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town.kunimi.fukushima.jp\fr-sv\271\デスクトップ\"/>
    </mc:Choice>
  </mc:AlternateContent>
  <xr:revisionPtr revIDLastSave="0" documentId="8_{3A77D961-01C1-4105-AE70-311555785B28}" xr6:coauthVersionLast="45" xr6:coauthVersionMax="45" xr10:uidLastSave="{00000000-0000-0000-0000-000000000000}"/>
  <workbookProtection workbookAlgorithmName="SHA-512" workbookHashValue="Z3ji/mkWich/y3XdNHNpfpaf7Wg+2IwWn01hwfeRN3/faATtnzpuRSuplUTj4zH/upalaJFFkv/oj4wYGJzm2A==" workbookSaltValue="V0byrvH1MZb4F8ZBS/lnH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<sst xmlns="http://schemas.openxmlformats.org/spreadsheetml/2006/main" count="228" uniqueCount="113">
  <si>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</si>
  <si>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</si>
  <si>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</si>
  <si>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</si>
  <si>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</si>
  <si>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</si>
  <si>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</si>
  <si>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</si>
  <si>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</si>
  <si>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</si>
  <si>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</si>
  <si>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</si>
  <si>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</si>
  <si>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</si>
  <si>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</si>
  <si>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</si>
  <si>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</si>
  <si>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</si>
  <si>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</si>
  <si>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</si>
  <si>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</si>
  <si>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</si>
  <si>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</si>
  <si>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</si>
  <si>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</si>
  <si>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</si>
  <si>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</si>
  <si>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</si>
  <si>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</si>
  <si>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</si>
  <si>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</si>
  <si>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</si>
  <si>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</si>
  <si>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</si>
  <si>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</si>
  <si>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</si>
  <si>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</si>
  <si>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</si>
  <si>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</si>
  <si>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</si>
  <si>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</si>
  <si>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</si>
  <si>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</si>
  <si>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</si>
  <si>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</si>
  <si>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</si>
  <si>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</si>
  <si>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</si>
  <si>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</si>
  <si>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</si>
  <si>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</si>
  <si>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</si>
  <si>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</si>
  <si>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</si>
  <si>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</si>
  <si>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</si>
  <si>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</si>
  <si>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</si>
  <si>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</si>
  <si>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</si>
  <si>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</si>
  <si>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</si>
  <si>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</si>
  <si>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</si>
  <si>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</si>
  <si>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</si>
  <si>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</si>
  <si>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</si>
  <si>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</si>
  <si>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</si>
  <si>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</si>
  <si>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</si>
  <si>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</si>
  <si>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</si>
  <si>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</si>
  <si>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</si>
  <si>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</si>
  <si>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</si>
  <si>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</si>
  <si>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</si>
  <si>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</si>
  <si>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</si>
  <si>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</si>
  <si>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</si>
  <si>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</si>
  <si>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</si>
  <si>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</si>
  <si>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</si>
  <si>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</si>
  <si>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</si>
  <si>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</si>
  <si>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</si>
  <si>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</si>
  <si>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</si>
  <si>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</si>
  <si>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</si>
  <si>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</si>
  <si>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</si>
  <si>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</si>
  <si>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</si>
  <si>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</si>
  <si>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</si>
  <si>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</si>
  <si>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</si>
  <si>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</si>
  <si>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</si>
  <si>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</si>
  <si>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</si>
  <si>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</si>
  <si>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</si>
  <si>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の水道事業の経営状況について、単年度収支の状況を表す「①経常収支比率」の減少や有収水量１㎥当たりの費用単価を表す「⑥給水原価」の増加に表れているとおり、単年度では赤字決算となりました。
　しかし、前年度までの剰余金の繰越などにより、依然として良好な経営状態を保っています。
　特に給水収益に対する企業債残高（借金残高）の割合を表す「④企業債残高対給水収益比率」は類似団体の平均値551.52%を大きく下回る結果となり、借金が非常に少ないことを表しています。
　</t>
    <rPh sb="1" eb="3">
      <t>レイワ</t>
    </rPh>
    <rPh sb="3" eb="5">
      <t>ガンネン</t>
    </rPh>
    <rPh sb="5" eb="6">
      <t>ド</t>
    </rPh>
    <rPh sb="7" eb="9">
      <t>スイドウ</t>
    </rPh>
    <rPh sb="9" eb="11">
      <t>ジギョウ</t>
    </rPh>
    <rPh sb="12" eb="14">
      <t>ケイエイ</t>
    </rPh>
    <rPh sb="14" eb="16">
      <t>ジョウキョウ</t>
    </rPh>
    <rPh sb="21" eb="24">
      <t>タンネンド</t>
    </rPh>
    <rPh sb="24" eb="26">
      <t>シュウシ</t>
    </rPh>
    <rPh sb="27" eb="29">
      <t>ジョウキョウ</t>
    </rPh>
    <rPh sb="30" eb="31">
      <t>アラワ</t>
    </rPh>
    <rPh sb="34" eb="36">
      <t>ケイジョウ</t>
    </rPh>
    <rPh sb="36" eb="38">
      <t>シュウシ</t>
    </rPh>
    <rPh sb="38" eb="40">
      <t>ヒリツ</t>
    </rPh>
    <rPh sb="42" eb="43">
      <t>ゲン</t>
    </rPh>
    <rPh sb="43" eb="44">
      <t>ショウ</t>
    </rPh>
    <rPh sb="45" eb="47">
      <t>ユウシュウ</t>
    </rPh>
    <rPh sb="47" eb="49">
      <t>スイリョウ</t>
    </rPh>
    <rPh sb="51" eb="52">
      <t>ア</t>
    </rPh>
    <rPh sb="55" eb="57">
      <t>ヒヨウ</t>
    </rPh>
    <rPh sb="57" eb="59">
      <t>タンカ</t>
    </rPh>
    <rPh sb="60" eb="61">
      <t>アラワ</t>
    </rPh>
    <rPh sb="64" eb="66">
      <t>キュウスイ</t>
    </rPh>
    <rPh sb="66" eb="68">
      <t>ゲンカ</t>
    </rPh>
    <rPh sb="70" eb="71">
      <t>ゾウ</t>
    </rPh>
    <rPh sb="71" eb="72">
      <t>カ</t>
    </rPh>
    <rPh sb="73" eb="74">
      <t>アラワ</t>
    </rPh>
    <rPh sb="82" eb="85">
      <t>タンネンド</t>
    </rPh>
    <rPh sb="87" eb="89">
      <t>アカジ</t>
    </rPh>
    <rPh sb="89" eb="91">
      <t>ケッサン</t>
    </rPh>
    <rPh sb="104" eb="107">
      <t>ゼンネンド</t>
    </rPh>
    <rPh sb="110" eb="113">
      <t>ジョウヨキン</t>
    </rPh>
    <rPh sb="114" eb="116">
      <t>クリコシ</t>
    </rPh>
    <rPh sb="122" eb="124">
      <t>イゼン</t>
    </rPh>
    <rPh sb="127" eb="129">
      <t>リョウコウ</t>
    </rPh>
    <rPh sb="130" eb="132">
      <t>ケイエイ</t>
    </rPh>
    <rPh sb="132" eb="134">
      <t>ジョウタイ</t>
    </rPh>
    <rPh sb="135" eb="136">
      <t>タモ</t>
    </rPh>
    <rPh sb="144" eb="145">
      <t>トク</t>
    </rPh>
    <rPh sb="146" eb="148">
      <t>キュウスイ</t>
    </rPh>
    <rPh sb="148" eb="150">
      <t>シュウエキ</t>
    </rPh>
    <rPh sb="151" eb="152">
      <t>タイ</t>
    </rPh>
    <rPh sb="154" eb="156">
      <t>キギョウ</t>
    </rPh>
    <rPh sb="156" eb="157">
      <t>サイ</t>
    </rPh>
    <rPh sb="157" eb="159">
      <t>ザンダカ</t>
    </rPh>
    <rPh sb="160" eb="162">
      <t>シャッキン</t>
    </rPh>
    <rPh sb="162" eb="164">
      <t>ザンダカ</t>
    </rPh>
    <rPh sb="166" eb="168">
      <t>ワリアイ</t>
    </rPh>
    <rPh sb="169" eb="170">
      <t>アラワ</t>
    </rPh>
    <rPh sb="173" eb="175">
      <t>キギョウ</t>
    </rPh>
    <rPh sb="175" eb="176">
      <t>サイ</t>
    </rPh>
    <rPh sb="176" eb="177">
      <t>ザン</t>
    </rPh>
    <rPh sb="177" eb="178">
      <t>タカ</t>
    </rPh>
    <rPh sb="178" eb="179">
      <t>タイ</t>
    </rPh>
    <rPh sb="179" eb="181">
      <t>キュウスイ</t>
    </rPh>
    <rPh sb="181" eb="183">
      <t>シュウエキ</t>
    </rPh>
    <rPh sb="183" eb="185">
      <t>ヒリツ</t>
    </rPh>
    <rPh sb="187" eb="189">
      <t>ルイジ</t>
    </rPh>
    <rPh sb="189" eb="191">
      <t>ダンタイ</t>
    </rPh>
    <rPh sb="192" eb="195">
      <t>ヘイキンチ</t>
    </rPh>
    <rPh sb="203" eb="204">
      <t>オオ</t>
    </rPh>
    <rPh sb="206" eb="208">
      <t>シタマワ</t>
    </rPh>
    <rPh sb="209" eb="211">
      <t>ケッカ</t>
    </rPh>
    <rPh sb="215" eb="217">
      <t>シャッキン</t>
    </rPh>
    <rPh sb="218" eb="220">
      <t>ヒジョウ</t>
    </rPh>
    <rPh sb="221" eb="222">
      <t>スク</t>
    </rPh>
    <rPh sb="227" eb="228">
      <t>アラワ</t>
    </rPh>
    <phoneticPr fontId="4"/>
  </si>
  <si>
    <t>　水道施設としての資産全体で考えた場合、「①有形固定資産減価償却率」であらわされる通り、類似団体に比べて低い数値を保っています。この数値が高い場合、減価償却累計額の比率が高く、老朽施設が多いことを意味するため、今後注視していかなければならない指標です。
　一方、管路の老朽化については、「②管路経年化率」で表さあれるとおり類似団体と同様の水準となっています。管路の更新事業に力を入れることで「➂管路更新率」を上昇させ、「②管路経年化率」を抑えることができますが、多くの財源を伴うものであることから、計画的な更新を行う必要があります。</t>
    <rPh sb="1" eb="3">
      <t>スイドウ</t>
    </rPh>
    <rPh sb="3" eb="5">
      <t>シセツ</t>
    </rPh>
    <rPh sb="9" eb="11">
      <t>シサン</t>
    </rPh>
    <rPh sb="11" eb="13">
      <t>ゼンタイ</t>
    </rPh>
    <rPh sb="14" eb="15">
      <t>カンガ</t>
    </rPh>
    <rPh sb="17" eb="19">
      <t>バアイ</t>
    </rPh>
    <rPh sb="22" eb="24">
      <t>ユウケイ</t>
    </rPh>
    <rPh sb="24" eb="26">
      <t>コテイ</t>
    </rPh>
    <rPh sb="26" eb="28">
      <t>シサン</t>
    </rPh>
    <rPh sb="28" eb="30">
      <t>ゲンカ</t>
    </rPh>
    <rPh sb="30" eb="32">
      <t>ショウキャク</t>
    </rPh>
    <rPh sb="32" eb="33">
      <t>リツ</t>
    </rPh>
    <rPh sb="41" eb="42">
      <t>トオ</t>
    </rPh>
    <rPh sb="44" eb="46">
      <t>ルイジ</t>
    </rPh>
    <rPh sb="46" eb="48">
      <t>ダンタイ</t>
    </rPh>
    <rPh sb="49" eb="50">
      <t>クラ</t>
    </rPh>
    <rPh sb="52" eb="53">
      <t>ヒク</t>
    </rPh>
    <rPh sb="54" eb="56">
      <t>スウチ</t>
    </rPh>
    <rPh sb="57" eb="58">
      <t>タモ</t>
    </rPh>
    <rPh sb="66" eb="68">
      <t>スウチ</t>
    </rPh>
    <rPh sb="69" eb="70">
      <t>タカ</t>
    </rPh>
    <rPh sb="71" eb="73">
      <t>バアイ</t>
    </rPh>
    <rPh sb="74" eb="76">
      <t>ゲンカ</t>
    </rPh>
    <rPh sb="76" eb="78">
      <t>ショウキャク</t>
    </rPh>
    <rPh sb="78" eb="81">
      <t>ルイケイガク</t>
    </rPh>
    <rPh sb="82" eb="84">
      <t>ヒリツ</t>
    </rPh>
    <rPh sb="85" eb="86">
      <t>タカ</t>
    </rPh>
    <rPh sb="88" eb="90">
      <t>ロウキュウ</t>
    </rPh>
    <rPh sb="90" eb="92">
      <t>シセツ</t>
    </rPh>
    <rPh sb="93" eb="94">
      <t>オオ</t>
    </rPh>
    <rPh sb="98" eb="100">
      <t>イミ</t>
    </rPh>
    <rPh sb="105" eb="107">
      <t>コンゴ</t>
    </rPh>
    <rPh sb="107" eb="109">
      <t>チュウシ</t>
    </rPh>
    <rPh sb="121" eb="123">
      <t>シヒョウ</t>
    </rPh>
    <rPh sb="128" eb="130">
      <t>イッポウ</t>
    </rPh>
    <rPh sb="131" eb="133">
      <t>カンロ</t>
    </rPh>
    <rPh sb="134" eb="137">
      <t>ロウキュウカ</t>
    </rPh>
    <rPh sb="145" eb="147">
      <t>カンロ</t>
    </rPh>
    <rPh sb="147" eb="150">
      <t>ケイネンカ</t>
    </rPh>
    <rPh sb="150" eb="151">
      <t>リツ</t>
    </rPh>
    <rPh sb="153" eb="154">
      <t>アラワ</t>
    </rPh>
    <rPh sb="161" eb="163">
      <t>ルイジ</t>
    </rPh>
    <rPh sb="163" eb="165">
      <t>ダンタイ</t>
    </rPh>
    <rPh sb="166" eb="168">
      <t>ドウヨウ</t>
    </rPh>
    <rPh sb="179" eb="181">
      <t>カンロ</t>
    </rPh>
    <rPh sb="182" eb="184">
      <t>コウシン</t>
    </rPh>
    <rPh sb="184" eb="186">
      <t>ジギョウ</t>
    </rPh>
    <rPh sb="187" eb="188">
      <t>チカラ</t>
    </rPh>
    <rPh sb="189" eb="190">
      <t>イ</t>
    </rPh>
    <rPh sb="197" eb="199">
      <t>カンロ</t>
    </rPh>
    <rPh sb="199" eb="201">
      <t>コウシン</t>
    </rPh>
    <rPh sb="201" eb="202">
      <t>リツ</t>
    </rPh>
    <rPh sb="204" eb="206">
      <t>ジョウショウ</t>
    </rPh>
    <rPh sb="211" eb="213">
      <t>カンロ</t>
    </rPh>
    <rPh sb="213" eb="216">
      <t>ケイネンカ</t>
    </rPh>
    <rPh sb="216" eb="217">
      <t>リツ</t>
    </rPh>
    <rPh sb="219" eb="220">
      <t>オサ</t>
    </rPh>
    <rPh sb="231" eb="232">
      <t>オオ</t>
    </rPh>
    <rPh sb="234" eb="236">
      <t>ザイゲン</t>
    </rPh>
    <rPh sb="237" eb="238">
      <t>トモナ</t>
    </rPh>
    <rPh sb="249" eb="252">
      <t>ケイカクテキ</t>
    </rPh>
    <rPh sb="253" eb="255">
      <t>コウシン</t>
    </rPh>
    <rPh sb="256" eb="257">
      <t>オコナ</t>
    </rPh>
    <rPh sb="258" eb="260">
      <t>ヒツヨウ</t>
    </rPh>
    <phoneticPr fontId="4"/>
  </si>
  <si>
    <t>　国見町水道事業は、経営状況は良好、水道施設の老朽化はそれほど進んでいない状況です。
　今後も良好な経営状況を維持しつつ、計画的な施設の更新を行っていく必要があります。
　経営や施設以外で喫緊の課題となっているものが、全体の配水量に対する収入となった水量の割合である「⑧有収率」です。
　この数値が低い場合、漏水の発生により、料金徴収ができず、貴重な水資源を無駄にしている可能性が考えられます。類似団体と比べても平成28年度から悪化しており、抜本的な漏水対策が必要となっています。漏水調査の強化や配水ブロックの確立などの対策が急務となっております。</t>
    <rPh sb="1" eb="4">
      <t>クニミマチ</t>
    </rPh>
    <rPh sb="4" eb="8">
      <t>スイドウジギョウ</t>
    </rPh>
    <rPh sb="10" eb="12">
      <t>ケイエイ</t>
    </rPh>
    <rPh sb="12" eb="14">
      <t>ジョウキョウ</t>
    </rPh>
    <rPh sb="15" eb="17">
      <t>リョウコウ</t>
    </rPh>
    <rPh sb="18" eb="20">
      <t>スイドウ</t>
    </rPh>
    <rPh sb="20" eb="22">
      <t>シセツ</t>
    </rPh>
    <rPh sb="23" eb="26">
      <t>ロウキュウカ</t>
    </rPh>
    <rPh sb="31" eb="32">
      <t>スス</t>
    </rPh>
    <rPh sb="37" eb="39">
      <t>ジョウキョウ</t>
    </rPh>
    <rPh sb="44" eb="46">
      <t>コンゴ</t>
    </rPh>
    <rPh sb="47" eb="49">
      <t>リョウコウ</t>
    </rPh>
    <rPh sb="50" eb="52">
      <t>ケイエイ</t>
    </rPh>
    <rPh sb="52" eb="54">
      <t>ジョウキョウ</t>
    </rPh>
    <rPh sb="55" eb="57">
      <t>イジ</t>
    </rPh>
    <rPh sb="61" eb="64">
      <t>ケイカクテキ</t>
    </rPh>
    <rPh sb="65" eb="67">
      <t>シセツ</t>
    </rPh>
    <rPh sb="68" eb="70">
      <t>コウシン</t>
    </rPh>
    <rPh sb="71" eb="72">
      <t>オコナ</t>
    </rPh>
    <rPh sb="76" eb="78">
      <t>ヒツヨウ</t>
    </rPh>
    <rPh sb="86" eb="88">
      <t>ケイエイ</t>
    </rPh>
    <rPh sb="89" eb="91">
      <t>シセツ</t>
    </rPh>
    <rPh sb="91" eb="93">
      <t>イガイ</t>
    </rPh>
    <rPh sb="94" eb="96">
      <t>キッキン</t>
    </rPh>
    <rPh sb="230" eb="232">
      <t>ヒツヨウ</t>
    </rPh>
    <rPh sb="263" eb="265">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</si>
</sst>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2.59</c:v>
                </c:pt>
                <c:pt idx="3" formatCode="#,##0.00;&quot;△&quot;#,##0.00;&quot;-&quot;">
                  <c:v>2.02</c:v>
                </c:pt>
                <c:pt idx="4" formatCode="#,##0.00;&quot;△&quot;#,##0.00;&quot;-&quot;">
                  <c:v>0.85</c:v>
                </c:pt>
              </c:numCache>
            </c:numRef>
          </c:val>
          <c:extLst>
            <c:ext xmlns:c16="http://schemas.microsoft.com/office/drawing/2014/chart" uri="{C3380CC4-5D6E-409C-BE32-E72D297353CC}">
              <c16:uniqueId val="{00000000-6D9F-401D-BC82-916908343D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6D9F-401D-BC82-916908343D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55.93</c:v>
                </c:pt>
                <c:pt idx="1">
                  <c:v>57.63</c:v>
                </c:pt>
                <c:pt idx="2">
                  <c:v>62.11</c:v>
                </c:pt>
                <c:pt idx="3">
                  <c:v>61.33</c:v>
                </c:pt>
                <c:pt idx="4">
                  <c:v>58.71</c:v>
                </c:pt>
              </c:numCache>
            </c:numRef>
          </c:val>
          <c:extLst>
            <c:ext xmlns:c16="http://schemas.microsoft.com/office/drawing/2014/chart" uri="{C3380CC4-5D6E-409C-BE32-E72D297353CC}">
              <c16:uniqueId val="{00000000-C633-445F-800A-21A1DE3DF0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C633-445F-800A-21A1DE3DF0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82.58</c:v>
                </c:pt>
                <c:pt idx="1">
                  <c:v>78.599999999999994</c:v>
                </c:pt>
                <c:pt idx="2">
                  <c:v>76.59</c:v>
                </c:pt>
                <c:pt idx="3">
                  <c:v>77.2</c:v>
                </c:pt>
                <c:pt idx="4">
                  <c:v>77.040000000000006</c:v>
                </c:pt>
              </c:numCache>
            </c:numRef>
          </c:val>
          <c:extLst>
            <c:ext xmlns:c16="http://schemas.microsoft.com/office/drawing/2014/chart" uri="{C3380CC4-5D6E-409C-BE32-E72D297353CC}">
              <c16:uniqueId val="{00000000-BDC3-43B6-8770-9851DF9175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BDC3-43B6-8770-9851DF9175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113.11</c:v>
                </c:pt>
                <c:pt idx="1">
                  <c:v>115.92</c:v>
                </c:pt>
                <c:pt idx="2">
                  <c:v>97.36</c:v>
                </c:pt>
                <c:pt idx="3">
                  <c:v>98.34</c:v>
                </c:pt>
                <c:pt idx="4">
                  <c:v>97.09</c:v>
                </c:pt>
              </c:numCache>
            </c:numRef>
          </c:val>
          <c:extLst>
            <c:ext xmlns:c16="http://schemas.microsoft.com/office/drawing/2014/chart" uri="{C3380CC4-5D6E-409C-BE32-E72D297353CC}">
              <c16:uniqueId val="{00000000-26D9-426C-8EF2-F1EAD937EF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26D9-426C-8EF2-F1EAD937EF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33.03</c:v>
                </c:pt>
                <c:pt idx="1">
                  <c:v>33.33</c:v>
                </c:pt>
                <c:pt idx="2">
                  <c:v>33.33</c:v>
                </c:pt>
                <c:pt idx="3">
                  <c:v>34.53</c:v>
                </c:pt>
                <c:pt idx="4">
                  <c:v>36.21</c:v>
                </c:pt>
              </c:numCache>
            </c:numRef>
          </c:val>
          <c:extLst>
            <c:ext xmlns:c16="http://schemas.microsoft.com/office/drawing/2014/chart" uri="{C3380CC4-5D6E-409C-BE32-E72D297353CC}">
              <c16:uniqueId val="{00000000-F81A-4F08-9C56-E39525C19A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F81A-4F08-9C56-E39525C19A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22.15</c:v>
                </c:pt>
                <c:pt idx="3" formatCode="#,##0.00;&quot;△&quot;#,##0.00;&quot;-&quot;">
                  <c:v>15.49</c:v>
                </c:pt>
                <c:pt idx="4" formatCode="#,##0.00;&quot;△&quot;#,##0.00;&quot;-&quot;">
                  <c:v>16.059999999999999</c:v>
                </c:pt>
              </c:numCache>
            </c:numRef>
          </c:val>
          <c:extLst>
            <c:ext xmlns:c16="http://schemas.microsoft.com/office/drawing/2014/chart" uri="{C3380CC4-5D6E-409C-BE32-E72D297353CC}">
              <c16:uniqueId val="{00000000-A798-4DDB-8390-9C6C3E67A6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A798-4DDB-8390-9C6C3E67A6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A-48CE-AADA-80769EB7FA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8C1A-48CE-AADA-80769EB7FA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1025.8699999999999</c:v>
                </c:pt>
                <c:pt idx="1">
                  <c:v>846.08</c:v>
                </c:pt>
                <c:pt idx="2">
                  <c:v>553.69000000000005</c:v>
                </c:pt>
                <c:pt idx="3">
                  <c:v>325.02</c:v>
                </c:pt>
                <c:pt idx="4">
                  <c:v>855.43</c:v>
                </c:pt>
              </c:numCache>
            </c:numRef>
          </c:val>
          <c:extLst>
            <c:ext xmlns:c16="http://schemas.microsoft.com/office/drawing/2014/chart" uri="{C3380CC4-5D6E-409C-BE32-E72D297353CC}">
              <c16:uniqueId val="{00000000-7807-4819-93AD-0AC3B0C0D0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7807-4819-93AD-0AC3B0C0D0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148.99</c:v>
                </c:pt>
                <c:pt idx="1">
                  <c:v>174.95</c:v>
                </c:pt>
                <c:pt idx="2">
                  <c:v>192.06</c:v>
                </c:pt>
                <c:pt idx="3">
                  <c:v>197.85</c:v>
                </c:pt>
                <c:pt idx="4">
                  <c:v>163.79</c:v>
                </c:pt>
              </c:numCache>
            </c:numRef>
          </c:val>
          <c:extLst>
            <c:ext xmlns:c16="http://schemas.microsoft.com/office/drawing/2014/chart" uri="{C3380CC4-5D6E-409C-BE32-E72D297353CC}">
              <c16:uniqueId val="{00000000-54C2-4D07-9DB2-61BAB30D45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4C2-4D07-9DB2-61BAB30D45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112.78</c:v>
                </c:pt>
                <c:pt idx="1">
                  <c:v>111.24</c:v>
                </c:pt>
                <c:pt idx="2">
                  <c:v>95.7</c:v>
                </c:pt>
                <c:pt idx="3">
                  <c:v>96.89</c:v>
                </c:pt>
                <c:pt idx="4">
                  <c:v>95.51</c:v>
                </c:pt>
              </c:numCache>
            </c:numRef>
          </c:val>
          <c:extLst>
            <c:ext xmlns:c16="http://schemas.microsoft.com/office/drawing/2014/chart" uri="{C3380CC4-5D6E-409C-BE32-E72D297353CC}">
              <c16:uniqueId val="{00000000-593C-4716-A73A-82C6186EC1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593C-4716-A73A-82C6186EC1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209.08</c:v>
                </c:pt>
                <c:pt idx="1">
                  <c:v>211.62</c:v>
                </c:pt>
                <c:pt idx="2">
                  <c:v>246.46</c:v>
                </c:pt>
                <c:pt idx="3">
                  <c:v>244.04</c:v>
                </c:pt>
                <c:pt idx="4">
                  <c:v>246.51</c:v>
                </c:pt>
              </c:numCache>
            </c:numRef>
          </c:val>
          <c:extLst>
            <c:ext xmlns:c16="http://schemas.microsoft.com/office/drawing/2014/chart" uri="{C3380CC4-5D6E-409C-BE32-E72D297353CC}">
              <c16:uniqueId val="{00000000-56EF-4DB3-8728-6F9AD7A250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56EF-4DB3-8728-6F9AD7A250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0" zoomScale="75" zoomScaleNormal="75"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福島県　国見町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4"/>
      <c r="AL8" s="65">
        <f>データ!$R$6</f>
        <v>8980</v>
      </c>
      <c r="AM8" s="65"/>
      <c r="AN8" s="65"/>
      <c r="AO8" s="65"/>
      <c r="AP8" s="65"/>
      <c r="AQ8" s="65"/>
      <c r="AR8" s="65"/>
      <c r="AS8" s="65"/>
      <c r="AT8" s="61">
        <f>データ!$S$6</f>
        <v>37.950000000000003</v>
      </c>
      <c r="AU8" s="62"/>
      <c r="AV8" s="62"/>
      <c r="AW8" s="62"/>
      <c r="AX8" s="62"/>
      <c r="AY8" s="62"/>
      <c r="AZ8" s="62"/>
      <c r="BA8" s="62"/>
      <c r="BB8" s="64">
        <f>データ!$T$6</f>
        <v>236.63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83.8</v>
      </c>
      <c r="J10" s="62"/>
      <c r="K10" s="62"/>
      <c r="L10" s="62"/>
      <c r="M10" s="62"/>
      <c r="N10" s="62"/>
      <c r="O10" s="63"/>
      <c r="P10" s="64">
        <f>データ!$P$6</f>
        <v>99.45</v>
      </c>
      <c r="Q10" s="64"/>
      <c r="R10" s="64"/>
      <c r="S10" s="64"/>
      <c r="T10" s="64"/>
      <c r="U10" s="64"/>
      <c r="V10" s="64"/>
      <c r="W10" s="65">
        <f>データ!$Q$6</f>
        <v>4603</v>
      </c>
      <c r="X10" s="65"/>
      <c r="Y10" s="65"/>
      <c r="Z10" s="65"/>
      <c r="AA10" s="65"/>
      <c r="AB10" s="65"/>
      <c r="AC10" s="65"/>
      <c r="AD10" s="2"/>
      <c r="AE10" s="2"/>
      <c r="AF10" s="2"/>
      <c r="AG10" s="2"/>
      <c r="AH10" s="4"/>
      <c r="AI10" s="4"/>
      <c r="AJ10" s="4"/>
      <c r="AK10" s="4"/>
      <c r="AL10" s="65">
        <f>データ!$U$6</f>
        <v>8883</v>
      </c>
      <c r="AM10" s="65"/>
      <c r="AN10" s="65"/>
      <c r="AO10" s="65"/>
      <c r="AP10" s="65"/>
      <c r="AQ10" s="65"/>
      <c r="AR10" s="65"/>
      <c r="AS10" s="65"/>
      <c r="AT10" s="61">
        <f>データ!$V$6</f>
        <v>21.8</v>
      </c>
      <c r="AU10" s="62"/>
      <c r="AV10" s="62"/>
      <c r="AW10" s="62"/>
      <c r="AX10" s="62"/>
      <c r="AY10" s="62"/>
      <c r="AZ10" s="62"/>
      <c r="BA10" s="62"/>
      <c r="BB10" s="64">
        <f>データ!$W$6</f>
        <v>407.48</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SuCN1zcXwpyym+BZLMBmabZaK1xsco2PXOvMi0rGIX4tf5DCCd7fUBh+0hKXb41QrWx9fTCFzIFZbwPYFgJ0Q==" saltValue="jEJaZcmms1b8hfMIzXvW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73032</v>
      </c>
      <c r="D6" s="34">
        <f t="shared" si="3"/>
        <v>46</v>
      </c>
      <c r="E6" s="34">
        <f t="shared" si="3"/>
        <v>1</v>
      </c>
      <c r="F6" s="34">
        <f t="shared" si="3"/>
        <v>0</v>
      </c>
      <c r="G6" s="34">
        <f t="shared" si="3"/>
        <v>1</v>
      </c>
      <c r="H6" s="34" t="str">
        <f t="shared" si="3"/>
        <v>福島県　国見町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83.8</v>
      </c>
      <c r="P6" s="35">
        <f t="shared" si="3"/>
        <v>99.45</v>
      </c>
      <c r="Q6" s="35">
        <f t="shared" si="3"/>
        <v>4603</v>
      </c>
      <c r="R6" s="35">
        <f t="shared" si="3"/>
        <v>8980</v>
      </c>
      <c r="S6" s="35">
        <f t="shared" si="3"/>
        <v>37.950000000000003</v>
      </c>
      <c r="T6" s="35">
        <f t="shared" si="3"/>
        <v>236.63</v>
      </c>
      <c r="U6" s="35">
        <f t="shared" si="3"/>
        <v>8883</v>
      </c>
      <c r="V6" s="35">
        <f t="shared" si="3"/>
        <v>21.8</v>
      </c>
      <c r="W6" s="35">
        <f t="shared" si="3"/>
        <v>407.48</v>
      </c>
      <c r="X6" s="36">
        <f>IF(X7="",NA(),X7)</f>
        <v>113.11</v>
      </c>
      <c r="Y6" s="36">
        <f t="shared" ref="Y6:AG6" si="4">IF(Y7="",NA(),Y7)</f>
        <v>115.92</v>
      </c>
      <c r="Z6" s="36">
        <f t="shared" si="4"/>
        <v>97.36</v>
      </c>
      <c r="AA6" s="36">
        <f t="shared" si="4"/>
        <v>98.34</v>
      </c>
      <c r="AB6" s="36">
        <f t="shared" si="4"/>
        <v>97.09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1025.8699999999999</v>
      </c>
      <c r="AU6" s="36">
        <f t="shared" ref="AU6:BC6" si="6">IF(AU7="",NA(),AU7)</f>
        <v>846.08</v>
      </c>
      <c r="AV6" s="36">
        <f t="shared" si="6"/>
        <v>553.69000000000005</v>
      </c>
      <c r="AW6" s="36">
        <f t="shared" si="6"/>
        <v>325.02</v>
      </c>
      <c r="AX6" s="36">
        <f t="shared" si="6"/>
        <v>855.43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148.99</v>
      </c>
      <c r="BF6" s="36">
        <f t="shared" ref="BF6:BN6" si="7">IF(BF7="",NA(),BF7)</f>
        <v>174.95</v>
      </c>
      <c r="BG6" s="36">
        <f t="shared" si="7"/>
        <v>192.06</v>
      </c>
      <c r="BH6" s="36">
        <f t="shared" si="7"/>
        <v>197.85</v>
      </c>
      <c r="BI6" s="36">
        <f t="shared" si="7"/>
        <v>163.79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112.78</v>
      </c>
      <c r="BQ6" s="36">
        <f t="shared" ref="BQ6:BY6" si="8">IF(BQ7="",NA(),BQ7)</f>
        <v>111.24</v>
      </c>
      <c r="BR6" s="36">
        <f t="shared" si="8"/>
        <v>95.7</v>
      </c>
      <c r="BS6" s="36">
        <f t="shared" si="8"/>
        <v>96.89</v>
      </c>
      <c r="BT6" s="36">
        <f t="shared" si="8"/>
        <v>95.51</v>
      </c>
      <c r="BU6" s="36">
        <f t="shared" si="8"/>
        <v>92.76</v>
      </c>
      <c r="BV6" s="36">
        <f t="shared" si="8"/>
        <v>93.28</v>
      </c>
      <c r="BW6" s="36">
        <f t="shared" si="8"/>
        <v>87.51</v>
      </c>
      <c r="BX6" s="36">
        <f t="shared" si="8"/>
        <v>84.77</v>
      </c>
      <c r="BY6" s="36">
        <f t="shared" si="8"/>
        <v>87.11</v>
      </c>
      <c r="BZ6" s="35" t="str">
        <f>IF(BZ7="","",IF(BZ7="-","【-】","【"&amp;SUBSTITUTE(TEXT(BZ7,"#,##0.00"),"-","△")&amp;"】"))</f>
        <v>【103.24】</v>
      </c>
      <c r="CA6" s="36">
        <f>IF(CA7="",NA(),CA7)</f>
        <v>209.08</v>
      </c>
      <c r="CB6" s="36">
        <f t="shared" ref="CB6:CJ6" si="9">IF(CB7="",NA(),CB7)</f>
        <v>211.62</v>
      </c>
      <c r="CC6" s="36">
        <f t="shared" si="9"/>
        <v>246.46</v>
      </c>
      <c r="CD6" s="36">
        <f t="shared" si="9"/>
        <v>244.04</v>
      </c>
      <c r="CE6" s="36">
        <f t="shared" si="9"/>
        <v>246.51</v>
      </c>
      <c r="CF6" s="36">
        <f t="shared" si="9"/>
        <v>208.67</v>
      </c>
      <c r="CG6" s="36">
        <f t="shared" si="9"/>
        <v>208.29</v>
      </c>
      <c r="CH6" s="36">
        <f t="shared" si="9"/>
        <v>218.42</v>
      </c>
      <c r="CI6" s="36">
        <f t="shared" si="9"/>
        <v>227.27</v>
      </c>
      <c r="CJ6" s="36">
        <f t="shared" si="9"/>
        <v>223.98</v>
      </c>
      <c r="CK6" s="35" t="str">
        <f>IF(CK7="","",IF(CK7="-","【-】","【"&amp;SUBSTITUTE(TEXT(CK7,"#,##0.00"),"-","△")&amp;"】"))</f>
        <v>【168.38】</v>
      </c>
      <c r="CL6" s="36">
        <f>IF(CL7="",NA(),CL7)</f>
        <v>55.93</v>
      </c>
      <c r="CM6" s="36">
        <f t="shared" ref="CM6:CU6" si="10">IF(CM7="",NA(),CM7)</f>
        <v>57.63</v>
      </c>
      <c r="CN6" s="36">
        <f t="shared" si="10"/>
        <v>62.11</v>
      </c>
      <c r="CO6" s="36">
        <f t="shared" si="10"/>
        <v>61.33</v>
      </c>
      <c r="CP6" s="36">
        <f t="shared" si="10"/>
        <v>58.71</v>
      </c>
      <c r="CQ6" s="36">
        <f t="shared" si="10"/>
        <v>49.08</v>
      </c>
      <c r="CR6" s="36">
        <f t="shared" si="10"/>
        <v>49.32</v>
      </c>
      <c r="CS6" s="36">
        <f t="shared" si="10"/>
        <v>50.24</v>
      </c>
      <c r="CT6" s="36">
        <f t="shared" si="10"/>
        <v>50.29</v>
      </c>
      <c r="CU6" s="36">
        <f t="shared" si="10"/>
        <v>49.64</v>
      </c>
      <c r="CV6" s="35" t="str">
        <f>IF(CV7="","",IF(CV7="-","【-】","【"&amp;SUBSTITUTE(TEXT(CV7,"#,##0.00"),"-","△")&amp;"】"))</f>
        <v>【60.00】</v>
      </c>
      <c r="CW6" s="36">
        <f>IF(CW7="",NA(),CW7)</f>
        <v>82.58</v>
      </c>
      <c r="CX6" s="36">
        <f t="shared" ref="CX6:DF6" si="11">IF(CX7="",NA(),CX7)</f>
        <v>78.599999999999994</v>
      </c>
      <c r="CY6" s="36">
        <f t="shared" si="11"/>
        <v>76.59</v>
      </c>
      <c r="CZ6" s="36">
        <f t="shared" si="11"/>
        <v>77.2</v>
      </c>
      <c r="DA6" s="36">
        <f t="shared" si="11"/>
        <v>77.040000000000006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33.03</v>
      </c>
      <c r="DI6" s="36">
        <f t="shared" ref="DI6:DQ6" si="12">IF(DI7="",NA(),DI7)</f>
        <v>33.33</v>
      </c>
      <c r="DJ6" s="36">
        <f t="shared" si="12"/>
        <v>33.33</v>
      </c>
      <c r="DK6" s="36">
        <f t="shared" si="12"/>
        <v>34.53</v>
      </c>
      <c r="DL6" s="36">
        <f t="shared" si="12"/>
        <v>36.21</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6">
        <f t="shared" si="13"/>
        <v>22.15</v>
      </c>
      <c r="DV6" s="36">
        <f t="shared" si="13"/>
        <v>15.49</v>
      </c>
      <c r="DW6" s="36">
        <f t="shared" si="13"/>
        <v>16.059999999999999</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6">
        <f t="shared" si="14"/>
        <v>2.59</v>
      </c>
      <c r="EG6" s="36">
        <f t="shared" si="14"/>
        <v>2.02</v>
      </c>
      <c r="EH6" s="36">
        <f t="shared" si="14"/>
        <v>0.85</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73032</v>
      </c>
      <c r="D7" s="38">
        <v>46</v>
      </c>
      <c r="E7" s="38">
        <v>1</v>
      </c>
      <c r="F7" s="38">
        <v>0</v>
      </c>
      <c r="G7" s="38">
        <v>1</v>
      </c>
      <c r="H7" s="38" t="s">
        <v>93</v>
      </c>
      <c r="I7" s="38" t="s">
        <v>94</v>
      </c>
      <c r="J7" s="38" t="s">
        <v>95</v>
      </c>
      <c r="K7" s="38" t="s">
        <v>96</v>
      </c>
      <c r="L7" s="38" t="s">
        <v>97</v>
      </c>
      <c r="M7" s="38" t="s">
        <v>98</v>
      </c>
      <c r="N7" s="39" t="s">
        <v>99</v>
      </c>
      <c r="O7" s="39">
        <v>83.8</v>
      </c>
      <c r="P7" s="39">
        <v>99.45</v>
      </c>
      <c r="Q7" s="39">
        <v>4603</v>
      </c>
      <c r="R7" s="39">
        <v>8980</v>
      </c>
      <c r="S7" s="39">
        <v>37.950000000000003</v>
      </c>
      <c r="T7" s="39">
        <v>236.63</v>
      </c>
      <c r="U7" s="39">
        <v>8883</v>
      </c>
      <c r="V7" s="39">
        <v>21.8</v>
      </c>
      <c r="W7" s="39">
        <v>407.48</v>
      </c>
      <c r="X7" s="39">
        <v>113.11</v>
      </c>
      <c r="Y7" s="39">
        <v>115.92</v>
      </c>
      <c r="Z7" s="39">
        <v>97.36</v>
      </c>
      <c r="AA7" s="39">
        <v>98.34</v>
      </c>
      <c r="AB7" s="39">
        <v>97.09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1025.8699999999999</v>
      </c>
      <c r="AU7" s="39">
        <v>846.08</v>
      </c>
      <c r="AV7" s="39">
        <v>553.69000000000005</v>
      </c>
      <c r="AW7" s="39">
        <v>325.02</v>
      </c>
      <c r="AX7" s="39">
        <v>855.43</v>
      </c>
      <c r="AY7" s="39">
        <v>416.14</v>
      </c>
      <c r="AZ7" s="39">
        <v>371.89</v>
      </c>
      <c r="BA7" s="39">
        <v>293.23</v>
      </c>
      <c r="BB7" s="39">
        <v>300.14</v>
      </c>
      <c r="BC7" s="39">
        <v>301.04000000000002</v>
      </c>
      <c r="BD7" s="39">
        <v>264.97000000000003</v>
      </c>
      <c r="BE7" s="39">
        <v>148.99</v>
      </c>
      <c r="BF7" s="39">
        <v>174.95</v>
      </c>
      <c r="BG7" s="39">
        <v>192.06</v>
      </c>
      <c r="BH7" s="39">
        <v>197.85</v>
      </c>
      <c r="BI7" s="39">
        <v>163.79</v>
      </c>
      <c r="BJ7" s="39">
        <v>487.22</v>
      </c>
      <c r="BK7" s="39">
        <v>483.11</v>
      </c>
      <c r="BL7" s="39">
        <v>542.29999999999995</v>
      </c>
      <c r="BM7" s="39">
        <v>566.65</v>
      </c>
      <c r="BN7" s="39">
        <v>551.62</v>
      </c>
      <c r="BO7" s="39">
        <v>266.61</v>
      </c>
      <c r="BP7" s="39">
        <v>112.78</v>
      </c>
      <c r="BQ7" s="39">
        <v>111.24</v>
      </c>
      <c r="BR7" s="39">
        <v>95.7</v>
      </c>
      <c r="BS7" s="39">
        <v>96.89</v>
      </c>
      <c r="BT7" s="39">
        <v>95.51</v>
      </c>
      <c r="BU7" s="39">
        <v>92.76</v>
      </c>
      <c r="BV7" s="39">
        <v>93.28</v>
      </c>
      <c r="BW7" s="39">
        <v>87.51</v>
      </c>
      <c r="BX7" s="39">
        <v>84.77</v>
      </c>
      <c r="BY7" s="39">
        <v>87.11</v>
      </c>
      <c r="BZ7" s="39">
        <v>103.24</v>
      </c>
      <c r="CA7" s="39">
        <v>209.08</v>
      </c>
      <c r="CB7" s="39">
        <v>211.62</v>
      </c>
      <c r="CC7" s="39">
        <v>246.46</v>
      </c>
      <c r="CD7" s="39">
        <v>244.04</v>
      </c>
      <c r="CE7" s="39">
        <v>246.51</v>
      </c>
      <c r="CF7" s="39">
        <v>208.67</v>
      </c>
      <c r="CG7" s="39">
        <v>208.29</v>
      </c>
      <c r="CH7" s="39">
        <v>218.42</v>
      </c>
      <c r="CI7" s="39">
        <v>227.27</v>
      </c>
      <c r="CJ7" s="39">
        <v>223.98</v>
      </c>
      <c r="CK7" s="39">
        <v>168.38</v>
      </c>
      <c r="CL7" s="39">
        <v>55.93</v>
      </c>
      <c r="CM7" s="39">
        <v>57.63</v>
      </c>
      <c r="CN7" s="39">
        <v>62.11</v>
      </c>
      <c r="CO7" s="39">
        <v>61.33</v>
      </c>
      <c r="CP7" s="39">
        <v>58.71</v>
      </c>
      <c r="CQ7" s="39">
        <v>49.08</v>
      </c>
      <c r="CR7" s="39">
        <v>49.32</v>
      </c>
      <c r="CS7" s="39">
        <v>50.24</v>
      </c>
      <c r="CT7" s="39">
        <v>50.29</v>
      </c>
      <c r="CU7" s="39">
        <v>49.64</v>
      </c>
      <c r="CV7" s="39">
        <v>60</v>
      </c>
      <c r="CW7" s="39">
        <v>82.58</v>
      </c>
      <c r="CX7" s="39">
        <v>78.599999999999994</v>
      </c>
      <c r="CY7" s="39">
        <v>76.59</v>
      </c>
      <c r="CZ7" s="39">
        <v>77.2</v>
      </c>
      <c r="DA7" s="39">
        <v>77.040000000000006</v>
      </c>
      <c r="DB7" s="39">
        <v>79.3</v>
      </c>
      <c r="DC7" s="39">
        <v>79.34</v>
      </c>
      <c r="DD7" s="39">
        <v>78.650000000000006</v>
      </c>
      <c r="DE7" s="39">
        <v>77.73</v>
      </c>
      <c r="DF7" s="39">
        <v>78.09</v>
      </c>
      <c r="DG7" s="39">
        <v>89.8</v>
      </c>
      <c r="DH7" s="39">
        <v>33.03</v>
      </c>
      <c r="DI7" s="39">
        <v>33.33</v>
      </c>
      <c r="DJ7" s="39">
        <v>33.33</v>
      </c>
      <c r="DK7" s="39">
        <v>34.53</v>
      </c>
      <c r="DL7" s="39">
        <v>36.21</v>
      </c>
      <c r="DM7" s="39">
        <v>47.44</v>
      </c>
      <c r="DN7" s="39">
        <v>48.3</v>
      </c>
      <c r="DO7" s="39">
        <v>45.14</v>
      </c>
      <c r="DP7" s="39">
        <v>45.85</v>
      </c>
      <c r="DQ7" s="39">
        <v>47.31</v>
      </c>
      <c r="DR7" s="39">
        <v>49.59</v>
      </c>
      <c r="DS7" s="39">
        <v>0</v>
      </c>
      <c r="DT7" s="39">
        <v>0</v>
      </c>
      <c r="DU7" s="39">
        <v>22.15</v>
      </c>
      <c r="DV7" s="39">
        <v>15.49</v>
      </c>
      <c r="DW7" s="39">
        <v>16.059999999999999</v>
      </c>
      <c r="DX7" s="39">
        <v>11.16</v>
      </c>
      <c r="DY7" s="39">
        <v>12.43</v>
      </c>
      <c r="DZ7" s="39">
        <v>13.58</v>
      </c>
      <c r="EA7" s="39">
        <v>14.13</v>
      </c>
      <c r="EB7" s="39">
        <v>16.77</v>
      </c>
      <c r="EC7" s="39">
        <v>19.440000000000001</v>
      </c>
      <c r="ED7" s="39">
        <v>0</v>
      </c>
      <c r="EE7" s="39">
        <v>0</v>
      </c>
      <c r="EF7" s="39">
        <v>2.59</v>
      </c>
      <c r="EG7" s="39">
        <v>2.02</v>
      </c>
      <c r="EH7" s="39">
        <v>0.85</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由樹</cp:lastModifiedBy>
  <cp:lastPrinted>2021-01-27T02:43:42Z</cp:lastPrinted>
  <dcterms:created xsi:type="dcterms:W3CDTF">2020-12-04T02:04:15Z</dcterms:created>
  <dcterms:modified xsi:type="dcterms:W3CDTF">2021-01-27T02:43:53Z</dcterms:modified>
  <cp:category/>
</cp:coreProperties>
</file>