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2\回答\"/>
    </mc:Choice>
  </mc:AlternateContent>
  <workbookProtection workbookAlgorithmName="SHA-512" workbookHashValue="QPhaFUlbXmjoQAGOnSzOZiVHJSed03Rx6woKuDH/C0z2rnlQdE0kbI1irNcuQ7JSYOBijSBa1omN+FL16JDQOg==" workbookSaltValue="/oy/kSCSiuiNZHRRGLsF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<sst xmlns="http://schemas.openxmlformats.org/spreadsheetml/2006/main" count="228" uniqueCount="114">
  <si>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</si>
  <si>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</si>
  <si>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</si>
  <si>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</si>
  <si>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</si>
  <si>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</si>
  <si>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</si>
  <si>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</si>
  <si>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</si>
  <si>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</si>
  <si>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</si>
  <si>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</si>
  <si>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</si>
  <si>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</si>
  <si>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</si>
  <si>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</si>
  <si>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</si>
  <si>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</si>
  <si>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</si>
  <si>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</si>
  <si>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</si>
  <si>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</si>
  <si>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</si>
  <si>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</si>
  <si>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</si>
  <si>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</si>
  <si>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</si>
  <si>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</si>
  <si>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</si>
  <si>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</si>
  <si>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</si>
  <si>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</si>
  <si>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</si>
  <si>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</si>
  <si>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</si>
  <si>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</si>
  <si>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</si>
  <si>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</si>
  <si>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</si>
  <si>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</si>
  <si>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</si>
  <si>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</si>
  <si>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</si>
  <si>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</si>
  <si>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</si>
  <si>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</si>
  <si>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</si>
  <si>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</si>
  <si>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</si>
  <si>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</si>
  <si>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</si>
  <si>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</si>
  <si>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</si>
  <si>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</si>
  <si>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</si>
  <si>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</si>
  <si>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</si>
  <si>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</si>
  <si>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</si>
  <si>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</si>
  <si>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</si>
  <si>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</si>
  <si>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</si>
  <si>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</si>
  <si>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</si>
  <si>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</si>
  <si>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</si>
  <si>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</si>
  <si>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</si>
  <si>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</si>
  <si>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</si>
  <si>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</si>
  <si>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</si>
  <si>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</si>
  <si>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</si>
  <si>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</si>
  <si>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</si>
  <si>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</si>
  <si>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</si>
  <si>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</si>
  <si>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</si>
  <si>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</si>
  <si>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</si>
  <si>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</si>
  <si>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</si>
  <si>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</si>
  <si>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</si>
  <si>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</si>
  <si>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</si>
  <si>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</si>
  <si>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</si>
  <si>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</si>
  <si>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</si>
  <si>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</si>
  <si>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</si>
  <si>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</si>
  <si>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</si>
  <si>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</si>
  <si>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</si>
  <si>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</si>
  <si>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</si>
  <si>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</si>
  <si>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</si>
  <si>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</si>
  <si>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</si>
  <si>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</si>
  <si>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</si>
  <si>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</si>
  <si>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</si>
  <si>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</si>
  <si>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</si>
  <si>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継続的に100％を上回る黒字経営が続いている。Ｒ1年度は給水収益が減収となり前年度比率を下回ったが、同規模類似団体（以下、類団）及び全国平均は大きく上回った。
②　累積欠損金は、現時点で発生していない。
③　毎年度100％を大きく超え、支払能力は十分備えている。
④　全国及び類団平均値より企業債残高割合が少なく、減少傾向にある。他団体と比べて債務は軽いと言える。
⑤　給水収益の減収により、前年度比0.82ポイント下回ったが、全国及び類団平均値は上回った。給水に係る費用は給水収益で賄っているが、口座振替の推進や滞納対策を一層強化し回収率アップを目指す。
⑥　類団平均では下回っているが、全国平均では2.48ポイント上回っている。維持管理費の縮減や経常費用の見直し、投資の効率化を進める必要がある。
⑦　全国及び類団平均値を下回っている要因は、原発事故で避難指示区域に設定された小高水道事業が要因である。Ｈ28年7月に給水区域の大部分が避難指示解除となり、利用率は今後徐々に上昇すると予測される。しかし、給水人口の減少に伴う収益低下の長期化を踏まえ、水需要予測を反映した適正な施設規模を検討しなければならない。
⑧　前年度から1ポイント上昇した。特に、避難指示区域が解除された小高水道事業は、元年度以後も有収率は徐々に上昇すると予測される。無収水量の主たる要因が漏水であるので、老朽管の更新や適正な維持管理に努め、漏水防止対策も継続的に取り組む。</t>
    <rPh sb="35" eb="37">
      <t>ゲンシュウ</t>
    </rPh>
    <rPh sb="40" eb="43">
      <t>ゼンネンド</t>
    </rPh>
    <rPh sb="46" eb="48">
      <t>シタマワ</t>
    </rPh>
    <rPh sb="66" eb="67">
      <t>オヨ</t>
    </rPh>
    <rPh sb="68" eb="70">
      <t>ゼンコク</t>
    </rPh>
    <rPh sb="73" eb="74">
      <t>オオ</t>
    </rPh>
    <rPh sb="114" eb="115">
      <t>オオ</t>
    </rPh>
    <rPh sb="192" eb="193">
      <t>ゲン</t>
    </rPh>
    <rPh sb="210" eb="212">
      <t>シタマワ</t>
    </rPh>
    <rPh sb="216" eb="218">
      <t>ゼンコク</t>
    </rPh>
    <rPh sb="289" eb="291">
      <t>シタマワ</t>
    </rPh>
    <rPh sb="435" eb="437">
      <t>コンゴ</t>
    </rPh>
    <rPh sb="437" eb="439">
      <t>ジョジョ</t>
    </rPh>
    <rPh sb="549" eb="550">
      <t>ゲン</t>
    </rPh>
    <rPh sb="559" eb="561">
      <t>ジョジョ</t>
    </rPh>
    <phoneticPr fontId="17"/>
  </si>
  <si>
    <r>
      <t xml:space="preserve">①　全国及び類団平均値を上回り、比率が年々上昇傾向にあるため、配水管路について布設後20年を経過した管路のうち、漏水等が多く耐久性が低下している区間を選定し、更新事業を実施する必要がある。
②　全国平均は下回ったが、類団平均値を1.67ポイント上回った。前年度比でも3.65ポイント上回り、今後、法定耐用年数を経過し更新時期を迎える管路の増加が考えられるため、計画的かつ効率的な更新に取り組む。
③　全国及び類団平均値を上回ったが、年度により差があり、特にH27年度には事業を再開したため大きく上昇した。また、H29年度に原町水道事業、H30年度に小高水道事業で策定した施設全体の更新計画に基づきながら、今後計画的に実施していく予定である。
</t>
    </r>
    <r>
      <rPr>
        <sz val="9"/>
        <color theme="1"/>
        <rFont val="ＭＳ ゴシック"/>
        <family val="3"/>
        <charset val="128"/>
      </rPr>
      <t>※　管路の耐久性が低下している区間の選定と、限られた財源の中で管路の優先度を評価した計画的な方策が課題となる。</t>
    </r>
    <rPh sb="19" eb="21">
      <t>ネンネン</t>
    </rPh>
    <rPh sb="99" eb="101">
      <t>ヘイキン</t>
    </rPh>
    <rPh sb="102" eb="104">
      <t>シタマワ</t>
    </rPh>
    <rPh sb="122" eb="124">
      <t>ウワマワ</t>
    </rPh>
    <rPh sb="127" eb="131">
      <t>ゼンネンドヒ</t>
    </rPh>
    <rPh sb="141" eb="143">
      <t>ウワマワ</t>
    </rPh>
    <rPh sb="148" eb="150">
      <t>ホウテイ</t>
    </rPh>
    <rPh sb="150" eb="152">
      <t>タイヨウ</t>
    </rPh>
    <rPh sb="152" eb="154">
      <t>ネンスウ</t>
    </rPh>
    <rPh sb="155" eb="157">
      <t>ケイカ</t>
    </rPh>
    <rPh sb="200" eb="202">
      <t>ゼンコク</t>
    </rPh>
    <rPh sb="202" eb="203">
      <t>オヨ</t>
    </rPh>
    <rPh sb="261" eb="263">
      <t>ハラマチ</t>
    </rPh>
    <rPh sb="263" eb="265">
      <t>スイドウ</t>
    </rPh>
    <rPh sb="265" eb="267">
      <t>ジギョウ</t>
    </rPh>
    <rPh sb="274" eb="276">
      <t>オダカ</t>
    </rPh>
    <phoneticPr fontId="17"/>
  </si>
  <si>
    <t>　当市水道事業全体の経営は、収益性については概ね良好と捉えている。しかし、指標に表れていないが、小高水道事業は震災と原発事故以降、給水収益が激減し、営業損失の長期化を余儀なくされている。Ｈ28年度に避難指示区域の大部分が解除され、給水収益は年々上昇傾向にある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115" eb="117">
      <t>キュウスイ</t>
    </rPh>
    <rPh sb="117" eb="119">
      <t>シュウエキ</t>
    </rPh>
    <rPh sb="120" eb="122">
      <t>ネンネン</t>
    </rPh>
    <rPh sb="122" eb="124">
      <t>ジョウショウ</t>
    </rPh>
    <rPh sb="124" eb="126">
      <t>ケイコウ</t>
    </rPh>
    <rPh sb="283" eb="284">
      <t>モト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</si>
</sst>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0.85</c:v>
                </c:pt>
                <c:pt idx="1">
                  <c:v>0.7</c:v>
                </c:pt>
                <c:pt idx="2">
                  <c:v>0.74</c:v>
                </c:pt>
                <c:pt idx="3">
                  <c:v>0.68</c:v>
                </c:pt>
                <c:pt idx="4">
                  <c:v>0.76</c:v>
                </c:pt>
              </c:numCache>
            </c:numRef>
          </c:val>
          <c:extLst>
            <c:ext xmlns:c16="http://schemas.microsoft.com/office/drawing/2014/chart" uri="{C3380CC4-5D6E-409C-BE32-E72D297353CC}">
              <c16:uniqueId val="{00000000-AF94-412B-96B1-2A14BB9E2B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F94-412B-96B1-2A14BB9E2B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51.87</c:v>
                </c:pt>
                <c:pt idx="1">
                  <c:v>52.74</c:v>
                </c:pt>
                <c:pt idx="2">
                  <c:v>50.99</c:v>
                </c:pt>
                <c:pt idx="3">
                  <c:v>49.49</c:v>
                </c:pt>
                <c:pt idx="4">
                  <c:v>49.7</c:v>
                </c:pt>
              </c:numCache>
            </c:numRef>
          </c:val>
          <c:extLst>
            <c:ext xmlns:c16="http://schemas.microsoft.com/office/drawing/2014/chart" uri="{C3380CC4-5D6E-409C-BE32-E72D297353CC}">
              <c16:uniqueId val="{00000000-AA52-4729-8D95-DC260938B3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AA52-4729-8D95-DC260938B3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82.43</c:v>
                </c:pt>
                <c:pt idx="1">
                  <c:v>83.79</c:v>
                </c:pt>
                <c:pt idx="2">
                  <c:v>84.51</c:v>
                </c:pt>
                <c:pt idx="3">
                  <c:v>86.56</c:v>
                </c:pt>
                <c:pt idx="4">
                  <c:v>87.56</c:v>
                </c:pt>
              </c:numCache>
            </c:numRef>
          </c:val>
          <c:extLst>
            <c:ext xmlns:c16="http://schemas.microsoft.com/office/drawing/2014/chart" uri="{C3380CC4-5D6E-409C-BE32-E72D297353CC}">
              <c16:uniqueId val="{00000000-3F97-4B99-B325-F555E6544D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3F97-4B99-B325-F555E6544D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147.68</c:v>
                </c:pt>
                <c:pt idx="1">
                  <c:v>160.34</c:v>
                </c:pt>
                <c:pt idx="2">
                  <c:v>146.72</c:v>
                </c:pt>
                <c:pt idx="3">
                  <c:v>141.47999999999999</c:v>
                </c:pt>
                <c:pt idx="4">
                  <c:v>136.9</c:v>
                </c:pt>
              </c:numCache>
            </c:numRef>
          </c:val>
          <c:extLst>
            <c:ext xmlns:c16="http://schemas.microsoft.com/office/drawing/2014/chart" uri="{C3380CC4-5D6E-409C-BE32-E72D297353CC}">
              <c16:uniqueId val="{00000000-78A8-4230-932A-45611BCB93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8A8-4230-932A-45611BCB93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49.39</c:v>
                </c:pt>
                <c:pt idx="1">
                  <c:v>50.58</c:v>
                </c:pt>
                <c:pt idx="2">
                  <c:v>50.57</c:v>
                </c:pt>
                <c:pt idx="3">
                  <c:v>51.67</c:v>
                </c:pt>
                <c:pt idx="4">
                  <c:v>51.54</c:v>
                </c:pt>
              </c:numCache>
            </c:numRef>
          </c:val>
          <c:extLst>
            <c:ext xmlns:c16="http://schemas.microsoft.com/office/drawing/2014/chart" uri="{C3380CC4-5D6E-409C-BE32-E72D297353CC}">
              <c16:uniqueId val="{00000000-37D0-4F98-A421-8443F81524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37D0-4F98-A421-8443F81524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2.3199999999999998</c:v>
                </c:pt>
                <c:pt idx="1">
                  <c:v>2.69</c:v>
                </c:pt>
                <c:pt idx="2">
                  <c:v>15.63</c:v>
                </c:pt>
                <c:pt idx="3">
                  <c:v>15.14</c:v>
                </c:pt>
                <c:pt idx="4">
                  <c:v>18.79</c:v>
                </c:pt>
              </c:numCache>
            </c:numRef>
          </c:val>
          <c:extLst>
            <c:ext xmlns:c16="http://schemas.microsoft.com/office/drawing/2014/chart" uri="{C3380CC4-5D6E-409C-BE32-E72D297353CC}">
              <c16:uniqueId val="{00000000-328E-4A38-8EC0-31C74FECE0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328E-4A38-8EC0-31C74FECE0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4-46BD-BE60-56700CBAFA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3EA4-46BD-BE60-56700CBAFA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1153.94</c:v>
                </c:pt>
                <c:pt idx="1">
                  <c:v>1233.46</c:v>
                </c:pt>
                <c:pt idx="2">
                  <c:v>984.55</c:v>
                </c:pt>
                <c:pt idx="3">
                  <c:v>1419.8</c:v>
                </c:pt>
                <c:pt idx="4">
                  <c:v>1456.19</c:v>
                </c:pt>
              </c:numCache>
            </c:numRef>
          </c:val>
          <c:extLst>
            <c:ext xmlns:c16="http://schemas.microsoft.com/office/drawing/2014/chart" uri="{C3380CC4-5D6E-409C-BE32-E72D297353CC}">
              <c16:uniqueId val="{00000000-7B70-4BF8-BCB2-11050647C4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B70-4BF8-BCB2-11050647C4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129.33000000000001</c:v>
                </c:pt>
                <c:pt idx="1">
                  <c:v>115.07</c:v>
                </c:pt>
                <c:pt idx="2">
                  <c:v>111.37</c:v>
                </c:pt>
                <c:pt idx="3">
                  <c:v>104.47</c:v>
                </c:pt>
                <c:pt idx="4">
                  <c:v>94.28</c:v>
                </c:pt>
              </c:numCache>
            </c:numRef>
          </c:val>
          <c:extLst>
            <c:ext xmlns:c16="http://schemas.microsoft.com/office/drawing/2014/chart" uri="{C3380CC4-5D6E-409C-BE32-E72D297353CC}">
              <c16:uniqueId val="{00000000-83AD-4602-AC96-EF71549B76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83AD-4602-AC96-EF71549B76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137.76</c:v>
                </c:pt>
                <c:pt idx="1">
                  <c:v>140.38999999999999</c:v>
                </c:pt>
                <c:pt idx="2">
                  <c:v>132.02000000000001</c:v>
                </c:pt>
                <c:pt idx="3">
                  <c:v>128.6</c:v>
                </c:pt>
                <c:pt idx="4">
                  <c:v>127.78</c:v>
                </c:pt>
              </c:numCache>
            </c:numRef>
          </c:val>
          <c:extLst>
            <c:ext xmlns:c16="http://schemas.microsoft.com/office/drawing/2014/chart" uri="{C3380CC4-5D6E-409C-BE32-E72D297353CC}">
              <c16:uniqueId val="{00000000-002D-464B-8F44-AA48A11A18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02D-464B-8F44-AA48A11A18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172.38</c:v>
                </c:pt>
                <c:pt idx="1">
                  <c:v>169.65</c:v>
                </c:pt>
                <c:pt idx="2">
                  <c:v>174.08</c:v>
                </c:pt>
                <c:pt idx="3">
                  <c:v>174.66</c:v>
                </c:pt>
                <c:pt idx="4">
                  <c:v>170.86</c:v>
                </c:pt>
              </c:numCache>
            </c:numRef>
          </c:val>
          <c:extLst>
            <c:ext xmlns:c16="http://schemas.microsoft.com/office/drawing/2014/chart" uri="{C3380CC4-5D6E-409C-BE32-E72D297353CC}">
              <c16:uniqueId val="{00000000-9FF7-4BB2-A1E6-B153D793A4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FF7-4BB2-A1E6-B153D793A4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福島県　南相馬市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59830</v>
      </c>
      <c r="AM8" s="74"/>
      <c r="AN8" s="74"/>
      <c r="AO8" s="74"/>
      <c r="AP8" s="74"/>
      <c r="AQ8" s="74"/>
      <c r="AR8" s="74"/>
      <c r="AS8" s="74"/>
      <c r="AT8" s="70">
        <f>データ!$S$6</f>
        <v>398.58</v>
      </c>
      <c r="AU8" s="71"/>
      <c r="AV8" s="71"/>
      <c r="AW8" s="71"/>
      <c r="AX8" s="71"/>
      <c r="AY8" s="71"/>
      <c r="AZ8" s="71"/>
      <c r="BA8" s="71"/>
      <c r="BB8" s="73">
        <f>データ!$T$6</f>
        <v>150.11000000000001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90.55</v>
      </c>
      <c r="J10" s="71"/>
      <c r="K10" s="71"/>
      <c r="L10" s="71"/>
      <c r="M10" s="71"/>
      <c r="N10" s="71"/>
      <c r="O10" s="72"/>
      <c r="P10" s="73">
        <f>データ!$P$6</f>
        <v>80.3</v>
      </c>
      <c r="Q10" s="73"/>
      <c r="R10" s="73"/>
      <c r="S10" s="73"/>
      <c r="T10" s="73"/>
      <c r="U10" s="73"/>
      <c r="V10" s="73"/>
      <c r="W10" s="74">
        <f>データ!$Q$6</f>
        <v>3382</v>
      </c>
      <c r="X10" s="74"/>
      <c r="Y10" s="74"/>
      <c r="Z10" s="74"/>
      <c r="AA10" s="74"/>
      <c r="AB10" s="74"/>
      <c r="AC10" s="74"/>
      <c r="AD10" s="2"/>
      <c r="AE10" s="2"/>
      <c r="AF10" s="2"/>
      <c r="AG10" s="2"/>
      <c r="AH10" s="4"/>
      <c r="AI10" s="4"/>
      <c r="AJ10" s="4"/>
      <c r="AK10" s="4"/>
      <c r="AL10" s="74">
        <f>データ!$U$6</f>
        <v>39388</v>
      </c>
      <c r="AM10" s="74"/>
      <c r="AN10" s="74"/>
      <c r="AO10" s="74"/>
      <c r="AP10" s="74"/>
      <c r="AQ10" s="74"/>
      <c r="AR10" s="74"/>
      <c r="AS10" s="74"/>
      <c r="AT10" s="70">
        <f>データ!$V$6</f>
        <v>104.43</v>
      </c>
      <c r="AU10" s="71"/>
      <c r="AV10" s="71"/>
      <c r="AW10" s="71"/>
      <c r="AX10" s="71"/>
      <c r="AY10" s="71"/>
      <c r="AZ10" s="71"/>
      <c r="BA10" s="71"/>
      <c r="BB10" s="73">
        <f>データ!$W$6</f>
        <v>377.17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HfzpCPOGk9x79KXhIDtoe1+Cr+DoYSOaZMQxUWQaYPvQdDqRcbj/k2dTmbUKO56CcUJdiwKBcZyDlmnzyB4Yw==" saltValue="heJEpQgyLE1z5kZ+w7qY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72125</v>
      </c>
      <c r="D6" s="34">
        <f t="shared" si="3"/>
        <v>46</v>
      </c>
      <c r="E6" s="34">
        <f t="shared" si="3"/>
        <v>1</v>
      </c>
      <c r="F6" s="34">
        <f t="shared" si="3"/>
        <v>0</v>
      </c>
      <c r="G6" s="34">
        <f t="shared" si="3"/>
        <v>1</v>
      </c>
      <c r="H6" s="34" t="str">
        <f t="shared" si="3"/>
        <v>福島県　南相馬市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90.55</v>
      </c>
      <c r="P6" s="35">
        <f t="shared" si="3"/>
        <v>80.3</v>
      </c>
      <c r="Q6" s="35">
        <f t="shared" si="3"/>
        <v>3382</v>
      </c>
      <c r="R6" s="35">
        <f t="shared" si="3"/>
        <v>59830</v>
      </c>
      <c r="S6" s="35">
        <f t="shared" si="3"/>
        <v>398.58</v>
      </c>
      <c r="T6" s="35">
        <f t="shared" si="3"/>
        <v>150.11000000000001</v>
      </c>
      <c r="U6" s="35">
        <f t="shared" si="3"/>
        <v>39388</v>
      </c>
      <c r="V6" s="35">
        <f t="shared" si="3"/>
        <v>104.43</v>
      </c>
      <c r="W6" s="35">
        <f t="shared" si="3"/>
        <v>377.17</v>
      </c>
      <c r="X6" s="36">
        <f>IF(X7="",NA(),X7)</f>
        <v>147.68</v>
      </c>
      <c r="Y6" s="36">
        <f t="shared" ref="Y6:AG6" si="4">IF(Y7="",NA(),Y7)</f>
        <v>160.34</v>
      </c>
      <c r="Z6" s="36">
        <f t="shared" si="4"/>
        <v>146.72</v>
      </c>
      <c r="AA6" s="36">
        <f t="shared" si="4"/>
        <v>141.47999999999999</v>
      </c>
      <c r="AB6" s="36">
        <f t="shared" si="4"/>
        <v>136.9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1153.94</v>
      </c>
      <c r="AU6" s="36">
        <f t="shared" ref="AU6:BC6" si="6">IF(AU7="",NA(),AU7)</f>
        <v>1233.46</v>
      </c>
      <c r="AV6" s="36">
        <f t="shared" si="6"/>
        <v>984.55</v>
      </c>
      <c r="AW6" s="36">
        <f t="shared" si="6"/>
        <v>1419.8</v>
      </c>
      <c r="AX6" s="36">
        <f t="shared" si="6"/>
        <v>1456.19</v>
      </c>
      <c r="AY6" s="36">
        <f t="shared" si="6"/>
        <v>371.31</v>
      </c>
      <c r="AZ6" s="36">
        <f t="shared" si="6"/>
        <v>377.63</v>
      </c>
      <c r="BA6" s="36">
        <f t="shared" si="6"/>
        <v>357.34</v>
      </c>
      <c r="BB6" s="36">
        <f t="shared" si="6"/>
        <v>366.03</v>
      </c>
      <c r="BC6" s="36">
        <f t="shared" si="6"/>
        <v>365.18</v>
      </c>
      <c r="BD6" s="35" t="str">
        <f>IF(BD7="","",IF(BD7="-","【-】","【"&amp;SUBSTITUTE(TEXT(BD7,"#,##0.00"),"-","△")&amp;"】"))</f>
        <v>【264.97】</v>
      </c>
      <c r="BE6" s="36">
        <f>IF(BE7="",NA(),BE7)</f>
        <v>129.33000000000001</v>
      </c>
      <c r="BF6" s="36">
        <f t="shared" ref="BF6:BN6" si="7">IF(BF7="",NA(),BF7)</f>
        <v>115.07</v>
      </c>
      <c r="BG6" s="36">
        <f t="shared" si="7"/>
        <v>111.37</v>
      </c>
      <c r="BH6" s="36">
        <f t="shared" si="7"/>
        <v>104.47</v>
      </c>
      <c r="BI6" s="36">
        <f t="shared" si="7"/>
        <v>94.28</v>
      </c>
      <c r="BJ6" s="36">
        <f t="shared" si="7"/>
        <v>373.09</v>
      </c>
      <c r="BK6" s="36">
        <f t="shared" si="7"/>
        <v>364.71</v>
      </c>
      <c r="BL6" s="36">
        <f t="shared" si="7"/>
        <v>373.69</v>
      </c>
      <c r="BM6" s="36">
        <f t="shared" si="7"/>
        <v>370.12</v>
      </c>
      <c r="BN6" s="36">
        <f t="shared" si="7"/>
        <v>371.65</v>
      </c>
      <c r="BO6" s="35" t="str">
        <f>IF(BO7="","",IF(BO7="-","【-】","【"&amp;SUBSTITUTE(TEXT(BO7,"#,##0.00"),"-","△")&amp;"】"))</f>
        <v>【266.61】</v>
      </c>
      <c r="BP6" s="36">
        <f>IF(BP7="",NA(),BP7)</f>
        <v>137.76</v>
      </c>
      <c r="BQ6" s="36">
        <f t="shared" ref="BQ6:BY6" si="8">IF(BQ7="",NA(),BQ7)</f>
        <v>140.38999999999999</v>
      </c>
      <c r="BR6" s="36">
        <f t="shared" si="8"/>
        <v>132.02000000000001</v>
      </c>
      <c r="BS6" s="36">
        <f t="shared" si="8"/>
        <v>128.6</v>
      </c>
      <c r="BT6" s="36">
        <f t="shared" si="8"/>
        <v>127.78</v>
      </c>
      <c r="BU6" s="36">
        <f t="shared" si="8"/>
        <v>99.99</v>
      </c>
      <c r="BV6" s="36">
        <f t="shared" si="8"/>
        <v>100.65</v>
      </c>
      <c r="BW6" s="36">
        <f t="shared" si="8"/>
        <v>99.87</v>
      </c>
      <c r="BX6" s="36">
        <f t="shared" si="8"/>
        <v>100.42</v>
      </c>
      <c r="BY6" s="36">
        <f t="shared" si="8"/>
        <v>98.77</v>
      </c>
      <c r="BZ6" s="35" t="str">
        <f>IF(BZ7="","",IF(BZ7="-","【-】","【"&amp;SUBSTITUTE(TEXT(BZ7,"#,##0.00"),"-","△")&amp;"】"))</f>
        <v>【103.24】</v>
      </c>
      <c r="CA6" s="36">
        <f>IF(CA7="",NA(),CA7)</f>
        <v>172.38</v>
      </c>
      <c r="CB6" s="36">
        <f t="shared" ref="CB6:CJ6" si="9">IF(CB7="",NA(),CB7)</f>
        <v>169.65</v>
      </c>
      <c r="CC6" s="36">
        <f t="shared" si="9"/>
        <v>174.08</v>
      </c>
      <c r="CD6" s="36">
        <f t="shared" si="9"/>
        <v>174.66</v>
      </c>
      <c r="CE6" s="36">
        <f t="shared" si="9"/>
        <v>170.86</v>
      </c>
      <c r="CF6" s="36">
        <f t="shared" si="9"/>
        <v>171.15</v>
      </c>
      <c r="CG6" s="36">
        <f t="shared" si="9"/>
        <v>170.19</v>
      </c>
      <c r="CH6" s="36">
        <f t="shared" si="9"/>
        <v>171.81</v>
      </c>
      <c r="CI6" s="36">
        <f t="shared" si="9"/>
        <v>171.67</v>
      </c>
      <c r="CJ6" s="36">
        <f t="shared" si="9"/>
        <v>173.67</v>
      </c>
      <c r="CK6" s="35" t="str">
        <f>IF(CK7="","",IF(CK7="-","【-】","【"&amp;SUBSTITUTE(TEXT(CK7,"#,##0.00"),"-","△")&amp;"】"))</f>
        <v>【168.38】</v>
      </c>
      <c r="CL6" s="36">
        <f>IF(CL7="",NA(),CL7)</f>
        <v>51.87</v>
      </c>
      <c r="CM6" s="36">
        <f t="shared" ref="CM6:CU6" si="10">IF(CM7="",NA(),CM7)</f>
        <v>52.74</v>
      </c>
      <c r="CN6" s="36">
        <f t="shared" si="10"/>
        <v>50.99</v>
      </c>
      <c r="CO6" s="36">
        <f t="shared" si="10"/>
        <v>49.49</v>
      </c>
      <c r="CP6" s="36">
        <f t="shared" si="10"/>
        <v>49.7</v>
      </c>
      <c r="CQ6" s="36">
        <f t="shared" si="10"/>
        <v>58.53</v>
      </c>
      <c r="CR6" s="36">
        <f t="shared" si="10"/>
        <v>59.01</v>
      </c>
      <c r="CS6" s="36">
        <f t="shared" si="10"/>
        <v>60.03</v>
      </c>
      <c r="CT6" s="36">
        <f t="shared" si="10"/>
        <v>59.74</v>
      </c>
      <c r="CU6" s="36">
        <f t="shared" si="10"/>
        <v>59.67</v>
      </c>
      <c r="CV6" s="35" t="str">
        <f>IF(CV7="","",IF(CV7="-","【-】","【"&amp;SUBSTITUTE(TEXT(CV7,"#,##0.00"),"-","△")&amp;"】"))</f>
        <v>【60.00】</v>
      </c>
      <c r="CW6" s="36">
        <f>IF(CW7="",NA(),CW7)</f>
        <v>82.43</v>
      </c>
      <c r="CX6" s="36">
        <f t="shared" ref="CX6:DF6" si="11">IF(CX7="",NA(),CX7)</f>
        <v>83.79</v>
      </c>
      <c r="CY6" s="36">
        <f t="shared" si="11"/>
        <v>84.51</v>
      </c>
      <c r="CZ6" s="36">
        <f t="shared" si="11"/>
        <v>86.56</v>
      </c>
      <c r="DA6" s="36">
        <f t="shared" si="11"/>
        <v>87.56</v>
      </c>
      <c r="DB6" s="36">
        <f t="shared" si="11"/>
        <v>85.26</v>
      </c>
      <c r="DC6" s="36">
        <f t="shared" si="11"/>
        <v>85.37</v>
      </c>
      <c r="DD6" s="36">
        <f t="shared" si="11"/>
        <v>84.81</v>
      </c>
      <c r="DE6" s="36">
        <f t="shared" si="11"/>
        <v>84.8</v>
      </c>
      <c r="DF6" s="36">
        <f t="shared" si="11"/>
        <v>84.6</v>
      </c>
      <c r="DG6" s="35" t="str">
        <f>IF(DG7="","",IF(DG7="-","【-】","【"&amp;SUBSTITUTE(TEXT(DG7,"#,##0.00"),"-","△")&amp;"】"))</f>
        <v>【89.80】</v>
      </c>
      <c r="DH6" s="36">
        <f>IF(DH7="",NA(),DH7)</f>
        <v>49.39</v>
      </c>
      <c r="DI6" s="36">
        <f t="shared" ref="DI6:DQ6" si="12">IF(DI7="",NA(),DI7)</f>
        <v>50.58</v>
      </c>
      <c r="DJ6" s="36">
        <f t="shared" si="12"/>
        <v>50.57</v>
      </c>
      <c r="DK6" s="36">
        <f t="shared" si="12"/>
        <v>51.67</v>
      </c>
      <c r="DL6" s="36">
        <f t="shared" si="12"/>
        <v>51.54</v>
      </c>
      <c r="DM6" s="36">
        <f t="shared" si="12"/>
        <v>45.75</v>
      </c>
      <c r="DN6" s="36">
        <f t="shared" si="12"/>
        <v>46.9</v>
      </c>
      <c r="DO6" s="36">
        <f t="shared" si="12"/>
        <v>47.28</v>
      </c>
      <c r="DP6" s="36">
        <f t="shared" si="12"/>
        <v>47.66</v>
      </c>
      <c r="DQ6" s="36">
        <f t="shared" si="12"/>
        <v>48.17</v>
      </c>
      <c r="DR6" s="35" t="str">
        <f>IF(DR7="","",IF(DR7="-","【-】","【"&amp;SUBSTITUTE(TEXT(DR7,"#,##0.00"),"-","△")&amp;"】"))</f>
        <v>【49.59】</v>
      </c>
      <c r="DS6" s="36">
        <f>IF(DS7="",NA(),DS7)</f>
        <v>2.3199999999999998</v>
      </c>
      <c r="DT6" s="36">
        <f t="shared" ref="DT6:EB6" si="13">IF(DT7="",NA(),DT7)</f>
        <v>2.69</v>
      </c>
      <c r="DU6" s="36">
        <f t="shared" si="13"/>
        <v>15.63</v>
      </c>
      <c r="DV6" s="36">
        <f t="shared" si="13"/>
        <v>15.14</v>
      </c>
      <c r="DW6" s="36">
        <f t="shared" si="13"/>
        <v>18.79</v>
      </c>
      <c r="DX6" s="36">
        <f t="shared" si="13"/>
        <v>10.54</v>
      </c>
      <c r="DY6" s="36">
        <f t="shared" si="13"/>
        <v>12.03</v>
      </c>
      <c r="DZ6" s="36">
        <f t="shared" si="13"/>
        <v>12.19</v>
      </c>
      <c r="EA6" s="36">
        <f t="shared" si="13"/>
        <v>15.1</v>
      </c>
      <c r="EB6" s="36">
        <f t="shared" si="13"/>
        <v>17.12</v>
      </c>
      <c r="EC6" s="35" t="str">
        <f>IF(EC7="","",IF(EC7="-","【-】","【"&amp;SUBSTITUTE(TEXT(EC7,"#,##0.00"),"-","△")&amp;"】"))</f>
        <v>【19.44】</v>
      </c>
      <c r="ED6" s="36">
        <f>IF(ED7="",NA(),ED7)</f>
        <v>0.85</v>
      </c>
      <c r="EE6" s="36">
        <f t="shared" ref="EE6:EM6" si="14">IF(EE7="",NA(),EE7)</f>
        <v>0.7</v>
      </c>
      <c r="EF6" s="36">
        <f t="shared" si="14"/>
        <v>0.74</v>
      </c>
      <c r="EG6" s="36">
        <f t="shared" si="14"/>
        <v>0.68</v>
      </c>
      <c r="EH6" s="36">
        <f t="shared" si="14"/>
        <v>0.76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72125</v>
      </c>
      <c r="D7" s="38">
        <v>46</v>
      </c>
      <c r="E7" s="38">
        <v>1</v>
      </c>
      <c r="F7" s="38">
        <v>0</v>
      </c>
      <c r="G7" s="38">
        <v>1</v>
      </c>
      <c r="H7" s="38" t="s">
        <v>93</v>
      </c>
      <c r="I7" s="38" t="s">
        <v>94</v>
      </c>
      <c r="J7" s="38" t="s">
        <v>95</v>
      </c>
      <c r="K7" s="38" t="s">
        <v>96</v>
      </c>
      <c r="L7" s="38" t="s">
        <v>97</v>
      </c>
      <c r="M7" s="38" t="s">
        <v>98</v>
      </c>
      <c r="N7" s="39" t="s">
        <v>99</v>
      </c>
      <c r="O7" s="39">
        <v>90.55</v>
      </c>
      <c r="P7" s="39">
        <v>80.3</v>
      </c>
      <c r="Q7" s="39">
        <v>3382</v>
      </c>
      <c r="R7" s="39">
        <v>59830</v>
      </c>
      <c r="S7" s="39">
        <v>398.58</v>
      </c>
      <c r="T7" s="39">
        <v>150.11000000000001</v>
      </c>
      <c r="U7" s="39">
        <v>39388</v>
      </c>
      <c r="V7" s="39">
        <v>104.43</v>
      </c>
      <c r="W7" s="39">
        <v>377.17</v>
      </c>
      <c r="X7" s="39">
        <v>147.68</v>
      </c>
      <c r="Y7" s="39">
        <v>160.34</v>
      </c>
      <c r="Z7" s="39">
        <v>146.72</v>
      </c>
      <c r="AA7" s="39">
        <v>141.47999999999999</v>
      </c>
      <c r="AB7" s="39">
        <v>136.9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1153.94</v>
      </c>
      <c r="AU7" s="39">
        <v>1233.46</v>
      </c>
      <c r="AV7" s="39">
        <v>984.55</v>
      </c>
      <c r="AW7" s="39">
        <v>1419.8</v>
      </c>
      <c r="AX7" s="39">
        <v>1456.19</v>
      </c>
      <c r="AY7" s="39">
        <v>371.31</v>
      </c>
      <c r="AZ7" s="39">
        <v>377.63</v>
      </c>
      <c r="BA7" s="39">
        <v>357.34</v>
      </c>
      <c r="BB7" s="39">
        <v>366.03</v>
      </c>
      <c r="BC7" s="39">
        <v>365.18</v>
      </c>
      <c r="BD7" s="39">
        <v>264.97000000000003</v>
      </c>
      <c r="BE7" s="39">
        <v>129.33000000000001</v>
      </c>
      <c r="BF7" s="39">
        <v>115.07</v>
      </c>
      <c r="BG7" s="39">
        <v>111.37</v>
      </c>
      <c r="BH7" s="39">
        <v>104.47</v>
      </c>
      <c r="BI7" s="39">
        <v>94.28</v>
      </c>
      <c r="BJ7" s="39">
        <v>373.09</v>
      </c>
      <c r="BK7" s="39">
        <v>364.71</v>
      </c>
      <c r="BL7" s="39">
        <v>373.69</v>
      </c>
      <c r="BM7" s="39">
        <v>370.12</v>
      </c>
      <c r="BN7" s="39">
        <v>371.65</v>
      </c>
      <c r="BO7" s="39">
        <v>266.61</v>
      </c>
      <c r="BP7" s="39">
        <v>137.76</v>
      </c>
      <c r="BQ7" s="39">
        <v>140.38999999999999</v>
      </c>
      <c r="BR7" s="39">
        <v>132.02000000000001</v>
      </c>
      <c r="BS7" s="39">
        <v>128.6</v>
      </c>
      <c r="BT7" s="39">
        <v>127.78</v>
      </c>
      <c r="BU7" s="39">
        <v>99.99</v>
      </c>
      <c r="BV7" s="39">
        <v>100.65</v>
      </c>
      <c r="BW7" s="39">
        <v>99.87</v>
      </c>
      <c r="BX7" s="39">
        <v>100.42</v>
      </c>
      <c r="BY7" s="39">
        <v>98.77</v>
      </c>
      <c r="BZ7" s="39">
        <v>103.24</v>
      </c>
      <c r="CA7" s="39">
        <v>172.38</v>
      </c>
      <c r="CB7" s="39">
        <v>169.65</v>
      </c>
      <c r="CC7" s="39">
        <v>174.08</v>
      </c>
      <c r="CD7" s="39">
        <v>174.66</v>
      </c>
      <c r="CE7" s="39">
        <v>170.86</v>
      </c>
      <c r="CF7" s="39">
        <v>171.15</v>
      </c>
      <c r="CG7" s="39">
        <v>170.19</v>
      </c>
      <c r="CH7" s="39">
        <v>171.81</v>
      </c>
      <c r="CI7" s="39">
        <v>171.67</v>
      </c>
      <c r="CJ7" s="39">
        <v>173.67</v>
      </c>
      <c r="CK7" s="39">
        <v>168.38</v>
      </c>
      <c r="CL7" s="39">
        <v>51.87</v>
      </c>
      <c r="CM7" s="39">
        <v>52.74</v>
      </c>
      <c r="CN7" s="39">
        <v>50.99</v>
      </c>
      <c r="CO7" s="39">
        <v>49.49</v>
      </c>
      <c r="CP7" s="39">
        <v>49.7</v>
      </c>
      <c r="CQ7" s="39">
        <v>58.53</v>
      </c>
      <c r="CR7" s="39">
        <v>59.01</v>
      </c>
      <c r="CS7" s="39">
        <v>60.03</v>
      </c>
      <c r="CT7" s="39">
        <v>59.74</v>
      </c>
      <c r="CU7" s="39">
        <v>59.67</v>
      </c>
      <c r="CV7" s="39">
        <v>60</v>
      </c>
      <c r="CW7" s="39">
        <v>82.43</v>
      </c>
      <c r="CX7" s="39">
        <v>83.79</v>
      </c>
      <c r="CY7" s="39">
        <v>84.51</v>
      </c>
      <c r="CZ7" s="39">
        <v>86.56</v>
      </c>
      <c r="DA7" s="39">
        <v>87.56</v>
      </c>
      <c r="DB7" s="39">
        <v>85.26</v>
      </c>
      <c r="DC7" s="39">
        <v>85.37</v>
      </c>
      <c r="DD7" s="39">
        <v>84.81</v>
      </c>
      <c r="DE7" s="39">
        <v>84.8</v>
      </c>
      <c r="DF7" s="39">
        <v>84.6</v>
      </c>
      <c r="DG7" s="39">
        <v>89.8</v>
      </c>
      <c r="DH7" s="39">
        <v>49.39</v>
      </c>
      <c r="DI7" s="39">
        <v>50.58</v>
      </c>
      <c r="DJ7" s="39">
        <v>50.57</v>
      </c>
      <c r="DK7" s="39">
        <v>51.67</v>
      </c>
      <c r="DL7" s="39">
        <v>51.54</v>
      </c>
      <c r="DM7" s="39">
        <v>45.75</v>
      </c>
      <c r="DN7" s="39">
        <v>46.9</v>
      </c>
      <c r="DO7" s="39">
        <v>47.28</v>
      </c>
      <c r="DP7" s="39">
        <v>47.66</v>
      </c>
      <c r="DQ7" s="39">
        <v>48.17</v>
      </c>
      <c r="DR7" s="39">
        <v>49.59</v>
      </c>
      <c r="DS7" s="39">
        <v>2.3199999999999998</v>
      </c>
      <c r="DT7" s="39">
        <v>2.69</v>
      </c>
      <c r="DU7" s="39">
        <v>15.63</v>
      </c>
      <c r="DV7" s="39">
        <v>15.14</v>
      </c>
      <c r="DW7" s="39">
        <v>18.79</v>
      </c>
      <c r="DX7" s="39">
        <v>10.54</v>
      </c>
      <c r="DY7" s="39">
        <v>12.03</v>
      </c>
      <c r="DZ7" s="39">
        <v>12.19</v>
      </c>
      <c r="EA7" s="39">
        <v>15.1</v>
      </c>
      <c r="EB7" s="39">
        <v>17.12</v>
      </c>
      <c r="EC7" s="39">
        <v>19.440000000000001</v>
      </c>
      <c r="ED7" s="39">
        <v>0.85</v>
      </c>
      <c r="EE7" s="39">
        <v>0.7</v>
      </c>
      <c r="EF7" s="39">
        <v>0.74</v>
      </c>
      <c r="EG7" s="39">
        <v>0.68</v>
      </c>
      <c r="EH7" s="39">
        <v>0.76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2021-01-19T09:47:25Z</cp:lastPrinted>
  <dcterms:created xsi:type="dcterms:W3CDTF">2020-12-04T02:04:12Z</dcterms:created>
  <dcterms:modified xsi:type="dcterms:W3CDTF">2021-01-19T11:18:28Z</dcterms:modified>
  <cp:category/>
</cp:coreProperties>
</file>