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経営課\01企業会計係\★常用文書\●決算統計\H31決算統計\05経営比較分析表（令和元年度決算）の分析等について\R1年度データ（作成中）\"/>
    </mc:Choice>
  </mc:AlternateContent>
  <workbookProtection workbookAlgorithmName="SHA-512" workbookHashValue="pZRIW0tjDDI3DyYNKmWt58UcvLKn1sDFQLjvw96qgS6Mn0AF3vLgrXQ4TXOHqQvx9EE31d5yVOX6/MVez6eQVA==" workbookSaltValue="f76ZFMJb4K3by1tafOKCwQ==" workbookSpinCount="100000" lockStructure="1"/>
  <bookViews>
    <workbookView xWindow="0" yWindow="0" windowWidth="20490" windowHeight="907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<sst xmlns="http://schemas.openxmlformats.org/spreadsheetml/2006/main" count="239" uniqueCount="120">
  <si>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</si>
  <si>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</si>
  <si>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</si>
  <si>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</si>
  <si>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</si>
  <si>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</si>
  <si>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</si>
  <si>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</si>
  <si>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</si>
  <si>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</si>
  <si>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</si>
  <si>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</si>
  <si>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</si>
  <si>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</si>
  <si>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</si>
  <si>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</si>
  <si>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</si>
  <si>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</si>
  <si>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</si>
  <si>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</si>
  <si>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</si>
  <si>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</si>
  <si>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</si>
  <si>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</si>
  <si>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</si>
  <si>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</si>
  <si>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</si>
  <si>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</si>
  <si>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</si>
  <si>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</si>
  <si>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</si>
  <si>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</si>
  <si>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</si>
  <si>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</si>
  <si>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</si>
  <si>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</si>
  <si>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</si>
  <si>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</si>
  <si>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</si>
  <si>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</si>
  <si>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</si>
  <si>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</si>
  <si>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</si>
  <si>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</si>
  <si>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</si>
  <si>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</si>
  <si>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</si>
  <si>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</si>
  <si>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</si>
  <si>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</si>
  <si>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</si>
  <si>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</si>
  <si>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</si>
  <si>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</si>
  <si>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</si>
  <si>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</si>
  <si>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</si>
  <si>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</si>
  <si>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</si>
  <si>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</si>
  <si>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</si>
  <si>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</si>
  <si>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</si>
  <si>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</si>
  <si>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</si>
  <si>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</si>
  <si>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</si>
  <si>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</si>
  <si>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</si>
  <si>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</si>
  <si>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</si>
  <si>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</si>
  <si>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</si>
  <si>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</si>
  <si>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</si>
  <si>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</si>
  <si>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</si>
  <si>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</si>
  <si>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</si>
  <si>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</si>
  <si>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</si>
  <si>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</si>
  <si>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</si>
  <si>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</si>
  <si>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</si>
  <si>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</si>
  <si>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</si>
  <si>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</si>
  <si>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</si>
  <si>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</si>
  <si>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</si>
  <si>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</si>
  <si>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</si>
  <si>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</si>
  <si>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</si>
  <si>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</si>
  <si>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</si>
  <si>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</si>
  <si>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</si>
  <si>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</si>
  <si>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公共下水道</t>
  </si>
  <si>
    <t>Bd2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</si>
  <si>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</si>
  <si>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</si>
  <si>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</si>
  <si>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</si>
  <si>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</si>
  <si>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</si>
  <si>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</si>
  <si>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</si>
  <si>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</si>
  <si>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</si>
  <si>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</si>
  <si>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</si>
  <si>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</si>
  <si>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</si>
  <si>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</si>
  <si>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使用料引き上げにより経費回収率は上昇しているが、水洗化率が低いため経費回収率が伸び悩んでいる。
　今後も継続的に水洗化率の向上に努め、経営基盤強化に取りくんでいく。</t>
    <rPh sb="1" eb="4">
      <t>シヨウリョウ</t>
    </rPh>
    <rPh sb="4" eb="5">
      <t>ヒ</t>
    </rPh>
    <rPh sb="6" eb="7">
      <t>ア</t>
    </rPh>
    <rPh sb="11" eb="13">
      <t>ケイヒ</t>
    </rPh>
    <rPh sb="13" eb="15">
      <t>カイシュウ</t>
    </rPh>
    <rPh sb="15" eb="16">
      <t>リツ</t>
    </rPh>
    <rPh sb="17" eb="19">
      <t>ジョウショウ</t>
    </rPh>
    <rPh sb="25" eb="28">
      <t>スイセンカ</t>
    </rPh>
    <rPh sb="28" eb="29">
      <t>リツ</t>
    </rPh>
    <rPh sb="30" eb="31">
      <t>ヒク</t>
    </rPh>
    <rPh sb="34" eb="36">
      <t>ケイヒ</t>
    </rPh>
    <rPh sb="36" eb="38">
      <t>カイシュウ</t>
    </rPh>
    <rPh sb="38" eb="39">
      <t>リツ</t>
    </rPh>
    <rPh sb="40" eb="41">
      <t>ノ</t>
    </rPh>
    <rPh sb="42" eb="43">
      <t>ナヤ</t>
    </rPh>
    <rPh sb="50" eb="52">
      <t>コンゴ</t>
    </rPh>
    <rPh sb="53" eb="56">
      <t>ケイゾクテキ</t>
    </rPh>
    <rPh sb="57" eb="60">
      <t>スイセンカ</t>
    </rPh>
    <rPh sb="60" eb="61">
      <t>リツ</t>
    </rPh>
    <rPh sb="62" eb="64">
      <t>コウジョウ</t>
    </rPh>
    <rPh sb="65" eb="66">
      <t>ツト</t>
    </rPh>
    <rPh sb="68" eb="70">
      <t>ケイエイ</t>
    </rPh>
    <rPh sb="70" eb="72">
      <t>キバン</t>
    </rPh>
    <rPh sb="72" eb="74">
      <t>キョウカ</t>
    </rPh>
    <rPh sb="75" eb="76">
      <t>ト</t>
    </rPh>
    <phoneticPr fontId="4"/>
  </si>
  <si>
    <t>①収益的収支比率
　地方公営企業法適用に伴い、令和元年度は打ち切り決算を行ったため、支出の一部が未払金に経理され、総費用が減少したことで数値が上昇した。今後も経営改善に向けた取組が必要である。
④企業債残高対事業規模比率
　現在も整備工事を行っており新たな企業債発行をしている。また、地方公営企業法適用に伴い、令和元年度は打ち切り決算を行ったため、収入の一部が令和元年度中に収納されず数値が上昇した。
⑤経費回収率
　使用料改定により数値は上昇したが、類似団体と比較すると若干低い数値である。使用料適正化へ向け、継続的な取組が必要である。
⑥汚水処理原価
　地方公営企業法適用に伴い、令和元年度は打ち切り決算を行ったため、支出の一部が未払金に経理され、汚水処理費が減少したことで一時的に数値が減少した。
⑦施設利用率
　福島県の通知に基づき、平成30年度は流域関連公共下水道の数値を記載したが、令和元年度は記入を省略した。
⑧水洗化率
　類似団体と比較すると低い数値となっている。新規接続も増加しているが、事業区域の整備工事が完了しておらず、年々処理区域が拡大しているため、低い数値となっている。</t>
    <rPh sb="1" eb="4">
      <t>シュウエキテキ</t>
    </rPh>
    <rPh sb="4" eb="6">
      <t>シュウシ</t>
    </rPh>
    <rPh sb="6" eb="8">
      <t>ヒリツ</t>
    </rPh>
    <rPh sb="68" eb="70">
      <t>スウチ</t>
    </rPh>
    <rPh sb="71" eb="73">
      <t>ジョウショウ</t>
    </rPh>
    <rPh sb="76" eb="78">
      <t>コンゴ</t>
    </rPh>
    <rPh sb="79" eb="81">
      <t>ケイエイ</t>
    </rPh>
    <rPh sb="81" eb="83">
      <t>カイゼン</t>
    </rPh>
    <rPh sb="84" eb="85">
      <t>ム</t>
    </rPh>
    <rPh sb="87" eb="89">
      <t>トリクミ</t>
    </rPh>
    <rPh sb="90" eb="92">
      <t>ヒツヨウ</t>
    </rPh>
    <rPh sb="98" eb="100">
      <t>キギョウ</t>
    </rPh>
    <rPh sb="100" eb="101">
      <t>サイ</t>
    </rPh>
    <rPh sb="101" eb="103">
      <t>ザンダカ</t>
    </rPh>
    <rPh sb="103" eb="104">
      <t>タイ</t>
    </rPh>
    <rPh sb="104" eb="106">
      <t>ジギョウ</t>
    </rPh>
    <rPh sb="106" eb="108">
      <t>キボ</t>
    </rPh>
    <rPh sb="108" eb="110">
      <t>ヒリツ</t>
    </rPh>
    <rPh sb="112" eb="114">
      <t>ゲンザイ</t>
    </rPh>
    <rPh sb="115" eb="117">
      <t>セイビ</t>
    </rPh>
    <rPh sb="117" eb="119">
      <t>コウジ</t>
    </rPh>
    <rPh sb="120" eb="121">
      <t>オコナ</t>
    </rPh>
    <rPh sb="125" eb="126">
      <t>アラ</t>
    </rPh>
    <rPh sb="128" eb="130">
      <t>キギョウ</t>
    </rPh>
    <rPh sb="130" eb="131">
      <t>サイ</t>
    </rPh>
    <rPh sb="131" eb="133">
      <t>ハッコウ</t>
    </rPh>
    <rPh sb="174" eb="176">
      <t>シュウニュウ</t>
    </rPh>
    <rPh sb="177" eb="179">
      <t>イチブ</t>
    </rPh>
    <rPh sb="180" eb="182">
      <t>レイワ</t>
    </rPh>
    <rPh sb="182" eb="184">
      <t>ガンネン</t>
    </rPh>
    <rPh sb="184" eb="185">
      <t>ド</t>
    </rPh>
    <rPh sb="185" eb="186">
      <t>チュウ</t>
    </rPh>
    <rPh sb="187" eb="189">
      <t>シュウノウ</t>
    </rPh>
    <rPh sb="192" eb="194">
      <t>スウチ</t>
    </rPh>
    <rPh sb="195" eb="197">
      <t>ジョウショウ</t>
    </rPh>
    <rPh sb="202" eb="204">
      <t>ケイヒ</t>
    </rPh>
    <rPh sb="204" eb="206">
      <t>カイシュウ</t>
    </rPh>
    <rPh sb="206" eb="207">
      <t>リツ</t>
    </rPh>
    <rPh sb="209" eb="212">
      <t>シヨウリョウ</t>
    </rPh>
    <rPh sb="212" eb="214">
      <t>カイテイ</t>
    </rPh>
    <rPh sb="217" eb="219">
      <t>スウチ</t>
    </rPh>
    <rPh sb="220" eb="222">
      <t>ジョウショウ</t>
    </rPh>
    <rPh sb="226" eb="228">
      <t>ルイジ</t>
    </rPh>
    <rPh sb="228" eb="230">
      <t>ダンタイ</t>
    </rPh>
    <rPh sb="231" eb="233">
      <t>ヒカク</t>
    </rPh>
    <rPh sb="236" eb="238">
      <t>ジャッカン</t>
    </rPh>
    <rPh sb="238" eb="239">
      <t>ヒク</t>
    </rPh>
    <rPh sb="240" eb="242">
      <t>スウチ</t>
    </rPh>
    <rPh sb="246" eb="249">
      <t>シヨウリョウ</t>
    </rPh>
    <rPh sb="249" eb="252">
      <t>テキセイカ</t>
    </rPh>
    <rPh sb="253" eb="254">
      <t>ム</t>
    </rPh>
    <rPh sb="256" eb="259">
      <t>ケイゾクテキ</t>
    </rPh>
    <rPh sb="260" eb="262">
      <t>トリクミ</t>
    </rPh>
    <rPh sb="263" eb="265">
      <t>ヒツヨウ</t>
    </rPh>
    <rPh sb="271" eb="273">
      <t>オスイ</t>
    </rPh>
    <rPh sb="273" eb="275">
      <t>ショリ</t>
    </rPh>
    <rPh sb="275" eb="277">
      <t>ゲンカ</t>
    </rPh>
    <rPh sb="353" eb="355">
      <t>シセツ</t>
    </rPh>
    <rPh sb="355" eb="358">
      <t>リヨウリツ</t>
    </rPh>
    <rPh sb="360" eb="363">
      <t>フクシマケン</t>
    </rPh>
    <rPh sb="364" eb="366">
      <t>ツウチ</t>
    </rPh>
    <rPh sb="367" eb="368">
      <t>モト</t>
    </rPh>
    <rPh sb="371" eb="373">
      <t>ヘイセイ</t>
    </rPh>
    <rPh sb="375" eb="377">
      <t>ネンド</t>
    </rPh>
    <rPh sb="378" eb="380">
      <t>リュウイキ</t>
    </rPh>
    <rPh sb="380" eb="382">
      <t>カンレン</t>
    </rPh>
    <rPh sb="382" eb="384">
      <t>コウキョウ</t>
    </rPh>
    <rPh sb="384" eb="387">
      <t>ゲスイドウ</t>
    </rPh>
    <rPh sb="388" eb="390">
      <t>スウチ</t>
    </rPh>
    <rPh sb="391" eb="393">
      <t>キサイ</t>
    </rPh>
    <rPh sb="397" eb="399">
      <t>レイワ</t>
    </rPh>
    <rPh sb="399" eb="401">
      <t>ガンネン</t>
    </rPh>
    <rPh sb="401" eb="402">
      <t>ド</t>
    </rPh>
    <rPh sb="403" eb="405">
      <t>キニュウ</t>
    </rPh>
    <rPh sb="406" eb="408">
      <t>ショウリャク</t>
    </rPh>
    <rPh sb="413" eb="416">
      <t>スイセンカ</t>
    </rPh>
    <rPh sb="416" eb="417">
      <t>リツ</t>
    </rPh>
    <rPh sb="419" eb="421">
      <t>ルイジ</t>
    </rPh>
    <rPh sb="421" eb="423">
      <t>ダンタイ</t>
    </rPh>
    <rPh sb="424" eb="426">
      <t>ヒカク</t>
    </rPh>
    <rPh sb="429" eb="430">
      <t>ヒク</t>
    </rPh>
    <rPh sb="431" eb="433">
      <t>スウチ</t>
    </rPh>
    <rPh sb="453" eb="455">
      <t>ジギョウ</t>
    </rPh>
    <rPh sb="455" eb="457">
      <t>クイキ</t>
    </rPh>
    <rPh sb="458" eb="460">
      <t>セイビ</t>
    </rPh>
    <rPh sb="460" eb="462">
      <t>コウジ</t>
    </rPh>
    <rPh sb="463" eb="465">
      <t>カンリョウ</t>
    </rPh>
    <rPh sb="471" eb="473">
      <t>ネンネン</t>
    </rPh>
    <rPh sb="473" eb="475">
      <t>ショリ</t>
    </rPh>
    <rPh sb="475" eb="477">
      <t>クイキ</t>
    </rPh>
    <rPh sb="478" eb="480">
      <t>カクダイ</t>
    </rPh>
    <rPh sb="487" eb="488">
      <t>ヒク</t>
    </rPh>
    <rPh sb="489" eb="491">
      <t>スウチ</t>
    </rPh>
    <phoneticPr fontId="4"/>
  </si>
  <si>
    <t>　昭和51年に事業着手し、平成4年に供用開始し、最も古い管渠で供用開始から27年程度と比較的新しく、更新時期に至っていない。
　今後、経年劣化による修繕費等を見据え長期的な計画が必要である。</t>
    <rPh sb="1" eb="3">
      <t>ショウワ</t>
    </rPh>
    <rPh sb="5" eb="6">
      <t>ネン</t>
    </rPh>
    <rPh sb="7" eb="9">
      <t>ジギョウ</t>
    </rPh>
    <rPh sb="9" eb="11">
      <t>チャクシュ</t>
    </rPh>
    <rPh sb="13" eb="15">
      <t>ヘイセイ</t>
    </rPh>
    <rPh sb="16" eb="17">
      <t>ネン</t>
    </rPh>
    <rPh sb="18" eb="20">
      <t>キョウヨウ</t>
    </rPh>
    <rPh sb="20" eb="22">
      <t>カイシ</t>
    </rPh>
    <rPh sb="24" eb="25">
      <t>モット</t>
    </rPh>
    <rPh sb="26" eb="27">
      <t>フル</t>
    </rPh>
    <rPh sb="28" eb="29">
      <t>カン</t>
    </rPh>
    <rPh sb="29" eb="30">
      <t>キョ</t>
    </rPh>
    <rPh sb="31" eb="33">
      <t>キョウヨウ</t>
    </rPh>
    <rPh sb="33" eb="35">
      <t>カイシ</t>
    </rPh>
    <rPh sb="39" eb="40">
      <t>ネン</t>
    </rPh>
    <rPh sb="40" eb="42">
      <t>テイド</t>
    </rPh>
    <rPh sb="43" eb="46">
      <t>ヒカクテキ</t>
    </rPh>
    <rPh sb="46" eb="47">
      <t>アタラ</t>
    </rPh>
    <rPh sb="50" eb="52">
      <t>コウシン</t>
    </rPh>
    <rPh sb="52" eb="54">
      <t>ジキ</t>
    </rPh>
    <rPh sb="55" eb="56">
      <t>イタ</t>
    </rPh>
    <rPh sb="79" eb="81">
      <t>ミス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</si>
</sst>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5-4E7A-966E-2CBFDFCFD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74760"/>
        <c:axId val="12737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0.01</c:v>
                </c:pt>
                <c:pt idx="2">
                  <c:v>0.11</c:v>
                </c:pt>
                <c:pt idx="3">
                  <c:v>0.09</c:v>
                </c:pt>
                <c:pt idx="4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55-4E7A-966E-2CBFDFCFD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4760"/>
        <c:axId val="127372800"/>
      </c:lineChart>
      <c:dateAx>
        <c:axId val="127374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72800"/>
        <c:crosses val="autoZero"/>
        <c:auto val="1"/>
        <c:lblOffset val="100"/>
        <c:baseTimeUnit val="years"/>
      </c:dateAx>
      <c:valAx>
        <c:axId val="12737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74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65.13</c:v>
                </c:pt>
                <c:pt idx="3">
                  <c:v>62.5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B-4E03-8338-310C98EF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505544"/>
        <c:axId val="33950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</c:v>
                </c:pt>
                <c:pt idx="1">
                  <c:v>61.03</c:v>
                </c:pt>
                <c:pt idx="2">
                  <c:v>59.55</c:v>
                </c:pt>
                <c:pt idx="3">
                  <c:v>59.19</c:v>
                </c:pt>
                <c:pt idx="4">
                  <c:v>61.4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4B-4E03-8338-310C98EF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5544"/>
        <c:axId val="339507504"/>
      </c:lineChart>
      <c:dateAx>
        <c:axId val="339505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507504"/>
        <c:crosses val="autoZero"/>
        <c:auto val="1"/>
        <c:lblOffset val="100"/>
        <c:baseTimeUnit val="years"/>
      </c:dateAx>
      <c:valAx>
        <c:axId val="33950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50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79.44</c:v>
                </c:pt>
                <c:pt idx="2">
                  <c:v>77.45</c:v>
                </c:pt>
                <c:pt idx="3">
                  <c:v>78.03</c:v>
                </c:pt>
                <c:pt idx="4">
                  <c:v>79.349999999999994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D91-A276-C6A15932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509856"/>
        <c:axId val="339507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86.78</c:v>
                </c:pt>
                <c:pt idx="1">
                  <c:v>86.83</c:v>
                </c:pt>
                <c:pt idx="2">
                  <c:v>87.14</c:v>
                </c:pt>
                <c:pt idx="3">
                  <c:v>86.66</c:v>
                </c:pt>
                <c:pt idx="4">
                  <c:v>86.28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0E-4D91-A276-C6A15932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09856"/>
        <c:axId val="339507896"/>
      </c:lineChart>
      <c:dateAx>
        <c:axId val="33950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507896"/>
        <c:crosses val="autoZero"/>
        <c:auto val="1"/>
        <c:lblOffset val="100"/>
        <c:baseTimeUnit val="years"/>
      </c:dateAx>
      <c:valAx>
        <c:axId val="339507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5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60.43</c:v>
                </c:pt>
                <c:pt idx="1">
                  <c:v>80.209999999999994</c:v>
                </c:pt>
                <c:pt idx="2">
                  <c:v>70.260000000000005</c:v>
                </c:pt>
                <c:pt idx="3">
                  <c:v>81.37</c:v>
                </c:pt>
                <c:pt idx="4">
                  <c:v>92.34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61-4A49-B25F-93534E53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75544"/>
        <c:axId val="12737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61-4A49-B25F-93534E53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5544"/>
        <c:axId val="127370056"/>
      </c:lineChart>
      <c:dateAx>
        <c:axId val="127375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70056"/>
        <c:crosses val="autoZero"/>
        <c:auto val="1"/>
        <c:lblOffset val="100"/>
        <c:baseTimeUnit val="years"/>
      </c:dateAx>
      <c:valAx>
        <c:axId val="12737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7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A7-4332-98E3-787C44CB1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73976"/>
        <c:axId val="12736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A7-4332-98E3-787C44CB1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76"/>
        <c:axId val="127368880"/>
      </c:lineChart>
      <c:dateAx>
        <c:axId val="127373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7368880"/>
        <c:crosses val="autoZero"/>
        <c:auto val="1"/>
        <c:lblOffset val="100"/>
        <c:baseTimeUnit val="years"/>
      </c:dateAx>
      <c:valAx>
        <c:axId val="12736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73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E5-47FB-A647-CF02F499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70448"/>
        <c:axId val="33914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5-47FB-A647-CF02F499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0448"/>
        <c:axId val="339144416"/>
      </c:lineChart>
      <c:dateAx>
        <c:axId val="127370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144416"/>
        <c:crosses val="autoZero"/>
        <c:auto val="1"/>
        <c:lblOffset val="100"/>
        <c:baseTimeUnit val="years"/>
      </c:dateAx>
      <c:valAx>
        <c:axId val="33914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737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44-49DA-A377-52B10AF4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43240"/>
        <c:axId val="33913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44-49DA-A377-52B10AF4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43240"/>
        <c:axId val="339137360"/>
      </c:lineChart>
      <c:dateAx>
        <c:axId val="339143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137360"/>
        <c:crosses val="autoZero"/>
        <c:auto val="1"/>
        <c:lblOffset val="100"/>
        <c:baseTimeUnit val="years"/>
      </c:dateAx>
      <c:valAx>
        <c:axId val="33913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4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52-4E78-A810-CEBB9D74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44808"/>
        <c:axId val="33913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52-4E78-A810-CEBB9D74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44808"/>
        <c:axId val="339137752"/>
      </c:lineChart>
      <c:dateAx>
        <c:axId val="339144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137752"/>
        <c:crosses val="autoZero"/>
        <c:auto val="1"/>
        <c:lblOffset val="100"/>
        <c:baseTimeUnit val="years"/>
      </c:dateAx>
      <c:valAx>
        <c:axId val="33913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4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1290.93</c:v>
                </c:pt>
                <c:pt idx="1">
                  <c:v>842.65</c:v>
                </c:pt>
                <c:pt idx="2">
                  <c:v>1047.4000000000001</c:v>
                </c:pt>
                <c:pt idx="3">
                  <c:v>471.34</c:v>
                </c:pt>
                <c:pt idx="4">
                  <c:v>540.66999999999996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3-4E5B-8D89-23823985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38536"/>
        <c:axId val="33913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1031.56</c:v>
                </c:pt>
                <c:pt idx="1">
                  <c:v>1053.93</c:v>
                </c:pt>
                <c:pt idx="2">
                  <c:v>1046.25</c:v>
                </c:pt>
                <c:pt idx="3">
                  <c:v>1000.94</c:v>
                </c:pt>
                <c:pt idx="4">
                  <c:v>1028.05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13-4E5B-8D89-23823985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38536"/>
        <c:axId val="339138928"/>
      </c:lineChart>
      <c:dateAx>
        <c:axId val="339138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138928"/>
        <c:crosses val="autoZero"/>
        <c:auto val="1"/>
        <c:lblOffset val="100"/>
        <c:baseTimeUnit val="years"/>
      </c:dateAx>
      <c:valAx>
        <c:axId val="33913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3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54.97</c:v>
                </c:pt>
                <c:pt idx="1">
                  <c:v>79.040000000000006</c:v>
                </c:pt>
                <c:pt idx="2">
                  <c:v>63.88</c:v>
                </c:pt>
                <c:pt idx="3">
                  <c:v>92.48</c:v>
                </c:pt>
                <c:pt idx="4">
                  <c:v>94.04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1-4BE7-82F5-E2D2FB2AC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40104"/>
        <c:axId val="33914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85.23</c:v>
                </c:pt>
                <c:pt idx="2">
                  <c:v>88.37</c:v>
                </c:pt>
                <c:pt idx="3">
                  <c:v>93.77</c:v>
                </c:pt>
                <c:pt idx="4">
                  <c:v>94.73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51-4BE7-82F5-E2D2FB2AC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40104"/>
        <c:axId val="339140496"/>
      </c:lineChart>
      <c:dateAx>
        <c:axId val="339140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140496"/>
        <c:crosses val="autoZero"/>
        <c:auto val="1"/>
        <c:lblOffset val="100"/>
        <c:baseTimeUnit val="years"/>
      </c:dateAx>
      <c:valAx>
        <c:axId val="33914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4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266.24</c:v>
                </c:pt>
                <c:pt idx="1">
                  <c:v>184.18</c:v>
                </c:pt>
                <c:pt idx="2">
                  <c:v>227.65</c:v>
                </c:pt>
                <c:pt idx="3">
                  <c:v>181.61</c:v>
                </c:pt>
                <c:pt idx="4">
                  <c:v>161.86000000000001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84-4F86-B0D6-3F98ADDC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42064"/>
        <c:axId val="3395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188.12</c:v>
                </c:pt>
                <c:pt idx="1">
                  <c:v>185.7</c:v>
                </c:pt>
                <c:pt idx="2">
                  <c:v>178.11</c:v>
                </c:pt>
                <c:pt idx="3">
                  <c:v>165.57</c:v>
                </c:pt>
                <c:pt idx="4">
                  <c:v>160.91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84-4F86-B0D6-3F98ADDC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42064"/>
        <c:axId val="339511424"/>
      </c:lineChart>
      <c:dateAx>
        <c:axId val="339142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511424"/>
        <c:crosses val="autoZero"/>
        <c:auto val="1"/>
        <c:lblOffset val="100"/>
        <c:baseTimeUnit val="years"/>
      </c:dateAx>
      <c:valAx>
        <c:axId val="3395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14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R13" zoomScale="90" zoomScaleNormal="90" workbookViewId="0">
      <selection activeCell="CR40" sqref="CR4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須賀川市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Bd2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76360</v>
      </c>
      <c r="AM8" s="69"/>
      <c r="AN8" s="69"/>
      <c r="AO8" s="69"/>
      <c r="AP8" s="69"/>
      <c r="AQ8" s="69"/>
      <c r="AR8" s="69"/>
      <c r="AS8" s="69"/>
      <c r="AT8" s="68">
        <f>データ!T6</f>
        <v>279.43</v>
      </c>
      <c r="AU8" s="68"/>
      <c r="AV8" s="68"/>
      <c r="AW8" s="68"/>
      <c r="AX8" s="68"/>
      <c r="AY8" s="68"/>
      <c r="AZ8" s="68"/>
      <c r="BA8" s="68"/>
      <c r="BB8" s="68">
        <f>データ!U6</f>
        <v>273.27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50.68</v>
      </c>
      <c r="Q10" s="68"/>
      <c r="R10" s="68"/>
      <c r="S10" s="68"/>
      <c r="T10" s="68"/>
      <c r="U10" s="68"/>
      <c r="V10" s="68"/>
      <c r="W10" s="68">
        <f>データ!Q6</f>
        <v>96.94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38580</v>
      </c>
      <c r="AM10" s="69"/>
      <c r="AN10" s="69"/>
      <c r="AO10" s="69"/>
      <c r="AP10" s="69"/>
      <c r="AQ10" s="69"/>
      <c r="AR10" s="69"/>
      <c r="AS10" s="69"/>
      <c r="AT10" s="68">
        <f>データ!W6</f>
        <v>9.9</v>
      </c>
      <c r="AU10" s="68"/>
      <c r="AV10" s="68"/>
      <c r="AW10" s="68"/>
      <c r="AX10" s="68"/>
      <c r="AY10" s="68"/>
      <c r="AZ10" s="68"/>
      <c r="BA10" s="68"/>
      <c r="BB10" s="68">
        <f>データ!X6</f>
        <v>3896.97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43</v>
      </c>
      <c r="O86" s="26" t="str">
        <f>データ!EO6</f>
        <v>【0.22】</v>
      </c>
    </row>
  </sheetData>
  <sheetProtection algorithmName="SHA-512" hashValue="65ClenVaDvay1U9M7nK5bQ9YtbpUj8cxchKusqPtk/1BzI5XzrzpqyFbvmtF6N888zjH44L7xrUMoepj3hJloQ==" saltValue="XuF0ZeD7Fu9F23fz+0b+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72079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50.68</v>
      </c>
      <c r="Q6" s="34">
        <f t="shared" si="3"/>
        <v>96.94</v>
      </c>
      <c r="R6" s="34">
        <f t="shared" si="3"/>
        <v>3190</v>
      </c>
      <c r="S6" s="34">
        <f t="shared" si="3"/>
        <v>76360</v>
      </c>
      <c r="T6" s="34">
        <f t="shared" si="3"/>
        <v>279.43</v>
      </c>
      <c r="U6" s="34">
        <f t="shared" si="3"/>
        <v>273.27</v>
      </c>
      <c r="V6" s="34">
        <f t="shared" si="3"/>
        <v>38580</v>
      </c>
      <c r="W6" s="34">
        <f t="shared" si="3"/>
        <v>9.9</v>
      </c>
      <c r="X6" s="34">
        <f t="shared" si="3"/>
        <v>3896.97</v>
      </c>
      <c r="Y6" s="35">
        <f>IF(Y7="",NA(),Y7)</f>
        <v>60.43</v>
      </c>
      <c r="Z6" s="35">
        <f t="shared" ref="Z6:AH6" si="4">IF(Z7="",NA(),Z7)</f>
        <v>80.209999999999994</v>
      </c>
      <c r="AA6" s="35">
        <f t="shared" si="4"/>
        <v>70.260000000000005</v>
      </c>
      <c r="AB6" s="35">
        <f t="shared" si="4"/>
        <v>81.37</v>
      </c>
      <c r="AC6" s="35">
        <f t="shared" si="4"/>
        <v>92.34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1290.93</v>
      </c>
      <c r="BG6" s="35">
        <f t="shared" ref="BG6:BO6" si="7">IF(BG7="",NA(),BG7)</f>
        <v>842.65</v>
      </c>
      <c r="BH6" s="35">
        <f t="shared" si="7"/>
        <v>1047.4000000000001</v>
      </c>
      <c r="BI6" s="35">
        <f t="shared" si="7"/>
        <v>471.34</v>
      </c>
      <c r="BJ6" s="35">
        <f t="shared" si="7"/>
        <v>540.66999999999996</v>
      </c>
      <c r="BK6" s="35">
        <f t="shared" si="7"/>
        <v>1031.56</v>
      </c>
      <c r="BL6" s="35">
        <f t="shared" si="7"/>
        <v>1053.93</v>
      </c>
      <c r="BM6" s="35">
        <f t="shared" si="7"/>
        <v>1046.25</v>
      </c>
      <c r="BN6" s="35">
        <f t="shared" si="7"/>
        <v>1000.94</v>
      </c>
      <c r="BO6" s="35">
        <f t="shared" si="7"/>
        <v>1028.05</v>
      </c>
      <c r="BP6" s="34" t="str">
        <f>IF(BP7="","",IF(BP7="-","【-】","【"&amp;SUBSTITUTE(TEXT(BP7,"#,##0.00"),"-","△")&amp;"】"))</f>
        <v>【682.51】</v>
      </c>
      <c r="BQ6" s="35">
        <f>IF(BQ7="",NA(),BQ7)</f>
        <v>54.97</v>
      </c>
      <c r="BR6" s="35">
        <f t="shared" ref="BR6:BZ6" si="8">IF(BR7="",NA(),BR7)</f>
        <v>79.040000000000006</v>
      </c>
      <c r="BS6" s="35">
        <f t="shared" si="8"/>
        <v>63.88</v>
      </c>
      <c r="BT6" s="35">
        <f t="shared" si="8"/>
        <v>92.48</v>
      </c>
      <c r="BU6" s="35">
        <f t="shared" si="8"/>
        <v>94.04</v>
      </c>
      <c r="BV6" s="35">
        <f t="shared" si="8"/>
        <v>84.32</v>
      </c>
      <c r="BW6" s="35">
        <f t="shared" si="8"/>
        <v>85.23</v>
      </c>
      <c r="BX6" s="35">
        <f t="shared" si="8"/>
        <v>88.37</v>
      </c>
      <c r="BY6" s="35">
        <f t="shared" si="8"/>
        <v>93.77</v>
      </c>
      <c r="BZ6" s="35">
        <f t="shared" si="8"/>
        <v>94.73</v>
      </c>
      <c r="CA6" s="34" t="str">
        <f>IF(CA7="","",IF(CA7="-","【-】","【"&amp;SUBSTITUTE(TEXT(CA7,"#,##0.00"),"-","△")&amp;"】"))</f>
        <v>【100.34】</v>
      </c>
      <c r="CB6" s="35">
        <f>IF(CB7="",NA(),CB7)</f>
        <v>266.24</v>
      </c>
      <c r="CC6" s="35">
        <f t="shared" ref="CC6:CK6" si="9">IF(CC7="",NA(),CC7)</f>
        <v>184.18</v>
      </c>
      <c r="CD6" s="35">
        <f t="shared" si="9"/>
        <v>227.65</v>
      </c>
      <c r="CE6" s="35">
        <f t="shared" si="9"/>
        <v>181.61</v>
      </c>
      <c r="CF6" s="35">
        <f t="shared" si="9"/>
        <v>161.86000000000001</v>
      </c>
      <c r="CG6" s="35">
        <f t="shared" si="9"/>
        <v>188.12</v>
      </c>
      <c r="CH6" s="35">
        <f t="shared" si="9"/>
        <v>185.7</v>
      </c>
      <c r="CI6" s="35">
        <f t="shared" si="9"/>
        <v>178.11</v>
      </c>
      <c r="CJ6" s="35">
        <f t="shared" si="9"/>
        <v>165.57</v>
      </c>
      <c r="CK6" s="35">
        <f t="shared" si="9"/>
        <v>160.91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>
        <f t="shared" si="10"/>
        <v>65.13</v>
      </c>
      <c r="CP6" s="35">
        <f t="shared" si="10"/>
        <v>62.5</v>
      </c>
      <c r="CQ6" s="35" t="str">
        <f t="shared" si="10"/>
        <v>-</v>
      </c>
      <c r="CR6" s="35">
        <f t="shared" si="10"/>
        <v>60</v>
      </c>
      <c r="CS6" s="35">
        <f t="shared" si="10"/>
        <v>61.03</v>
      </c>
      <c r="CT6" s="35">
        <f t="shared" si="10"/>
        <v>59.55</v>
      </c>
      <c r="CU6" s="35">
        <f t="shared" si="10"/>
        <v>59.19</v>
      </c>
      <c r="CV6" s="35">
        <f t="shared" si="10"/>
        <v>61.4</v>
      </c>
      <c r="CW6" s="34" t="str">
        <f>IF(CW7="","",IF(CW7="-","【-】","【"&amp;SUBSTITUTE(TEXT(CW7,"#,##0.00"),"-","△")&amp;"】"))</f>
        <v>【59.64】</v>
      </c>
      <c r="CX6" s="35">
        <f>IF(CX7="",NA(),CX7)</f>
        <v>79.099999999999994</v>
      </c>
      <c r="CY6" s="35">
        <f t="shared" ref="CY6:DG6" si="11">IF(CY7="",NA(),CY7)</f>
        <v>79.44</v>
      </c>
      <c r="CZ6" s="35">
        <f t="shared" si="11"/>
        <v>77.45</v>
      </c>
      <c r="DA6" s="35">
        <f t="shared" si="11"/>
        <v>78.03</v>
      </c>
      <c r="DB6" s="35">
        <f t="shared" si="11"/>
        <v>79.349999999999994</v>
      </c>
      <c r="DC6" s="35">
        <f t="shared" si="11"/>
        <v>86.78</v>
      </c>
      <c r="DD6" s="35">
        <f t="shared" si="11"/>
        <v>86.83</v>
      </c>
      <c r="DE6" s="35">
        <f t="shared" si="11"/>
        <v>87.14</v>
      </c>
      <c r="DF6" s="35">
        <f t="shared" si="11"/>
        <v>86.66</v>
      </c>
      <c r="DG6" s="35">
        <f t="shared" si="11"/>
        <v>86.28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0.38</v>
      </c>
      <c r="EK6" s="35">
        <f t="shared" si="14"/>
        <v>0.01</v>
      </c>
      <c r="EL6" s="35">
        <f t="shared" si="14"/>
        <v>0.11</v>
      </c>
      <c r="EM6" s="35">
        <f t="shared" si="14"/>
        <v>0.09</v>
      </c>
      <c r="EN6" s="35">
        <f t="shared" si="14"/>
        <v>0.12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72079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50.68</v>
      </c>
      <c r="Q7" s="38">
        <v>96.94</v>
      </c>
      <c r="R7" s="38">
        <v>3190</v>
      </c>
      <c r="S7" s="38">
        <v>76360</v>
      </c>
      <c r="T7" s="38">
        <v>279.43</v>
      </c>
      <c r="U7" s="38">
        <v>273.27</v>
      </c>
      <c r="V7" s="38">
        <v>38580</v>
      </c>
      <c r="W7" s="38">
        <v>9.9</v>
      </c>
      <c r="X7" s="38">
        <v>3896.97</v>
      </c>
      <c r="Y7" s="38">
        <v>60.43</v>
      </c>
      <c r="Z7" s="38">
        <v>80.209999999999994</v>
      </c>
      <c r="AA7" s="38">
        <v>70.260000000000005</v>
      </c>
      <c r="AB7" s="38">
        <v>81.37</v>
      </c>
      <c r="AC7" s="38">
        <v>92.34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1290.93</v>
      </c>
      <c r="BG7" s="38">
        <v>842.65</v>
      </c>
      <c r="BH7" s="38">
        <v>1047.4000000000001</v>
      </c>
      <c r="BI7" s="38">
        <v>471.34</v>
      </c>
      <c r="BJ7" s="38">
        <v>540.66999999999996</v>
      </c>
      <c r="BK7" s="38">
        <v>1031.56</v>
      </c>
      <c r="BL7" s="38">
        <v>1053.93</v>
      </c>
      <c r="BM7" s="38">
        <v>1046.25</v>
      </c>
      <c r="BN7" s="38">
        <v>1000.94</v>
      </c>
      <c r="BO7" s="38">
        <v>1028.05</v>
      </c>
      <c r="BP7" s="38">
        <v>682.51</v>
      </c>
      <c r="BQ7" s="38">
        <v>54.97</v>
      </c>
      <c r="BR7" s="38">
        <v>79.040000000000006</v>
      </c>
      <c r="BS7" s="38">
        <v>63.88</v>
      </c>
      <c r="BT7" s="38">
        <v>92.48</v>
      </c>
      <c r="BU7" s="38">
        <v>94.04</v>
      </c>
      <c r="BV7" s="38">
        <v>84.32</v>
      </c>
      <c r="BW7" s="38">
        <v>85.23</v>
      </c>
      <c r="BX7" s="38">
        <v>88.37</v>
      </c>
      <c r="BY7" s="38">
        <v>93.77</v>
      </c>
      <c r="BZ7" s="38">
        <v>94.73</v>
      </c>
      <c r="CA7" s="38">
        <v>100.34</v>
      </c>
      <c r="CB7" s="38">
        <v>266.24</v>
      </c>
      <c r="CC7" s="38">
        <v>184.18</v>
      </c>
      <c r="CD7" s="38">
        <v>227.65</v>
      </c>
      <c r="CE7" s="38">
        <v>181.61</v>
      </c>
      <c r="CF7" s="38">
        <v>161.86000000000001</v>
      </c>
      <c r="CG7" s="38">
        <v>188.12</v>
      </c>
      <c r="CH7" s="38">
        <v>185.7</v>
      </c>
      <c r="CI7" s="38">
        <v>178.11</v>
      </c>
      <c r="CJ7" s="38">
        <v>165.57</v>
      </c>
      <c r="CK7" s="38">
        <v>160.91</v>
      </c>
      <c r="CL7" s="38">
        <v>136.15</v>
      </c>
      <c r="CM7" s="38" t="s">
        <v>103</v>
      </c>
      <c r="CN7" s="38" t="s">
        <v>103</v>
      </c>
      <c r="CO7" s="38">
        <v>65.13</v>
      </c>
      <c r="CP7" s="38">
        <v>62.5</v>
      </c>
      <c r="CQ7" s="38" t="s">
        <v>103</v>
      </c>
      <c r="CR7" s="38">
        <v>60</v>
      </c>
      <c r="CS7" s="38">
        <v>61.03</v>
      </c>
      <c r="CT7" s="38">
        <v>59.55</v>
      </c>
      <c r="CU7" s="38">
        <v>59.19</v>
      </c>
      <c r="CV7" s="38">
        <v>61.4</v>
      </c>
      <c r="CW7" s="38">
        <v>59.64</v>
      </c>
      <c r="CX7" s="38">
        <v>79.099999999999994</v>
      </c>
      <c r="CY7" s="38">
        <v>79.44</v>
      </c>
      <c r="CZ7" s="38">
        <v>77.45</v>
      </c>
      <c r="DA7" s="38">
        <v>78.03</v>
      </c>
      <c r="DB7" s="38">
        <v>79.349999999999994</v>
      </c>
      <c r="DC7" s="38">
        <v>86.78</v>
      </c>
      <c r="DD7" s="38">
        <v>86.83</v>
      </c>
      <c r="DE7" s="38">
        <v>87.14</v>
      </c>
      <c r="DF7" s="38">
        <v>86.66</v>
      </c>
      <c r="DG7" s="38">
        <v>86.28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0.38</v>
      </c>
      <c r="EK7" s="38">
        <v>0.01</v>
      </c>
      <c r="EL7" s="38">
        <v>0.11</v>
      </c>
      <c r="EM7" s="38">
        <v>0.09</v>
      </c>
      <c r="EN7" s="38">
        <v>0.12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112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1216</cp:lastModifiedBy>
  <cp:lastPrinted>2021-01-22T04:24:43Z</cp:lastPrinted>
  <dcterms:created xsi:type="dcterms:W3CDTF">2020-12-04T02:43:18Z</dcterms:created>
  <dcterms:modified xsi:type="dcterms:W3CDTF">2021-01-22T04:24:44Z</dcterms:modified>
  <cp:category/>
</cp:coreProperties>
</file>