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2\2100300_医療センター経営企画課$\02_企画広報係\公営企業に係る経営比較分析表（令和元年度決算）の分析等について（依頼）\03回答（経営企画課→財政課）\"/>
    </mc:Choice>
  </mc:AlternateContent>
  <workbookProtection workbookAlgorithmName="SHA-512" workbookHashValue="/ySXPeDHrzXdKXvGYta9ZbRj3x/Zq7w1SWShdYC+9r1IAWRk5w7QtYGcZ+ZjxDKjN5RJEhrDHYYeC7LMDJYa3g==" workbookSaltValue="FzuwIvQgKHVSa/S7HtdjPQ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32" i="4" l="1"/>
  <c r="MH78" i="4"/>
  <c r="IZ54" i="4"/>
  <c r="IZ32" i="4"/>
  <c r="HM78" i="4"/>
  <c r="FL54" i="4"/>
  <c r="FL32" i="4"/>
  <c r="CS78" i="4"/>
  <c r="BX54" i="4"/>
  <c r="BX32" i="4"/>
  <c r="MN54" i="4"/>
  <c r="C11" i="5"/>
  <c r="D11" i="5"/>
  <c r="E11" i="5"/>
  <c r="B11" i="5"/>
  <c r="KC78" i="4" l="1"/>
  <c r="FH78" i="4"/>
  <c r="DS54" i="4"/>
  <c r="DS32" i="4"/>
  <c r="AE54" i="4"/>
  <c r="AN78" i="4"/>
  <c r="AE32" i="4"/>
  <c r="KU54" i="4"/>
  <c r="KU32" i="4"/>
  <c r="HG54" i="4"/>
  <c r="HG32" i="4"/>
  <c r="JJ78" i="4"/>
  <c r="GR54" i="4"/>
  <c r="GR32" i="4"/>
  <c r="DD32" i="4"/>
  <c r="EO78" i="4"/>
  <c r="DD54" i="4"/>
  <c r="U78" i="4"/>
  <c r="P54" i="4"/>
  <c r="P32" i="4"/>
  <c r="KF54" i="4"/>
  <c r="KF32" i="4"/>
  <c r="BZ78" i="4"/>
  <c r="BI32" i="4"/>
  <c r="LY54" i="4"/>
  <c r="LY32" i="4"/>
  <c r="IK32" i="4"/>
  <c r="LO78" i="4"/>
  <c r="IK54" i="4"/>
  <c r="GT78" i="4"/>
  <c r="EW54" i="4"/>
  <c r="EW32" i="4"/>
  <c r="BI54" i="4"/>
  <c r="GA78" i="4"/>
  <c r="EH54" i="4"/>
  <c r="EH32" i="4"/>
  <c r="BG78" i="4"/>
  <c r="AT54" i="4"/>
  <c r="AT32" i="4"/>
  <c r="LJ54" i="4"/>
  <c r="LJ32" i="4"/>
  <c r="KV78" i="4"/>
  <c r="HV54" i="4"/>
  <c r="HV32" i="4"/>
</calcChain>
</file>

<file path=xl/sharedStrings.xml><?xml version="1.0" encoding="utf-8"?>
<sst xmlns="http://schemas.openxmlformats.org/spreadsheetml/2006/main" count="320" uniqueCount="188">
  <si>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</si>
  <si>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</si>
  <si>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</si>
  <si>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</si>
  <si>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</si>
  <si>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</si>
  <si>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</si>
  <si>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</si>
  <si>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</si>
  <si>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</si>
  <si>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</si>
  <si>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</si>
  <si>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</si>
  <si>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</si>
  <si>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</si>
  <si>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</si>
  <si>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</si>
  <si>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</si>
  <si>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</si>
  <si>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</si>
  <si>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</si>
  <si>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</si>
  <si>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</si>
  <si>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</si>
  <si>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</si>
  <si>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</si>
  <si>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</si>
  <si>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</si>
  <si>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</si>
  <si>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</si>
  <si>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</si>
  <si>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</si>
  <si>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</si>
  <si>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</si>
  <si>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</si>
  <si>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</si>
  <si>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</si>
  <si>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</si>
  <si>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</si>
  <si>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</si>
  <si>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</si>
  <si>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</si>
  <si>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</si>
  <si>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</si>
  <si>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</si>
  <si>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</si>
  <si>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</si>
  <si>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</si>
  <si>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</si>
  <si>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</si>
  <si>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</si>
  <si>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</si>
  <si>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</si>
  <si>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</si>
  <si>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</si>
  <si>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</si>
  <si>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</si>
  <si>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</si>
  <si>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</si>
  <si>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</si>
  <si>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</si>
  <si>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</si>
  <si>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</si>
  <si>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</si>
  <si>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</si>
  <si>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</si>
  <si>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</si>
  <si>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</si>
  <si>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</si>
  <si>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</si>
  <si>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</si>
  <si>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</si>
  <si>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</si>
  <si>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</si>
  <si>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</si>
  <si>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</si>
  <si>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</si>
  <si>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</si>
  <si>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</si>
  <si>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</si>
  <si>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</si>
  <si>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</si>
  <si>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</si>
  <si>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</si>
  <si>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</si>
  <si>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</si>
  <si>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</si>
  <si>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</si>
  <si>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</si>
  <si>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</si>
  <si>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</si>
  <si>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</si>
  <si>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</si>
  <si>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</si>
  <si>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</si>
  <si>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</si>
  <si>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</si>
  <si>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</si>
  <si>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</si>
  <si>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</si>
  <si>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</si>
  <si>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</si>
  <si>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</si>
  <si>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</si>
  <si>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</si>
  <si>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</si>
  <si>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</si>
  <si>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</si>
  <si>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</si>
  <si>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</si>
  <si>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</si>
  <si>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</si>
  <si>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</si>
  <si>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</si>
  <si>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</si>
  <si>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</si>
  <si>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</si>
  <si>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</si>
  <si>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</si>
  <si>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</si>
  <si>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</si>
  <si>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</si>
  <si>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</si>
  <si>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</si>
  <si>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</si>
  <si>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</si>
  <si>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</si>
  <si>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</si>
  <si>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</si>
  <si>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</si>
  <si>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</si>
  <si>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</si>
  <si>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</si>
  <si>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</si>
  <si>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</si>
  <si>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</si>
  <si>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</si>
  <si>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</si>
  <si>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</si>
  <si>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</si>
  <si>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</si>
  <si>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</si>
  <si>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</si>
  <si>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</si>
  <si>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</si>
  <si>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</si>
  <si>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</si>
  <si>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</si>
  <si>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</si>
  <si>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</si>
  <si>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</si>
  <si>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</si>
  <si>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</si>
  <si>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</si>
  <si>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</si>
  <si>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</si>
  <si>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</si>
  <si>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</si>
  <si>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</si>
  <si>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当該値(N-4)</t>
    <phoneticPr fontId="5"/>
  </si>
  <si>
    <t>当該値(N-4)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</si>
  <si>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</si>
  <si>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</si>
  <si>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</si>
  <si>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</si>
  <si>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福島県</t>
  </si>
  <si>
    <t>いわき市</t>
  </si>
  <si>
    <t>いわき市医療センター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</si>
  <si>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</si>
  <si>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</si>
  <si>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</si>
  <si>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</si>
  <si>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</si>
  <si>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</si>
  <si>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</si>
  <si>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ド 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</si>
  <si>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</si>
  <si>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</si>
  <si>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</si>
  <si>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</si>
  <si>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</si>
  <si>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</si>
  <si>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</si>
  <si>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</si>
  <si>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「①」は、新病院の施設や医療機器等に係る減価償却費の増や、旧病院の建物の除却に伴う資産減耗費の増など、経費が増加したことなどから、「②」と併せて平均を下回っており、「③」は、やや増加しています。
　「④」は、平均在院日数の減により減少しています。「⑤」は常に平均を上回っているものの、「⑥」は常に平均を下回っています。
　「⑦」は、職員数の増などから、平均を上回っています。
　「⑧」は、高額薬剤の使用が伸びていることなどから、増加傾向にあります。</t>
    <rPh sb="167" eb="170">
      <t>ショクインスウ</t>
    </rPh>
    <rPh sb="197" eb="199">
      <t>ヤクザイ</t>
    </rPh>
    <phoneticPr fontId="5"/>
  </si>
  <si>
    <t>　救命救急センターを核とした救急医療の提供をはじめ、地域がん診療連携拠点病院、地域周産期母子医療センター等の機能を発揮し、地域の中核病院として、福島県いわき医療圏はもとより、本県浜通り地区の高度急性期医療を担うほか、臨床研修指定病院として、地域医療の将来を担う医療従事者の育成に取り組むなど、多様な役割を担っています。</t>
    <rPh sb="19" eb="21">
      <t>テイキョウ</t>
    </rPh>
    <rPh sb="54" eb="56">
      <t>キノウ</t>
    </rPh>
    <rPh sb="57" eb="59">
      <t>ハッキ</t>
    </rPh>
    <rPh sb="139" eb="140">
      <t>ト</t>
    </rPh>
    <rPh sb="141" eb="142">
      <t>ク</t>
    </rPh>
    <rPh sb="146" eb="148">
      <t>タヨウ</t>
    </rPh>
    <phoneticPr fontId="5"/>
  </si>
  <si>
    <t xml:space="preserve">　平成30年12月の新病院の開院と、これに伴う医療機器購入により、「①」、「②」は、平均を大きく下回っており、「③」は、平均を大きく上回っています。
</t>
    <rPh sb="21" eb="22">
      <t>トモナ</t>
    </rPh>
    <phoneticPr fontId="5"/>
  </si>
  <si>
    <t>　令和元年度は、新病院の開院に伴う機能移転の影響により、平成29年度以前と比較すると大きく数値が変動していますが、計画と比べて収支は改善しており、経営状況は概ね健全であると判断しています。なお、「④病床利用率」は、在院日数の減等により平均を下回っていますが、地域医療連携の推進を図り、新規患者の受入れに努めるなど、医業収益の確保を目指しています。
　今後、人口減少や少子高齢化の進展に伴う医療需要の変化や、新型コロナウイルス感染症による影響、更には、働き方改革への対応等を踏まえつつ、これまで以上に経営の健全性と効率性を高め、更なる経営の安定化に努めます。</t>
    <rPh sb="1" eb="3">
      <t>レイワ</t>
    </rPh>
    <rPh sb="3" eb="4">
      <t>モト</t>
    </rPh>
    <rPh sb="28" eb="30">
      <t>ヘイセイ</t>
    </rPh>
    <rPh sb="32" eb="33">
      <t>ネン</t>
    </rPh>
    <rPh sb="33" eb="34">
      <t>ド</t>
    </rPh>
    <rPh sb="34" eb="36">
      <t>イゼン</t>
    </rPh>
    <rPh sb="37" eb="39">
      <t>ヒカク</t>
    </rPh>
    <rPh sb="45" eb="47">
      <t>スウチ</t>
    </rPh>
    <rPh sb="57" eb="59">
      <t>ケイカク</t>
    </rPh>
    <rPh sb="60" eb="61">
      <t>クラ</t>
    </rPh>
    <rPh sb="63" eb="65">
      <t>シュウシ</t>
    </rPh>
    <rPh sb="66" eb="68">
      <t>カイゼン</t>
    </rPh>
    <rPh sb="99" eb="101">
      <t>ビョウショウ</t>
    </rPh>
    <rPh sb="101" eb="104">
      <t>リヨウリツ</t>
    </rPh>
    <rPh sb="113" eb="114">
      <t>トウ</t>
    </rPh>
    <rPh sb="147" eb="149">
      <t>ウケイ</t>
    </rPh>
    <rPh sb="151" eb="152">
      <t>ツト</t>
    </rPh>
    <rPh sb="157" eb="159">
      <t>イギョウ</t>
    </rPh>
    <rPh sb="159" eb="161">
      <t>シュウエキ</t>
    </rPh>
    <rPh sb="162" eb="164">
      <t>カクホ</t>
    </rPh>
    <rPh sb="165" eb="167">
      <t>メザ</t>
    </rPh>
    <rPh sb="192" eb="193">
      <t>トモナ</t>
    </rPh>
    <rPh sb="203" eb="205">
      <t>シンガタ</t>
    </rPh>
    <rPh sb="212" eb="215">
      <t>カンセンショウ</t>
    </rPh>
    <rPh sb="218" eb="220">
      <t>エイキョウ</t>
    </rPh>
    <rPh sb="221" eb="222">
      <t>サラ</t>
    </rPh>
    <rPh sb="234" eb="235">
      <t>トウ</t>
    </rPh>
    <rPh sb="236" eb="237">
      <t>フ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</si>
</sst>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73.7</c:v>
                </c:pt>
                <c:pt idx="1">
                  <c:v>69.900000000000006</c:v>
                </c:pt>
                <c:pt idx="2">
                  <c:v>68.8</c:v>
                </c:pt>
                <c:pt idx="3">
                  <c:v>72.3</c:v>
                </c:pt>
                <c:pt idx="4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6-4ABE-90D4-C953DD27C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79.5</c:v>
                </c:pt>
                <c:pt idx="2">
                  <c:v>79.900000000000006</c:v>
                </c:pt>
                <c:pt idx="3">
                  <c:v>80.2</c:v>
                </c:pt>
                <c:pt idx="4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6-4ABE-90D4-C953DD27C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13844</c:v>
                </c:pt>
                <c:pt idx="1">
                  <c:v>14502</c:v>
                </c:pt>
                <c:pt idx="2">
                  <c:v>14810</c:v>
                </c:pt>
                <c:pt idx="3">
                  <c:v>15868</c:v>
                </c:pt>
                <c:pt idx="4">
                  <c:v>16847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7-45BE-98F6-CCC42A620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16993</c:v>
                </c:pt>
                <c:pt idx="1">
                  <c:v>17680</c:v>
                </c:pt>
                <c:pt idx="2">
                  <c:v>18393</c:v>
                </c:pt>
                <c:pt idx="3">
                  <c:v>19207</c:v>
                </c:pt>
                <c:pt idx="4">
                  <c:v>20687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7-45BE-98F6-CCC42A620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69093</c:v>
                </c:pt>
                <c:pt idx="1">
                  <c:v>70097</c:v>
                </c:pt>
                <c:pt idx="2">
                  <c:v>75064</c:v>
                </c:pt>
                <c:pt idx="3">
                  <c:v>74781</c:v>
                </c:pt>
                <c:pt idx="4">
                  <c:v>75706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0-488A-A299-236BED476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62913</c:v>
                </c:pt>
                <c:pt idx="1">
                  <c:v>64765</c:v>
                </c:pt>
                <c:pt idx="2">
                  <c:v>66228</c:v>
                </c:pt>
                <c:pt idx="3">
                  <c:v>68751</c:v>
                </c:pt>
                <c:pt idx="4">
                  <c:v>70630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0-488A-A299-236BED476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53.3</c:v>
                </c:pt>
                <c:pt idx="1">
                  <c:v>48.5</c:v>
                </c:pt>
                <c:pt idx="2">
                  <c:v>38.5</c:v>
                </c:pt>
                <c:pt idx="3">
                  <c:v>39.299999999999997</c:v>
                </c:pt>
                <c:pt idx="4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A-4073-8C88-0ABF7F1BB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33.9</c:v>
                </c:pt>
                <c:pt idx="2">
                  <c:v>34.9</c:v>
                </c:pt>
                <c:pt idx="3">
                  <c:v>32.6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A-4073-8C88-0ABF7F1BB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94.8</c:v>
                </c:pt>
                <c:pt idx="2">
                  <c:v>98.3</c:v>
                </c:pt>
                <c:pt idx="3">
                  <c:v>90.5</c:v>
                </c:pt>
                <c:pt idx="4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A-4F1F-96A9-7983B55F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93.6</c:v>
                </c:pt>
                <c:pt idx="2">
                  <c:v>94</c:v>
                </c:pt>
                <c:pt idx="3">
                  <c:v>94.1</c:v>
                </c:pt>
                <c:pt idx="4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A-4F1F-96A9-7983B55F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108.5</c:v>
                </c:pt>
                <c:pt idx="1">
                  <c:v>105.8</c:v>
                </c:pt>
                <c:pt idx="2">
                  <c:v>109.1</c:v>
                </c:pt>
                <c:pt idx="3">
                  <c:v>99.8</c:v>
                </c:pt>
                <c:pt idx="4">
                  <c:v>96.1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B-4B83-AFD5-BC2FC5EA7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99.8</c:v>
                </c:pt>
                <c:pt idx="2">
                  <c:v>100.1</c:v>
                </c:pt>
                <c:pt idx="3">
                  <c:v>100</c:v>
                </c:pt>
                <c:pt idx="4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B-4B83-AFD5-BC2FC5EA7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64.400000000000006</c:v>
                </c:pt>
                <c:pt idx="1">
                  <c:v>67.599999999999994</c:v>
                </c:pt>
                <c:pt idx="2">
                  <c:v>71.8</c:v>
                </c:pt>
                <c:pt idx="3">
                  <c:v>25.7</c:v>
                </c:pt>
                <c:pt idx="4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A-4A45-89E9-4AC6A8068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51.2</c:v>
                </c:pt>
                <c:pt idx="2">
                  <c:v>52</c:v>
                </c:pt>
                <c:pt idx="3">
                  <c:v>52.5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A-4A45-89E9-4AC6A8068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60.5</c:v>
                </c:pt>
                <c:pt idx="1">
                  <c:v>66</c:v>
                </c:pt>
                <c:pt idx="2">
                  <c:v>70.8</c:v>
                </c:pt>
                <c:pt idx="3">
                  <c:v>38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A44-B311-C2885BA96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64.3</c:v>
                </c:pt>
                <c:pt idx="2">
                  <c:v>66</c:v>
                </c:pt>
                <c:pt idx="3">
                  <c:v>67.099999999999994</c:v>
                </c:pt>
                <c:pt idx="4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3-4A44-B311-C2885BA96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33972365</c:v>
                </c:pt>
                <c:pt idx="1">
                  <c:v>33806281</c:v>
                </c:pt>
                <c:pt idx="2">
                  <c:v>34494060</c:v>
                </c:pt>
                <c:pt idx="3">
                  <c:v>94105851</c:v>
                </c:pt>
                <c:pt idx="4">
                  <c:v>84033903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1-44DF-AA24-6EC17D566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51238617</c:v>
                </c:pt>
                <c:pt idx="1">
                  <c:v>51669762</c:v>
                </c:pt>
                <c:pt idx="2">
                  <c:v>53351028</c:v>
                </c:pt>
                <c:pt idx="3">
                  <c:v>55620962</c:v>
                </c:pt>
                <c:pt idx="4">
                  <c:v>57155394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21-44DF-AA24-6EC17D566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28.9</c:v>
                </c:pt>
                <c:pt idx="1">
                  <c:v>29</c:v>
                </c:pt>
                <c:pt idx="2">
                  <c:v>29.2</c:v>
                </c:pt>
                <c:pt idx="3">
                  <c:v>30.8</c:v>
                </c:pt>
                <c:pt idx="4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C-4202-8FD6-462309122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27.5</c:v>
                </c:pt>
                <c:pt idx="1">
                  <c:v>27.4</c:v>
                </c:pt>
                <c:pt idx="2">
                  <c:v>27.8</c:v>
                </c:pt>
                <c:pt idx="3">
                  <c:v>28.1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C-4202-8FD6-462309122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47.4</c:v>
                </c:pt>
                <c:pt idx="1">
                  <c:v>50.5</c:v>
                </c:pt>
                <c:pt idx="2">
                  <c:v>47.3</c:v>
                </c:pt>
                <c:pt idx="3">
                  <c:v>49.1</c:v>
                </c:pt>
                <c:pt idx="4">
                  <c:v>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3-4308-AAD8-0EF770039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48.5</c:v>
                </c:pt>
                <c:pt idx="1">
                  <c:v>49.2</c:v>
                </c:pt>
                <c:pt idx="2">
                  <c:v>48.7</c:v>
                </c:pt>
                <c:pt idx="3">
                  <c:v>48.3</c:v>
                </c:pt>
                <c:pt idx="4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3-4308-AAD8-0EF770039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70" zoomScaleNormal="70" zoomScaleSheetLayoutView="70" workbookViewId="0">
      <selection activeCell="NM18" sqref="NM18:NN19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  <col min="393" max="393" width="2.66406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2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2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80" t="str">
        <f>データ!H6</f>
        <v>福島県いわき市　いわき市医療センター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679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>
        <f>データ!AA6</f>
        <v>15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28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6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700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84">
        <f>データ!U6</f>
        <v>321535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63451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679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679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2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2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67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185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 x14ac:dyDescent="0.2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 x14ac:dyDescent="0.2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108.5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105.8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109.1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99.8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96.1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98.5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94.8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98.3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90.5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82.9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53.3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48.5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38.5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39.299999999999997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42.5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73.7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69.900000000000006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68.8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72.3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72.7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 x14ac:dyDescent="0.2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100.3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99.8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100.1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100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99.2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94.4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93.6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94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94.1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93.7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36.799999999999997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33.9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34.9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32.6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27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80.7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79.5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79.900000000000006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80.2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79.8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2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2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184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 x14ac:dyDescent="0.2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186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2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69093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70097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75064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74781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75706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13844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14502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14810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15868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16847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47.4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50.5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47.3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49.1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49.2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28.9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29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29.2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30.8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30.5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2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62913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64765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66228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68751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70630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16993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17680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18393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19207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20687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48.5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49.2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48.7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48.3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47.7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27.5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27.4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27.8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28.1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29.2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2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2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2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2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2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2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187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 x14ac:dyDescent="0.2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 x14ac:dyDescent="0.2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 x14ac:dyDescent="0.2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64.400000000000006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67.599999999999994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71.8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25.7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21.9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60.5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66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70.8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38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44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33972365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33806281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34494060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94105851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84033903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51.3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51.2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52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52.5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52.5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64.099999999999994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64.3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66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67.099999999999994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67.900000000000006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51238617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51669762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53351028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55620962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57155394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 x14ac:dyDescent="0.2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 x14ac:dyDescent="0.2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 x14ac:dyDescent="0.2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 x14ac:dyDescent="0.2">
      <c r="B85" t="s">
        <v>83</v>
      </c>
      <c r="C85" s="2"/>
      <c r="BH85" s="2"/>
      <c r="GR85" s="2"/>
      <c r="IV85" s="2"/>
      <c r="LD85" s="2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2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2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2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4rO/oIM4Vj2eeQmcGKtEarXItIeso8DL2ymJqrhxP3uvNa2UBMJV0bStE83NaqYZWOo/AkzbyJwvvHxH/NFE6w==" saltValue="tmz21AOzg3aOrD5bWWdRjg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 x14ac:dyDescent="0.2">
      <c r="A1" t="s">
        <v>94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2">
      <c r="A2" s="48" t="s">
        <v>95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2" customHeight="1" x14ac:dyDescent="0.2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104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2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106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107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108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109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110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111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112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113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114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115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116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 x14ac:dyDescent="0.2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140</v>
      </c>
      <c r="AT5" s="62" t="s">
        <v>151</v>
      </c>
      <c r="AU5" s="62" t="s">
        <v>152</v>
      </c>
      <c r="AV5" s="62" t="s">
        <v>143</v>
      </c>
      <c r="AW5" s="62" t="s">
        <v>153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154</v>
      </c>
      <c r="BE5" s="62" t="s">
        <v>155</v>
      </c>
      <c r="BF5" s="62" t="s">
        <v>142</v>
      </c>
      <c r="BG5" s="62" t="s">
        <v>156</v>
      </c>
      <c r="BH5" s="62" t="s">
        <v>157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140</v>
      </c>
      <c r="BP5" s="62" t="s">
        <v>141</v>
      </c>
      <c r="BQ5" s="62" t="s">
        <v>142</v>
      </c>
      <c r="BR5" s="62" t="s">
        <v>143</v>
      </c>
      <c r="BS5" s="62" t="s">
        <v>153</v>
      </c>
      <c r="BT5" s="62" t="s">
        <v>145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140</v>
      </c>
      <c r="CA5" s="62" t="s">
        <v>155</v>
      </c>
      <c r="CB5" s="62" t="s">
        <v>158</v>
      </c>
      <c r="CC5" s="62" t="s">
        <v>156</v>
      </c>
      <c r="CD5" s="62" t="s">
        <v>153</v>
      </c>
      <c r="CE5" s="62" t="s">
        <v>145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159</v>
      </c>
      <c r="CL5" s="62" t="s">
        <v>155</v>
      </c>
      <c r="CM5" s="62" t="s">
        <v>142</v>
      </c>
      <c r="CN5" s="62" t="s">
        <v>156</v>
      </c>
      <c r="CO5" s="62" t="s">
        <v>157</v>
      </c>
      <c r="CP5" s="62" t="s">
        <v>145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140</v>
      </c>
      <c r="CW5" s="62" t="s">
        <v>151</v>
      </c>
      <c r="CX5" s="62" t="s">
        <v>142</v>
      </c>
      <c r="CY5" s="62" t="s">
        <v>143</v>
      </c>
      <c r="CZ5" s="62" t="s">
        <v>153</v>
      </c>
      <c r="DA5" s="62" t="s">
        <v>145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140</v>
      </c>
      <c r="DH5" s="62" t="s">
        <v>155</v>
      </c>
      <c r="DI5" s="62" t="s">
        <v>142</v>
      </c>
      <c r="DJ5" s="62" t="s">
        <v>143</v>
      </c>
      <c r="DK5" s="62" t="s">
        <v>153</v>
      </c>
      <c r="DL5" s="62" t="s">
        <v>145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160</v>
      </c>
      <c r="DS5" s="62" t="s">
        <v>155</v>
      </c>
      <c r="DT5" s="62" t="s">
        <v>152</v>
      </c>
      <c r="DU5" s="62" t="s">
        <v>143</v>
      </c>
      <c r="DV5" s="62" t="s">
        <v>153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160</v>
      </c>
      <c r="ED5" s="62" t="s">
        <v>151</v>
      </c>
      <c r="EE5" s="62" t="s">
        <v>152</v>
      </c>
      <c r="EF5" s="62" t="s">
        <v>161</v>
      </c>
      <c r="EG5" s="62" t="s">
        <v>153</v>
      </c>
      <c r="EH5" s="62" t="s">
        <v>145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162</v>
      </c>
      <c r="EN5" s="62" t="s">
        <v>160</v>
      </c>
      <c r="EO5" s="62" t="s">
        <v>151</v>
      </c>
      <c r="EP5" s="62" t="s">
        <v>152</v>
      </c>
      <c r="EQ5" s="62" t="s">
        <v>143</v>
      </c>
      <c r="ER5" s="62" t="s">
        <v>153</v>
      </c>
      <c r="ES5" s="62" t="s">
        <v>145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</row>
    <row r="6" spans="1:154" s="67" customFormat="1" x14ac:dyDescent="0.2">
      <c r="A6" s="48" t="s">
        <v>163</v>
      </c>
      <c r="B6" s="63">
        <f>B8</f>
        <v>2019</v>
      </c>
      <c r="C6" s="63">
        <f t="shared" ref="C6:M6" si="2">C8</f>
        <v>72044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福島県いわき市　いわき市医療センター</v>
      </c>
      <c r="I6" s="156"/>
      <c r="J6" s="157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学術・研究機関出身</v>
      </c>
      <c r="P6" s="63" t="str">
        <f>P8</f>
        <v>直営</v>
      </c>
      <c r="Q6" s="64">
        <f t="shared" ref="Q6:AG6" si="3">Q8</f>
        <v>28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感 災 地 輪</v>
      </c>
      <c r="U6" s="64">
        <f>U8</f>
        <v>321535</v>
      </c>
      <c r="V6" s="64">
        <f>V8</f>
        <v>63451</v>
      </c>
      <c r="W6" s="63" t="str">
        <f>W8</f>
        <v>非該当</v>
      </c>
      <c r="X6" s="63" t="str">
        <f t="shared" si="3"/>
        <v>７：１</v>
      </c>
      <c r="Y6" s="64">
        <f t="shared" si="3"/>
        <v>679</v>
      </c>
      <c r="Z6" s="64" t="str">
        <f t="shared" si="3"/>
        <v>-</v>
      </c>
      <c r="AA6" s="64">
        <f t="shared" si="3"/>
        <v>15</v>
      </c>
      <c r="AB6" s="64" t="str">
        <f t="shared" si="3"/>
        <v>-</v>
      </c>
      <c r="AC6" s="64">
        <f t="shared" si="3"/>
        <v>6</v>
      </c>
      <c r="AD6" s="64">
        <f t="shared" si="3"/>
        <v>700</v>
      </c>
      <c r="AE6" s="64">
        <f t="shared" si="3"/>
        <v>679</v>
      </c>
      <c r="AF6" s="64" t="str">
        <f t="shared" si="3"/>
        <v>-</v>
      </c>
      <c r="AG6" s="64">
        <f t="shared" si="3"/>
        <v>679</v>
      </c>
      <c r="AH6" s="65">
        <f>IF(AH8="-",NA(),AH8)</f>
        <v>108.5</v>
      </c>
      <c r="AI6" s="65">
        <f t="shared" ref="AI6:AQ6" si="4">IF(AI8="-",NA(),AI8)</f>
        <v>105.8</v>
      </c>
      <c r="AJ6" s="65">
        <f t="shared" si="4"/>
        <v>109.1</v>
      </c>
      <c r="AK6" s="65">
        <f t="shared" si="4"/>
        <v>99.8</v>
      </c>
      <c r="AL6" s="65">
        <f t="shared" si="4"/>
        <v>96.1</v>
      </c>
      <c r="AM6" s="65">
        <f t="shared" si="4"/>
        <v>100.3</v>
      </c>
      <c r="AN6" s="65">
        <f t="shared" si="4"/>
        <v>99.8</v>
      </c>
      <c r="AO6" s="65">
        <f t="shared" si="4"/>
        <v>100.1</v>
      </c>
      <c r="AP6" s="65">
        <f t="shared" si="4"/>
        <v>100</v>
      </c>
      <c r="AQ6" s="65">
        <f t="shared" si="4"/>
        <v>99.2</v>
      </c>
      <c r="AR6" s="65" t="str">
        <f>IF(AR8="-","【-】","【"&amp;SUBSTITUTE(TEXT(AR8,"#,##0.0"),"-","△")&amp;"】")</f>
        <v>【98.2】</v>
      </c>
      <c r="AS6" s="65">
        <f>IF(AS8="-",NA(),AS8)</f>
        <v>98.5</v>
      </c>
      <c r="AT6" s="65">
        <f t="shared" ref="AT6:BB6" si="5">IF(AT8="-",NA(),AT8)</f>
        <v>94.8</v>
      </c>
      <c r="AU6" s="65">
        <f t="shared" si="5"/>
        <v>98.3</v>
      </c>
      <c r="AV6" s="65">
        <f t="shared" si="5"/>
        <v>90.5</v>
      </c>
      <c r="AW6" s="65">
        <f t="shared" si="5"/>
        <v>82.9</v>
      </c>
      <c r="AX6" s="65">
        <f t="shared" si="5"/>
        <v>94.4</v>
      </c>
      <c r="AY6" s="65">
        <f t="shared" si="5"/>
        <v>93.6</v>
      </c>
      <c r="AZ6" s="65">
        <f t="shared" si="5"/>
        <v>94</v>
      </c>
      <c r="BA6" s="65">
        <f t="shared" si="5"/>
        <v>94.1</v>
      </c>
      <c r="BB6" s="65">
        <f t="shared" si="5"/>
        <v>93.7</v>
      </c>
      <c r="BC6" s="65" t="str">
        <f>IF(BC8="-","【-】","【"&amp;SUBSTITUTE(TEXT(BC8,"#,##0.0"),"-","△")&amp;"】")</f>
        <v>【89.5】</v>
      </c>
      <c r="BD6" s="65">
        <f>IF(BD8="-",NA(),BD8)</f>
        <v>53.3</v>
      </c>
      <c r="BE6" s="65">
        <f t="shared" ref="BE6:BM6" si="6">IF(BE8="-",NA(),BE8)</f>
        <v>48.5</v>
      </c>
      <c r="BF6" s="65">
        <f t="shared" si="6"/>
        <v>38.5</v>
      </c>
      <c r="BG6" s="65">
        <f t="shared" si="6"/>
        <v>39.299999999999997</v>
      </c>
      <c r="BH6" s="65">
        <f t="shared" si="6"/>
        <v>42.5</v>
      </c>
      <c r="BI6" s="65">
        <f t="shared" si="6"/>
        <v>36.799999999999997</v>
      </c>
      <c r="BJ6" s="65">
        <f t="shared" si="6"/>
        <v>33.9</v>
      </c>
      <c r="BK6" s="65">
        <f t="shared" si="6"/>
        <v>34.9</v>
      </c>
      <c r="BL6" s="65">
        <f t="shared" si="6"/>
        <v>32.6</v>
      </c>
      <c r="BM6" s="65">
        <f t="shared" si="6"/>
        <v>27</v>
      </c>
      <c r="BN6" s="65" t="str">
        <f>IF(BN8="-","【-】","【"&amp;SUBSTITUTE(TEXT(BN8,"#,##0.0"),"-","△")&amp;"】")</f>
        <v>【59.6】</v>
      </c>
      <c r="BO6" s="65">
        <f>IF(BO8="-",NA(),BO8)</f>
        <v>73.7</v>
      </c>
      <c r="BP6" s="65">
        <f t="shared" ref="BP6:BX6" si="7">IF(BP8="-",NA(),BP8)</f>
        <v>69.900000000000006</v>
      </c>
      <c r="BQ6" s="65">
        <f t="shared" si="7"/>
        <v>68.8</v>
      </c>
      <c r="BR6" s="65">
        <f t="shared" si="7"/>
        <v>72.3</v>
      </c>
      <c r="BS6" s="65">
        <f t="shared" si="7"/>
        <v>72.7</v>
      </c>
      <c r="BT6" s="65">
        <f t="shared" si="7"/>
        <v>80.7</v>
      </c>
      <c r="BU6" s="65">
        <f t="shared" si="7"/>
        <v>79.5</v>
      </c>
      <c r="BV6" s="65">
        <f t="shared" si="7"/>
        <v>79.900000000000006</v>
      </c>
      <c r="BW6" s="65">
        <f t="shared" si="7"/>
        <v>80.2</v>
      </c>
      <c r="BX6" s="65">
        <f t="shared" si="7"/>
        <v>79.8</v>
      </c>
      <c r="BY6" s="65" t="str">
        <f>IF(BY8="-","【-】","【"&amp;SUBSTITUTE(TEXT(BY8,"#,##0.0"),"-","△")&amp;"】")</f>
        <v>【74.7】</v>
      </c>
      <c r="BZ6" s="66">
        <f>IF(BZ8="-",NA(),BZ8)</f>
        <v>69093</v>
      </c>
      <c r="CA6" s="66">
        <f t="shared" ref="CA6:CI6" si="8">IF(CA8="-",NA(),CA8)</f>
        <v>70097</v>
      </c>
      <c r="CB6" s="66">
        <f t="shared" si="8"/>
        <v>75064</v>
      </c>
      <c r="CC6" s="66">
        <f t="shared" si="8"/>
        <v>74781</v>
      </c>
      <c r="CD6" s="66">
        <f t="shared" si="8"/>
        <v>75706</v>
      </c>
      <c r="CE6" s="66">
        <f t="shared" si="8"/>
        <v>62913</v>
      </c>
      <c r="CF6" s="66">
        <f t="shared" si="8"/>
        <v>64765</v>
      </c>
      <c r="CG6" s="66">
        <f t="shared" si="8"/>
        <v>66228</v>
      </c>
      <c r="CH6" s="66">
        <f t="shared" si="8"/>
        <v>68751</v>
      </c>
      <c r="CI6" s="66">
        <f t="shared" si="8"/>
        <v>70630</v>
      </c>
      <c r="CJ6" s="65" t="str">
        <f>IF(CJ8="-","【-】","【"&amp;SUBSTITUTE(TEXT(CJ8,"#,##0"),"-","△")&amp;"】")</f>
        <v>【53,621】</v>
      </c>
      <c r="CK6" s="66">
        <f>IF(CK8="-",NA(),CK8)</f>
        <v>13844</v>
      </c>
      <c r="CL6" s="66">
        <f t="shared" ref="CL6:CT6" si="9">IF(CL8="-",NA(),CL8)</f>
        <v>14502</v>
      </c>
      <c r="CM6" s="66">
        <f t="shared" si="9"/>
        <v>14810</v>
      </c>
      <c r="CN6" s="66">
        <f t="shared" si="9"/>
        <v>15868</v>
      </c>
      <c r="CO6" s="66">
        <f t="shared" si="9"/>
        <v>16847</v>
      </c>
      <c r="CP6" s="66">
        <f t="shared" si="9"/>
        <v>16993</v>
      </c>
      <c r="CQ6" s="66">
        <f t="shared" si="9"/>
        <v>17680</v>
      </c>
      <c r="CR6" s="66">
        <f t="shared" si="9"/>
        <v>18393</v>
      </c>
      <c r="CS6" s="66">
        <f t="shared" si="9"/>
        <v>19207</v>
      </c>
      <c r="CT6" s="66">
        <f t="shared" si="9"/>
        <v>20687</v>
      </c>
      <c r="CU6" s="65" t="str">
        <f>IF(CU8="-","【-】","【"&amp;SUBSTITUTE(TEXT(CU8,"#,##0"),"-","△")&amp;"】")</f>
        <v>【15,586】</v>
      </c>
      <c r="CV6" s="65">
        <f>IF(CV8="-",NA(),CV8)</f>
        <v>47.4</v>
      </c>
      <c r="CW6" s="65">
        <f t="shared" ref="CW6:DE6" si="10">IF(CW8="-",NA(),CW8)</f>
        <v>50.5</v>
      </c>
      <c r="CX6" s="65">
        <f t="shared" si="10"/>
        <v>47.3</v>
      </c>
      <c r="CY6" s="65">
        <f t="shared" si="10"/>
        <v>49.1</v>
      </c>
      <c r="CZ6" s="65">
        <f t="shared" si="10"/>
        <v>49.2</v>
      </c>
      <c r="DA6" s="65">
        <f t="shared" si="10"/>
        <v>48.5</v>
      </c>
      <c r="DB6" s="65">
        <f t="shared" si="10"/>
        <v>49.2</v>
      </c>
      <c r="DC6" s="65">
        <f t="shared" si="10"/>
        <v>48.7</v>
      </c>
      <c r="DD6" s="65">
        <f t="shared" si="10"/>
        <v>48.3</v>
      </c>
      <c r="DE6" s="65">
        <f t="shared" si="10"/>
        <v>47.7</v>
      </c>
      <c r="DF6" s="65" t="str">
        <f>IF(DF8="-","【-】","【"&amp;SUBSTITUTE(TEXT(DF8,"#,##0.0"),"-","△")&amp;"】")</f>
        <v>【54.6】</v>
      </c>
      <c r="DG6" s="65">
        <f>IF(DG8="-",NA(),DG8)</f>
        <v>28.9</v>
      </c>
      <c r="DH6" s="65">
        <f t="shared" ref="DH6:DP6" si="11">IF(DH8="-",NA(),DH8)</f>
        <v>29</v>
      </c>
      <c r="DI6" s="65">
        <f t="shared" si="11"/>
        <v>29.2</v>
      </c>
      <c r="DJ6" s="65">
        <f t="shared" si="11"/>
        <v>30.8</v>
      </c>
      <c r="DK6" s="65">
        <f t="shared" si="11"/>
        <v>30.5</v>
      </c>
      <c r="DL6" s="65">
        <f t="shared" si="11"/>
        <v>27.5</v>
      </c>
      <c r="DM6" s="65">
        <f t="shared" si="11"/>
        <v>27.4</v>
      </c>
      <c r="DN6" s="65">
        <f t="shared" si="11"/>
        <v>27.8</v>
      </c>
      <c r="DO6" s="65">
        <f t="shared" si="11"/>
        <v>28.1</v>
      </c>
      <c r="DP6" s="65">
        <f t="shared" si="11"/>
        <v>29.2</v>
      </c>
      <c r="DQ6" s="65" t="str">
        <f>IF(DQ8="-","【-】","【"&amp;SUBSTITUTE(TEXT(DQ8,"#,##0.0"),"-","△")&amp;"】")</f>
        <v>【25.0】</v>
      </c>
      <c r="DR6" s="65">
        <f>IF(DR8="-",NA(),DR8)</f>
        <v>64.400000000000006</v>
      </c>
      <c r="DS6" s="65">
        <f t="shared" ref="DS6:EA6" si="12">IF(DS8="-",NA(),DS8)</f>
        <v>67.599999999999994</v>
      </c>
      <c r="DT6" s="65">
        <f t="shared" si="12"/>
        <v>71.8</v>
      </c>
      <c r="DU6" s="65">
        <f t="shared" si="12"/>
        <v>25.7</v>
      </c>
      <c r="DV6" s="65">
        <f t="shared" si="12"/>
        <v>21.9</v>
      </c>
      <c r="DW6" s="65">
        <f t="shared" si="12"/>
        <v>51.3</v>
      </c>
      <c r="DX6" s="65">
        <f t="shared" si="12"/>
        <v>51.2</v>
      </c>
      <c r="DY6" s="65">
        <f t="shared" si="12"/>
        <v>52</v>
      </c>
      <c r="DZ6" s="65">
        <f t="shared" si="12"/>
        <v>52.5</v>
      </c>
      <c r="EA6" s="65">
        <f t="shared" si="12"/>
        <v>52.5</v>
      </c>
      <c r="EB6" s="65" t="str">
        <f>IF(EB8="-","【-】","【"&amp;SUBSTITUTE(TEXT(EB8,"#,##0.0"),"-","△")&amp;"】")</f>
        <v>【53.5】</v>
      </c>
      <c r="EC6" s="65">
        <f>IF(EC8="-",NA(),EC8)</f>
        <v>60.5</v>
      </c>
      <c r="ED6" s="65">
        <f t="shared" ref="ED6:EL6" si="13">IF(ED8="-",NA(),ED8)</f>
        <v>66</v>
      </c>
      <c r="EE6" s="65">
        <f t="shared" si="13"/>
        <v>70.8</v>
      </c>
      <c r="EF6" s="65">
        <f t="shared" si="13"/>
        <v>38</v>
      </c>
      <c r="EG6" s="65">
        <f t="shared" si="13"/>
        <v>44</v>
      </c>
      <c r="EH6" s="65">
        <f t="shared" si="13"/>
        <v>64.099999999999994</v>
      </c>
      <c r="EI6" s="65">
        <f t="shared" si="13"/>
        <v>64.3</v>
      </c>
      <c r="EJ6" s="65">
        <f t="shared" si="13"/>
        <v>66</v>
      </c>
      <c r="EK6" s="65">
        <f t="shared" si="13"/>
        <v>67.099999999999994</v>
      </c>
      <c r="EL6" s="65">
        <f t="shared" si="13"/>
        <v>67.900000000000006</v>
      </c>
      <c r="EM6" s="65" t="str">
        <f>IF(EM8="-","【-】","【"&amp;SUBSTITUTE(TEXT(EM8,"#,##0.0"),"-","△")&amp;"】")</f>
        <v>【70.0】</v>
      </c>
      <c r="EN6" s="66">
        <f>IF(EN8="-",NA(),EN8)</f>
        <v>33972365</v>
      </c>
      <c r="EO6" s="66">
        <f t="shared" ref="EO6:EW6" si="14">IF(EO8="-",NA(),EO8)</f>
        <v>33806281</v>
      </c>
      <c r="EP6" s="66">
        <f t="shared" si="14"/>
        <v>34494060</v>
      </c>
      <c r="EQ6" s="66">
        <f t="shared" si="14"/>
        <v>94105851</v>
      </c>
      <c r="ER6" s="66">
        <f t="shared" si="14"/>
        <v>84033903</v>
      </c>
      <c r="ES6" s="66">
        <f t="shared" si="14"/>
        <v>51238617</v>
      </c>
      <c r="ET6" s="66">
        <f t="shared" si="14"/>
        <v>51669762</v>
      </c>
      <c r="EU6" s="66">
        <f t="shared" si="14"/>
        <v>53351028</v>
      </c>
      <c r="EV6" s="66">
        <f t="shared" si="14"/>
        <v>55620962</v>
      </c>
      <c r="EW6" s="66">
        <f t="shared" si="14"/>
        <v>57155394</v>
      </c>
      <c r="EX6" s="66" t="str">
        <f>IF(EX8="-","【-】","【"&amp;SUBSTITUTE(TEXT(EX8,"#,##0"),"-","△")&amp;"】")</f>
        <v>【48,132,898】</v>
      </c>
    </row>
    <row r="7" spans="1:154" s="67" customFormat="1" x14ac:dyDescent="0.2">
      <c r="A7" s="48" t="s">
        <v>164</v>
      </c>
      <c r="B7" s="63">
        <f t="shared" ref="B7:AG7" si="15">B8</f>
        <v>2019</v>
      </c>
      <c r="C7" s="63">
        <f t="shared" si="15"/>
        <v>72044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 t="str">
        <f>O8</f>
        <v>学術・研究機関出身</v>
      </c>
      <c r="P7" s="63" t="str">
        <f>P8</f>
        <v>直営</v>
      </c>
      <c r="Q7" s="64">
        <f t="shared" si="15"/>
        <v>28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が 感 災 地 輪</v>
      </c>
      <c r="U7" s="64">
        <f>U8</f>
        <v>321535</v>
      </c>
      <c r="V7" s="64">
        <f>V8</f>
        <v>63451</v>
      </c>
      <c r="W7" s="63" t="str">
        <f>W8</f>
        <v>非該当</v>
      </c>
      <c r="X7" s="63" t="str">
        <f t="shared" si="15"/>
        <v>７：１</v>
      </c>
      <c r="Y7" s="64">
        <f t="shared" si="15"/>
        <v>679</v>
      </c>
      <c r="Z7" s="64" t="str">
        <f t="shared" si="15"/>
        <v>-</v>
      </c>
      <c r="AA7" s="64">
        <f t="shared" si="15"/>
        <v>15</v>
      </c>
      <c r="AB7" s="64" t="str">
        <f t="shared" si="15"/>
        <v>-</v>
      </c>
      <c r="AC7" s="64">
        <f t="shared" si="15"/>
        <v>6</v>
      </c>
      <c r="AD7" s="64">
        <f t="shared" si="15"/>
        <v>700</v>
      </c>
      <c r="AE7" s="64">
        <f t="shared" si="15"/>
        <v>679</v>
      </c>
      <c r="AF7" s="64" t="str">
        <f t="shared" si="15"/>
        <v>-</v>
      </c>
      <c r="AG7" s="64">
        <f t="shared" si="15"/>
        <v>679</v>
      </c>
      <c r="AH7" s="65">
        <f>AH8</f>
        <v>108.5</v>
      </c>
      <c r="AI7" s="65">
        <f t="shared" ref="AI7:AQ7" si="16">AI8</f>
        <v>105.8</v>
      </c>
      <c r="AJ7" s="65">
        <f t="shared" si="16"/>
        <v>109.1</v>
      </c>
      <c r="AK7" s="65">
        <f t="shared" si="16"/>
        <v>99.8</v>
      </c>
      <c r="AL7" s="65">
        <f t="shared" si="16"/>
        <v>96.1</v>
      </c>
      <c r="AM7" s="65">
        <f t="shared" si="16"/>
        <v>100.3</v>
      </c>
      <c r="AN7" s="65">
        <f t="shared" si="16"/>
        <v>99.8</v>
      </c>
      <c r="AO7" s="65">
        <f t="shared" si="16"/>
        <v>100.1</v>
      </c>
      <c r="AP7" s="65">
        <f t="shared" si="16"/>
        <v>100</v>
      </c>
      <c r="AQ7" s="65">
        <f t="shared" si="16"/>
        <v>99.2</v>
      </c>
      <c r="AR7" s="65"/>
      <c r="AS7" s="65">
        <f>AS8</f>
        <v>98.5</v>
      </c>
      <c r="AT7" s="65">
        <f t="shared" ref="AT7:BB7" si="17">AT8</f>
        <v>94.8</v>
      </c>
      <c r="AU7" s="65">
        <f t="shared" si="17"/>
        <v>98.3</v>
      </c>
      <c r="AV7" s="65">
        <f t="shared" si="17"/>
        <v>90.5</v>
      </c>
      <c r="AW7" s="65">
        <f t="shared" si="17"/>
        <v>82.9</v>
      </c>
      <c r="AX7" s="65">
        <f t="shared" si="17"/>
        <v>94.4</v>
      </c>
      <c r="AY7" s="65">
        <f t="shared" si="17"/>
        <v>93.6</v>
      </c>
      <c r="AZ7" s="65">
        <f t="shared" si="17"/>
        <v>94</v>
      </c>
      <c r="BA7" s="65">
        <f t="shared" si="17"/>
        <v>94.1</v>
      </c>
      <c r="BB7" s="65">
        <f t="shared" si="17"/>
        <v>93.7</v>
      </c>
      <c r="BC7" s="65"/>
      <c r="BD7" s="65">
        <f>BD8</f>
        <v>53.3</v>
      </c>
      <c r="BE7" s="65">
        <f t="shared" ref="BE7:BM7" si="18">BE8</f>
        <v>48.5</v>
      </c>
      <c r="BF7" s="65">
        <f t="shared" si="18"/>
        <v>38.5</v>
      </c>
      <c r="BG7" s="65">
        <f t="shared" si="18"/>
        <v>39.299999999999997</v>
      </c>
      <c r="BH7" s="65">
        <f t="shared" si="18"/>
        <v>42.5</v>
      </c>
      <c r="BI7" s="65">
        <f t="shared" si="18"/>
        <v>36.799999999999997</v>
      </c>
      <c r="BJ7" s="65">
        <f t="shared" si="18"/>
        <v>33.9</v>
      </c>
      <c r="BK7" s="65">
        <f t="shared" si="18"/>
        <v>34.9</v>
      </c>
      <c r="BL7" s="65">
        <f t="shared" si="18"/>
        <v>32.6</v>
      </c>
      <c r="BM7" s="65">
        <f t="shared" si="18"/>
        <v>27</v>
      </c>
      <c r="BN7" s="65"/>
      <c r="BO7" s="65">
        <f>BO8</f>
        <v>73.7</v>
      </c>
      <c r="BP7" s="65">
        <f t="shared" ref="BP7:BX7" si="19">BP8</f>
        <v>69.900000000000006</v>
      </c>
      <c r="BQ7" s="65">
        <f t="shared" si="19"/>
        <v>68.8</v>
      </c>
      <c r="BR7" s="65">
        <f t="shared" si="19"/>
        <v>72.3</v>
      </c>
      <c r="BS7" s="65">
        <f t="shared" si="19"/>
        <v>72.7</v>
      </c>
      <c r="BT7" s="65">
        <f t="shared" si="19"/>
        <v>80.7</v>
      </c>
      <c r="BU7" s="65">
        <f t="shared" si="19"/>
        <v>79.5</v>
      </c>
      <c r="BV7" s="65">
        <f t="shared" si="19"/>
        <v>79.900000000000006</v>
      </c>
      <c r="BW7" s="65">
        <f t="shared" si="19"/>
        <v>80.2</v>
      </c>
      <c r="BX7" s="65">
        <f t="shared" si="19"/>
        <v>79.8</v>
      </c>
      <c r="BY7" s="65"/>
      <c r="BZ7" s="66">
        <f>BZ8</f>
        <v>69093</v>
      </c>
      <c r="CA7" s="66">
        <f t="shared" ref="CA7:CI7" si="20">CA8</f>
        <v>70097</v>
      </c>
      <c r="CB7" s="66">
        <f t="shared" si="20"/>
        <v>75064</v>
      </c>
      <c r="CC7" s="66">
        <f t="shared" si="20"/>
        <v>74781</v>
      </c>
      <c r="CD7" s="66">
        <f t="shared" si="20"/>
        <v>75706</v>
      </c>
      <c r="CE7" s="66">
        <f t="shared" si="20"/>
        <v>62913</v>
      </c>
      <c r="CF7" s="66">
        <f t="shared" si="20"/>
        <v>64765</v>
      </c>
      <c r="CG7" s="66">
        <f t="shared" si="20"/>
        <v>66228</v>
      </c>
      <c r="CH7" s="66">
        <f t="shared" si="20"/>
        <v>68751</v>
      </c>
      <c r="CI7" s="66">
        <f t="shared" si="20"/>
        <v>70630</v>
      </c>
      <c r="CJ7" s="65"/>
      <c r="CK7" s="66">
        <f>CK8</f>
        <v>13844</v>
      </c>
      <c r="CL7" s="66">
        <f t="shared" ref="CL7:CT7" si="21">CL8</f>
        <v>14502</v>
      </c>
      <c r="CM7" s="66">
        <f t="shared" si="21"/>
        <v>14810</v>
      </c>
      <c r="CN7" s="66">
        <f t="shared" si="21"/>
        <v>15868</v>
      </c>
      <c r="CO7" s="66">
        <f t="shared" si="21"/>
        <v>16847</v>
      </c>
      <c r="CP7" s="66">
        <f t="shared" si="21"/>
        <v>16993</v>
      </c>
      <c r="CQ7" s="66">
        <f t="shared" si="21"/>
        <v>17680</v>
      </c>
      <c r="CR7" s="66">
        <f t="shared" si="21"/>
        <v>18393</v>
      </c>
      <c r="CS7" s="66">
        <f t="shared" si="21"/>
        <v>19207</v>
      </c>
      <c r="CT7" s="66">
        <f t="shared" si="21"/>
        <v>20687</v>
      </c>
      <c r="CU7" s="65"/>
      <c r="CV7" s="65">
        <f>CV8</f>
        <v>47.4</v>
      </c>
      <c r="CW7" s="65">
        <f t="shared" ref="CW7:DE7" si="22">CW8</f>
        <v>50.5</v>
      </c>
      <c r="CX7" s="65">
        <f t="shared" si="22"/>
        <v>47.3</v>
      </c>
      <c r="CY7" s="65">
        <f t="shared" si="22"/>
        <v>49.1</v>
      </c>
      <c r="CZ7" s="65">
        <f t="shared" si="22"/>
        <v>49.2</v>
      </c>
      <c r="DA7" s="65">
        <f t="shared" si="22"/>
        <v>48.5</v>
      </c>
      <c r="DB7" s="65">
        <f t="shared" si="22"/>
        <v>49.2</v>
      </c>
      <c r="DC7" s="65">
        <f t="shared" si="22"/>
        <v>48.7</v>
      </c>
      <c r="DD7" s="65">
        <f t="shared" si="22"/>
        <v>48.3</v>
      </c>
      <c r="DE7" s="65">
        <f t="shared" si="22"/>
        <v>47.7</v>
      </c>
      <c r="DF7" s="65"/>
      <c r="DG7" s="65">
        <f>DG8</f>
        <v>28.9</v>
      </c>
      <c r="DH7" s="65">
        <f t="shared" ref="DH7:DP7" si="23">DH8</f>
        <v>29</v>
      </c>
      <c r="DI7" s="65">
        <f t="shared" si="23"/>
        <v>29.2</v>
      </c>
      <c r="DJ7" s="65">
        <f t="shared" si="23"/>
        <v>30.8</v>
      </c>
      <c r="DK7" s="65">
        <f t="shared" si="23"/>
        <v>30.5</v>
      </c>
      <c r="DL7" s="65">
        <f t="shared" si="23"/>
        <v>27.5</v>
      </c>
      <c r="DM7" s="65">
        <f t="shared" si="23"/>
        <v>27.4</v>
      </c>
      <c r="DN7" s="65">
        <f t="shared" si="23"/>
        <v>27.8</v>
      </c>
      <c r="DO7" s="65">
        <f t="shared" si="23"/>
        <v>28.1</v>
      </c>
      <c r="DP7" s="65">
        <f t="shared" si="23"/>
        <v>29.2</v>
      </c>
      <c r="DQ7" s="65"/>
      <c r="DR7" s="65">
        <f>DR8</f>
        <v>64.400000000000006</v>
      </c>
      <c r="DS7" s="65">
        <f t="shared" ref="DS7:EA7" si="24">DS8</f>
        <v>67.599999999999994</v>
      </c>
      <c r="DT7" s="65">
        <f t="shared" si="24"/>
        <v>71.8</v>
      </c>
      <c r="DU7" s="65">
        <f t="shared" si="24"/>
        <v>25.7</v>
      </c>
      <c r="DV7" s="65">
        <f t="shared" si="24"/>
        <v>21.9</v>
      </c>
      <c r="DW7" s="65">
        <f t="shared" si="24"/>
        <v>51.3</v>
      </c>
      <c r="DX7" s="65">
        <f t="shared" si="24"/>
        <v>51.2</v>
      </c>
      <c r="DY7" s="65">
        <f t="shared" si="24"/>
        <v>52</v>
      </c>
      <c r="DZ7" s="65">
        <f t="shared" si="24"/>
        <v>52.5</v>
      </c>
      <c r="EA7" s="65">
        <f t="shared" si="24"/>
        <v>52.5</v>
      </c>
      <c r="EB7" s="65"/>
      <c r="EC7" s="65">
        <f>EC8</f>
        <v>60.5</v>
      </c>
      <c r="ED7" s="65">
        <f t="shared" ref="ED7:EL7" si="25">ED8</f>
        <v>66</v>
      </c>
      <c r="EE7" s="65">
        <f t="shared" si="25"/>
        <v>70.8</v>
      </c>
      <c r="EF7" s="65">
        <f t="shared" si="25"/>
        <v>38</v>
      </c>
      <c r="EG7" s="65">
        <f t="shared" si="25"/>
        <v>44</v>
      </c>
      <c r="EH7" s="65">
        <f t="shared" si="25"/>
        <v>64.099999999999994</v>
      </c>
      <c r="EI7" s="65">
        <f t="shared" si="25"/>
        <v>64.3</v>
      </c>
      <c r="EJ7" s="65">
        <f t="shared" si="25"/>
        <v>66</v>
      </c>
      <c r="EK7" s="65">
        <f t="shared" si="25"/>
        <v>67.099999999999994</v>
      </c>
      <c r="EL7" s="65">
        <f t="shared" si="25"/>
        <v>67.900000000000006</v>
      </c>
      <c r="EM7" s="65"/>
      <c r="EN7" s="66">
        <f>EN8</f>
        <v>33972365</v>
      </c>
      <c r="EO7" s="66">
        <f t="shared" ref="EO7:EW7" si="26">EO8</f>
        <v>33806281</v>
      </c>
      <c r="EP7" s="66">
        <f t="shared" si="26"/>
        <v>34494060</v>
      </c>
      <c r="EQ7" s="66">
        <f t="shared" si="26"/>
        <v>94105851</v>
      </c>
      <c r="ER7" s="66">
        <f t="shared" si="26"/>
        <v>84033903</v>
      </c>
      <c r="ES7" s="66">
        <f t="shared" si="26"/>
        <v>51238617</v>
      </c>
      <c r="ET7" s="66">
        <f t="shared" si="26"/>
        <v>51669762</v>
      </c>
      <c r="EU7" s="66">
        <f t="shared" si="26"/>
        <v>53351028</v>
      </c>
      <c r="EV7" s="66">
        <f t="shared" si="26"/>
        <v>55620962</v>
      </c>
      <c r="EW7" s="66">
        <f t="shared" si="26"/>
        <v>57155394</v>
      </c>
      <c r="EX7" s="66"/>
    </row>
    <row r="8" spans="1:154" s="67" customFormat="1" x14ac:dyDescent="0.2">
      <c r="A8" s="48"/>
      <c r="B8" s="68">
        <v>2019</v>
      </c>
      <c r="C8" s="68">
        <v>72044</v>
      </c>
      <c r="D8" s="68">
        <v>46</v>
      </c>
      <c r="E8" s="68">
        <v>6</v>
      </c>
      <c r="F8" s="68">
        <v>0</v>
      </c>
      <c r="G8" s="68">
        <v>1</v>
      </c>
      <c r="H8" s="68" t="s">
        <v>165</v>
      </c>
      <c r="I8" s="68" t="s">
        <v>166</v>
      </c>
      <c r="J8" s="68" t="s">
        <v>167</v>
      </c>
      <c r="K8" s="68" t="s">
        <v>168</v>
      </c>
      <c r="L8" s="68" t="s">
        <v>169</v>
      </c>
      <c r="M8" s="68" t="s">
        <v>170</v>
      </c>
      <c r="N8" s="68" t="s">
        <v>171</v>
      </c>
      <c r="O8" s="68" t="s">
        <v>172</v>
      </c>
      <c r="P8" s="68" t="s">
        <v>173</v>
      </c>
      <c r="Q8" s="69">
        <v>28</v>
      </c>
      <c r="R8" s="68" t="s">
        <v>174</v>
      </c>
      <c r="S8" s="68" t="s">
        <v>175</v>
      </c>
      <c r="T8" s="68" t="s">
        <v>176</v>
      </c>
      <c r="U8" s="69">
        <v>321535</v>
      </c>
      <c r="V8" s="69">
        <v>63451</v>
      </c>
      <c r="W8" s="68" t="s">
        <v>177</v>
      </c>
      <c r="X8" s="70" t="s">
        <v>178</v>
      </c>
      <c r="Y8" s="69">
        <v>679</v>
      </c>
      <c r="Z8" s="69" t="s">
        <v>38</v>
      </c>
      <c r="AA8" s="69">
        <v>15</v>
      </c>
      <c r="AB8" s="69" t="s">
        <v>38</v>
      </c>
      <c r="AC8" s="69">
        <v>6</v>
      </c>
      <c r="AD8" s="69">
        <v>700</v>
      </c>
      <c r="AE8" s="69">
        <v>679</v>
      </c>
      <c r="AF8" s="69" t="s">
        <v>38</v>
      </c>
      <c r="AG8" s="69">
        <v>679</v>
      </c>
      <c r="AH8" s="71">
        <v>108.5</v>
      </c>
      <c r="AI8" s="71">
        <v>105.8</v>
      </c>
      <c r="AJ8" s="71">
        <v>109.1</v>
      </c>
      <c r="AK8" s="71">
        <v>99.8</v>
      </c>
      <c r="AL8" s="71">
        <v>96.1</v>
      </c>
      <c r="AM8" s="71">
        <v>100.3</v>
      </c>
      <c r="AN8" s="71">
        <v>99.8</v>
      </c>
      <c r="AO8" s="71">
        <v>100.1</v>
      </c>
      <c r="AP8" s="71">
        <v>100</v>
      </c>
      <c r="AQ8" s="71">
        <v>99.2</v>
      </c>
      <c r="AR8" s="71">
        <v>98.2</v>
      </c>
      <c r="AS8" s="71">
        <v>98.5</v>
      </c>
      <c r="AT8" s="71">
        <v>94.8</v>
      </c>
      <c r="AU8" s="71">
        <v>98.3</v>
      </c>
      <c r="AV8" s="71">
        <v>90.5</v>
      </c>
      <c r="AW8" s="71">
        <v>82.9</v>
      </c>
      <c r="AX8" s="71">
        <v>94.4</v>
      </c>
      <c r="AY8" s="71">
        <v>93.6</v>
      </c>
      <c r="AZ8" s="71">
        <v>94</v>
      </c>
      <c r="BA8" s="71">
        <v>94.1</v>
      </c>
      <c r="BB8" s="71">
        <v>93.7</v>
      </c>
      <c r="BC8" s="71">
        <v>89.5</v>
      </c>
      <c r="BD8" s="72">
        <v>53.3</v>
      </c>
      <c r="BE8" s="72">
        <v>48.5</v>
      </c>
      <c r="BF8" s="72">
        <v>38.5</v>
      </c>
      <c r="BG8" s="72">
        <v>39.299999999999997</v>
      </c>
      <c r="BH8" s="72">
        <v>42.5</v>
      </c>
      <c r="BI8" s="72">
        <v>36.799999999999997</v>
      </c>
      <c r="BJ8" s="72">
        <v>33.9</v>
      </c>
      <c r="BK8" s="72">
        <v>34.9</v>
      </c>
      <c r="BL8" s="72">
        <v>32.6</v>
      </c>
      <c r="BM8" s="72">
        <v>27</v>
      </c>
      <c r="BN8" s="72">
        <v>59.6</v>
      </c>
      <c r="BO8" s="71">
        <v>73.7</v>
      </c>
      <c r="BP8" s="71">
        <v>69.900000000000006</v>
      </c>
      <c r="BQ8" s="71">
        <v>68.8</v>
      </c>
      <c r="BR8" s="71">
        <v>72.3</v>
      </c>
      <c r="BS8" s="71">
        <v>72.7</v>
      </c>
      <c r="BT8" s="71">
        <v>80.7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74.7</v>
      </c>
      <c r="BZ8" s="72">
        <v>69093</v>
      </c>
      <c r="CA8" s="72">
        <v>70097</v>
      </c>
      <c r="CB8" s="72">
        <v>75064</v>
      </c>
      <c r="CC8" s="72">
        <v>74781</v>
      </c>
      <c r="CD8" s="72">
        <v>75706</v>
      </c>
      <c r="CE8" s="72">
        <v>62913</v>
      </c>
      <c r="CF8" s="72">
        <v>64765</v>
      </c>
      <c r="CG8" s="72">
        <v>66228</v>
      </c>
      <c r="CH8" s="72">
        <v>68751</v>
      </c>
      <c r="CI8" s="72">
        <v>70630</v>
      </c>
      <c r="CJ8" s="71">
        <v>53621</v>
      </c>
      <c r="CK8" s="72">
        <v>13844</v>
      </c>
      <c r="CL8" s="72">
        <v>14502</v>
      </c>
      <c r="CM8" s="72">
        <v>14810</v>
      </c>
      <c r="CN8" s="72">
        <v>15868</v>
      </c>
      <c r="CO8" s="72">
        <v>16847</v>
      </c>
      <c r="CP8" s="72">
        <v>16993</v>
      </c>
      <c r="CQ8" s="72">
        <v>17680</v>
      </c>
      <c r="CR8" s="72">
        <v>18393</v>
      </c>
      <c r="CS8" s="72">
        <v>19207</v>
      </c>
      <c r="CT8" s="72">
        <v>20687</v>
      </c>
      <c r="CU8" s="71">
        <v>15586</v>
      </c>
      <c r="CV8" s="72">
        <v>47.4</v>
      </c>
      <c r="CW8" s="72">
        <v>50.5</v>
      </c>
      <c r="CX8" s="72">
        <v>47.3</v>
      </c>
      <c r="CY8" s="72">
        <v>49.1</v>
      </c>
      <c r="CZ8" s="72">
        <v>49.2</v>
      </c>
      <c r="DA8" s="72">
        <v>48.5</v>
      </c>
      <c r="DB8" s="72">
        <v>49.2</v>
      </c>
      <c r="DC8" s="72">
        <v>48.7</v>
      </c>
      <c r="DD8" s="72">
        <v>48.3</v>
      </c>
      <c r="DE8" s="72">
        <v>47.7</v>
      </c>
      <c r="DF8" s="72">
        <v>54.6</v>
      </c>
      <c r="DG8" s="72">
        <v>28.9</v>
      </c>
      <c r="DH8" s="72">
        <v>29</v>
      </c>
      <c r="DI8" s="72">
        <v>29.2</v>
      </c>
      <c r="DJ8" s="72">
        <v>30.8</v>
      </c>
      <c r="DK8" s="72">
        <v>30.5</v>
      </c>
      <c r="DL8" s="72">
        <v>27.5</v>
      </c>
      <c r="DM8" s="72">
        <v>27.4</v>
      </c>
      <c r="DN8" s="72">
        <v>27.8</v>
      </c>
      <c r="DO8" s="72">
        <v>28.1</v>
      </c>
      <c r="DP8" s="72">
        <v>29.2</v>
      </c>
      <c r="DQ8" s="72">
        <v>25</v>
      </c>
      <c r="DR8" s="71">
        <v>64.400000000000006</v>
      </c>
      <c r="DS8" s="71">
        <v>67.599999999999994</v>
      </c>
      <c r="DT8" s="71">
        <v>71.8</v>
      </c>
      <c r="DU8" s="71">
        <v>25.7</v>
      </c>
      <c r="DV8" s="71">
        <v>21.9</v>
      </c>
      <c r="DW8" s="71">
        <v>51.3</v>
      </c>
      <c r="DX8" s="71">
        <v>51.2</v>
      </c>
      <c r="DY8" s="71">
        <v>52</v>
      </c>
      <c r="DZ8" s="71">
        <v>52.5</v>
      </c>
      <c r="EA8" s="71">
        <v>52.5</v>
      </c>
      <c r="EB8" s="71">
        <v>53.5</v>
      </c>
      <c r="EC8" s="71">
        <v>60.5</v>
      </c>
      <c r="ED8" s="71">
        <v>66</v>
      </c>
      <c r="EE8" s="71">
        <v>70.8</v>
      </c>
      <c r="EF8" s="71">
        <v>38</v>
      </c>
      <c r="EG8" s="71">
        <v>44</v>
      </c>
      <c r="EH8" s="71">
        <v>64.099999999999994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70</v>
      </c>
      <c r="EN8" s="72">
        <v>33972365</v>
      </c>
      <c r="EO8" s="72">
        <v>33806281</v>
      </c>
      <c r="EP8" s="72">
        <v>34494060</v>
      </c>
      <c r="EQ8" s="72">
        <v>94105851</v>
      </c>
      <c r="ER8" s="72">
        <v>84033903</v>
      </c>
      <c r="ES8" s="72">
        <v>51238617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48132898</v>
      </c>
    </row>
    <row r="9" spans="1:154" x14ac:dyDescent="0.2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2">
      <c r="A10" s="77"/>
      <c r="B10" s="77" t="s">
        <v>179</v>
      </c>
      <c r="C10" s="77" t="s">
        <v>180</v>
      </c>
      <c r="D10" s="77" t="s">
        <v>181</v>
      </c>
      <c r="E10" s="77" t="s">
        <v>182</v>
      </c>
      <c r="F10" s="77" t="s">
        <v>183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2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2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2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2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2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2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2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2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2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2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新妻　一昭</cp:lastModifiedBy>
  <cp:lastPrinted>2021-01-15T08:43:59Z</cp:lastPrinted>
  <dcterms:created xsi:type="dcterms:W3CDTF">2020-12-15T03:51:22Z</dcterms:created>
  <dcterms:modified xsi:type="dcterms:W3CDTF">2021-01-15T08:44:50Z</dcterms:modified>
  <cp:category/>
</cp:coreProperties>
</file>