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102044\Desktop\"/>
    </mc:Choice>
  </mc:AlternateContent>
  <xr:revisionPtr revIDLastSave="0" documentId="13_ncr:1_{0E395EDD-30C1-4325-9616-E7BD0E0D1A17}" xr6:coauthVersionLast="36" xr6:coauthVersionMax="36" xr10:uidLastSave="{00000000-0000-0000-0000-000000000000}"/>
  <workbookProtection workbookAlgorithmName="SHA-512" workbookHashValue="LxadembDCERRTD0H8dbHKqT9REhTQX/lk2halJ2lXK9foMqyWj8sJj0V2f71bwKrlLSZeW+BLhHN5+eC+IBuvQ==" workbookSaltValue="0go/m4taO+FMIUXLLhGk6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W10" i="4" s="1"/>
  <c r="P6" i="5"/>
  <c r="P10" i="4" s="1"/>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BB10" i="4"/>
  <c r="AT10" i="4"/>
  <c r="B10" i="4"/>
  <c r="BB8" i="4"/>
  <c r="AT8" i="4"/>
  <c r="AD8" i="4"/>
  <c r="W8" i="4"/>
  <c r="P8" i="4"/>
  <c r="B8" i="4"/>
  <c r="B6" i="4"/>
</calcChain>
</file>

<file path=xl/sharedStrings.xml><?xml version="1.0" encoding="utf-8"?>
<sst xmlns="http://schemas.openxmlformats.org/spreadsheetml/2006/main" count="231" uniqueCount="119">
  <si>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</si>
  <si>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</si>
  <si>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</si>
  <si>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</si>
  <si>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</si>
  <si>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</si>
  <si>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</si>
  <si>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</si>
  <si>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</si>
  <si>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</si>
  <si>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</si>
  <si>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</si>
  <si>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</si>
  <si>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</si>
  <si>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</si>
  <si>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</si>
  <si>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</si>
  <si>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</si>
  <si>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</si>
  <si>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</si>
  <si>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</si>
  <si>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</si>
  <si>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</si>
  <si>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</si>
  <si>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</si>
  <si>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</si>
  <si>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</si>
  <si>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</si>
  <si>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</si>
  <si>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</si>
  <si>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</si>
  <si>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</si>
  <si>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</si>
  <si>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</si>
  <si>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</si>
  <si>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</si>
  <si>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</si>
  <si>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</si>
  <si>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</si>
  <si>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</si>
  <si>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</si>
  <si>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</si>
  <si>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</si>
  <si>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</si>
  <si>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</si>
  <si>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</si>
  <si>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</si>
  <si>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</si>
  <si>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</si>
  <si>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</si>
  <si>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</si>
  <si>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</si>
  <si>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</si>
  <si>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</si>
  <si>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</si>
  <si>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</si>
  <si>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</si>
  <si>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</si>
  <si>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</si>
  <si>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</si>
  <si>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</si>
  <si>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</si>
  <si>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</si>
  <si>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</si>
  <si>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</si>
  <si>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</si>
  <si>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</si>
  <si>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</si>
  <si>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</si>
  <si>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</si>
  <si>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</si>
  <si>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</si>
  <si>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</si>
  <si>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</si>
  <si>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</si>
  <si>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</si>
  <si>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</si>
  <si>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</si>
  <si>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</si>
  <si>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</si>
  <si>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</si>
  <si>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</si>
  <si>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</si>
  <si>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</si>
  <si>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</si>
  <si>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</si>
  <si>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</si>
  <si>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</si>
  <si>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</si>
  <si>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</si>
  <si>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</si>
  <si>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</si>
  <si>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</si>
  <si>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</si>
  <si>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</si>
  <si>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</si>
  <si>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</si>
  <si>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</si>
  <si>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</si>
  <si>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</si>
  <si>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</si>
  <si>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</si>
  <si>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</si>
  <si>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</si>
  <si>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</si>
  <si>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</si>
  <si>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</si>
  <si>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</si>
  <si>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</si>
  <si>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</si>
  <si>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</si>
  <si>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</si>
  <si>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</si>
  <si>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</si>
  <si>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</si>
  <si>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</si>
  <si>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
　増加傾向にあり、類似団体と比較すると高い水準である。
②管渠老朽化率、③管渠改善率
　法定耐用年数を超えた管渠はなく、管渠改善も突発的な修繕等への対応である。
　今後の更新需要に備え、適時、適切な調査等を行っていく必要がある。</t>
    <phoneticPr fontId="4"/>
  </si>
  <si>
    <t>　一般会計繰入金により欠損金は発生していないものの、汚水処理費を使用料で回収できていない状況を踏まえ、経費節減に努めるとともに、使用料や有収水量の確保に向け、効果的な普及啓発活動について研究し実施していくことで、経営の改善を図っていく必要がある。
　特に、水洗化率は増加傾向であるものの50％と低いことから、人口減少や高齢化の進行が早い当該地区の実情に配慮したきめ細やかな普及啓発活動が必要となる。
　また、管渠を含めた資産の老朽化度合は低い状態ではあるが、予防保全の観点から状態を適時調査・確認し、計画的な修繕を行うとともに、施設の更新については、ストックマネジメント計画に基づき長寿命化による投資の平準化の推進が必要である。</t>
    <phoneticPr fontId="4"/>
  </si>
  <si>
    <t>①経常収支比率、②累積欠損金比率、③流動比率
　経常収支比率は、一般会計からの繰入金により100％で推移している。流動資産が増加したため流動比率は増加したが、類似団体と比べ低い水準にある。また、欠損金は生じていない。
④企業債残高対事業規模比率
　企業債残高、使用料ともに減少傾向にあり、企業債残高の減少幅が大きいため比率は減少したが、類似団体と比べ高い水準にある。
⑤経費回収率
　汚水処理費が減少したが、使用料の減少の方が大きいため経費回収率は減少した。
　類似団体と比べ低い水準にある。
⑥汚水処理原価
　汚水処理費、有収水量ともに減少したが、有収水量の下げ幅がより大きいため、汚水処理原価は増加した。
　類似団体と比べ高い水準にある。
⑦施設利用率、⑧水洗化率
　類似団体と比べ施設利用率が低い水準であるが、これは水洗化率が類似団体と比べて低いためだと考えられる。
  経費回収率向上のため、整備が完了した区域への早期接続勧奨や、他の未接続世帯への普及啓発活動をより一層強化することなどにより使用料の確保に努めるとともに、民間委託の拡大等により経費節減に取り組み、経営の改善を図る必要がある。</t>
    <rPh sb="136" eb="138">
      <t>ゲンショウ</t>
    </rPh>
    <rPh sb="138" eb="140">
      <t>ケイコウ</t>
    </rPh>
    <rPh sb="144" eb="146">
      <t>キギョウ</t>
    </rPh>
    <rPh sb="146" eb="147">
      <t>サイ</t>
    </rPh>
    <rPh sb="147" eb="149">
      <t>ザンダカ</t>
    </rPh>
    <rPh sb="150" eb="152">
      <t>ゲンショウ</t>
    </rPh>
    <rPh sb="152" eb="153">
      <t>ハバ</t>
    </rPh>
    <rPh sb="154" eb="155">
      <t>オオ</t>
    </rPh>
    <rPh sb="159" eb="161">
      <t>ヒリツ</t>
    </rPh>
    <rPh sb="162" eb="164">
      <t>ゲンショウ</t>
    </rPh>
    <rPh sb="208" eb="210">
      <t>ゲンショウ</t>
    </rPh>
    <rPh sb="211" eb="212">
      <t>カタ</t>
    </rPh>
    <rPh sb="213" eb="214">
      <t>オオ</t>
    </rPh>
    <rPh sb="224" eb="226">
      <t>ゲンショウ</t>
    </rPh>
    <rPh sb="262" eb="264">
      <t>ユウシュウ</t>
    </rPh>
    <rPh sb="264" eb="266">
      <t>スイリョウ</t>
    </rPh>
    <rPh sb="280" eb="281">
      <t>サ</t>
    </rPh>
    <rPh sb="282" eb="283">
      <t>ハバ</t>
    </rPh>
    <rPh sb="286" eb="287">
      <t>オオ</t>
    </rPh>
    <rPh sb="292" eb="294">
      <t>オスイ</t>
    </rPh>
    <rPh sb="294" eb="296">
      <t>ショリ</t>
    </rPh>
    <rPh sb="296" eb="298">
      <t>ゲンカ</t>
    </rPh>
    <rPh sb="299" eb="30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</si>
</sst>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0.18</c:v>
                </c:pt>
                <c:pt idx="1">
                  <c:v>0</c:v>
                </c:pt>
                <c:pt idx="2" formatCode="#,##0.00;&quot;△&quot;#,##0.00;&quot;-&quot;">
                  <c:v>1.85</c:v>
                </c:pt>
                <c:pt idx="3" formatCode="#,##0.00;&quot;△&quot;#,##0.00;&quot;-&quot;">
                  <c:v>0.41</c:v>
                </c:pt>
                <c:pt idx="4">
                  <c:v>0</c:v>
                </c:pt>
              </c:numCache>
            </c:numRef>
          </c:val>
          <c:extLst>
            <c:ext xmlns:c16="http://schemas.microsoft.com/office/drawing/2014/chart" uri="{C3380CC4-5D6E-409C-BE32-E72D297353CC}">
              <c16:uniqueId val="{00000000-8B79-4B70-8E77-8A68877914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0.09</c:v>
                </c:pt>
                <c:pt idx="3">
                  <c:v>0.13</c:v>
                </c:pt>
                <c:pt idx="4">
                  <c:v>0.36</c:v>
                </c:pt>
              </c:numCache>
            </c:numRef>
          </c:val>
          <c:smooth val="0"/>
          <c:extLst>
            <c:ext xmlns:c16="http://schemas.microsoft.com/office/drawing/2014/chart" uri="{C3380CC4-5D6E-409C-BE32-E72D297353CC}">
              <c16:uniqueId val="{00000001-8B79-4B70-8E77-8A68877914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24.71</c:v>
                </c:pt>
                <c:pt idx="1">
                  <c:v>24.65</c:v>
                </c:pt>
                <c:pt idx="2">
                  <c:v>25.71</c:v>
                </c:pt>
                <c:pt idx="3">
                  <c:v>24.88</c:v>
                </c:pt>
                <c:pt idx="4">
                  <c:v>25.59</c:v>
                </c:pt>
              </c:numCache>
            </c:numRef>
          </c:val>
          <c:extLst>
            <c:ext xmlns:c16="http://schemas.microsoft.com/office/drawing/2014/chart" uri="{C3380CC4-5D6E-409C-BE32-E72D297353CC}">
              <c16:uniqueId val="{00000000-049D-4CD8-A152-1435366615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43.36</c:v>
                </c:pt>
                <c:pt idx="3">
                  <c:v>42.56</c:v>
                </c:pt>
                <c:pt idx="4">
                  <c:v>42.47</c:v>
                </c:pt>
              </c:numCache>
            </c:numRef>
          </c:val>
          <c:smooth val="0"/>
          <c:extLst>
            <c:ext xmlns:c16="http://schemas.microsoft.com/office/drawing/2014/chart" uri="{C3380CC4-5D6E-409C-BE32-E72D297353CC}">
              <c16:uniqueId val="{00000001-049D-4CD8-A152-1435366615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51.59</c:v>
                </c:pt>
                <c:pt idx="1">
                  <c:v>53.79</c:v>
                </c:pt>
                <c:pt idx="2">
                  <c:v>56.03</c:v>
                </c:pt>
                <c:pt idx="3">
                  <c:v>58.91</c:v>
                </c:pt>
                <c:pt idx="4">
                  <c:v>58.07</c:v>
                </c:pt>
              </c:numCache>
            </c:numRef>
          </c:val>
          <c:extLst>
            <c:ext xmlns:c16="http://schemas.microsoft.com/office/drawing/2014/chart" uri="{C3380CC4-5D6E-409C-BE32-E72D297353CC}">
              <c16:uniqueId val="{00000000-EE89-4A23-9482-B597314D26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83.06</c:v>
                </c:pt>
                <c:pt idx="3">
                  <c:v>83.32</c:v>
                </c:pt>
                <c:pt idx="4">
                  <c:v>83.75</c:v>
                </c:pt>
              </c:numCache>
            </c:numRef>
          </c:val>
          <c:smooth val="0"/>
          <c:extLst>
            <c:ext xmlns:c16="http://schemas.microsoft.com/office/drawing/2014/chart" uri="{C3380CC4-5D6E-409C-BE32-E72D297353CC}">
              <c16:uniqueId val="{00000001-EE89-4A23-9482-B597314D26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99.79</c:v>
                </c:pt>
                <c:pt idx="1">
                  <c:v>100</c:v>
                </c:pt>
                <c:pt idx="2">
                  <c:v>100</c:v>
                </c:pt>
                <c:pt idx="3">
                  <c:v>100</c:v>
                </c:pt>
                <c:pt idx="4">
                  <c:v>100.01</c:v>
                </c:pt>
              </c:numCache>
            </c:numRef>
          </c:val>
          <c:extLst>
            <c:ext xmlns:c16="http://schemas.microsoft.com/office/drawing/2014/chart" uri="{C3380CC4-5D6E-409C-BE32-E72D297353CC}">
              <c16:uniqueId val="{00000000-A50D-40CE-BA1B-D230A8DCDE2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98.32</c:v>
                </c:pt>
                <c:pt idx="1">
                  <c:v>98.04</c:v>
                </c:pt>
                <c:pt idx="2">
                  <c:v>102.13</c:v>
                </c:pt>
                <c:pt idx="3">
                  <c:v>101.72</c:v>
                </c:pt>
                <c:pt idx="4">
                  <c:v>102.73</c:v>
                </c:pt>
              </c:numCache>
            </c:numRef>
          </c:val>
          <c:smooth val="0"/>
          <c:extLst>
            <c:ext xmlns:c16="http://schemas.microsoft.com/office/drawing/2014/chart" uri="{C3380CC4-5D6E-409C-BE32-E72D297353CC}">
              <c16:uniqueId val="{00000001-A50D-40CE-BA1B-D230A8DCDE2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23.54</c:v>
                </c:pt>
                <c:pt idx="1">
                  <c:v>26.38</c:v>
                </c:pt>
                <c:pt idx="2">
                  <c:v>27.52</c:v>
                </c:pt>
                <c:pt idx="3">
                  <c:v>30.07</c:v>
                </c:pt>
                <c:pt idx="4">
                  <c:v>31.98</c:v>
                </c:pt>
              </c:numCache>
            </c:numRef>
          </c:val>
          <c:extLst>
            <c:ext xmlns:c16="http://schemas.microsoft.com/office/drawing/2014/chart" uri="{C3380CC4-5D6E-409C-BE32-E72D297353CC}">
              <c16:uniqueId val="{00000000-A4B3-40A7-B544-483A693B6AA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17.72</c:v>
                </c:pt>
                <c:pt idx="1">
                  <c:v>18.920000000000002</c:v>
                </c:pt>
                <c:pt idx="2">
                  <c:v>23.93</c:v>
                </c:pt>
                <c:pt idx="3">
                  <c:v>24.68</c:v>
                </c:pt>
                <c:pt idx="4">
                  <c:v>24.68</c:v>
                </c:pt>
              </c:numCache>
            </c:numRef>
          </c:val>
          <c:smooth val="0"/>
          <c:extLst>
            <c:ext xmlns:c16="http://schemas.microsoft.com/office/drawing/2014/chart" uri="{C3380CC4-5D6E-409C-BE32-E72D297353CC}">
              <c16:uniqueId val="{00000001-A4B3-40A7-B544-483A693B6AA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2C-424E-94DD-960A6E3E26A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4D2C-424E-94DD-960A6E3E26A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6F-4337-BDDC-04F09BF5AE2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201.29</c:v>
                </c:pt>
                <c:pt idx="1">
                  <c:v>208.1</c:v>
                </c:pt>
                <c:pt idx="2">
                  <c:v>109.51</c:v>
                </c:pt>
                <c:pt idx="3">
                  <c:v>112.88</c:v>
                </c:pt>
                <c:pt idx="4">
                  <c:v>94.97</c:v>
                </c:pt>
              </c:numCache>
            </c:numRef>
          </c:val>
          <c:smooth val="0"/>
          <c:extLst>
            <c:ext xmlns:c16="http://schemas.microsoft.com/office/drawing/2014/chart" uri="{C3380CC4-5D6E-409C-BE32-E72D297353CC}">
              <c16:uniqueId val="{00000001-556F-4337-BDDC-04F09BF5AE2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18.760000000000002</c:v>
                </c:pt>
                <c:pt idx="1">
                  <c:v>26.78</c:v>
                </c:pt>
                <c:pt idx="2">
                  <c:v>5.37</c:v>
                </c:pt>
                <c:pt idx="3">
                  <c:v>10.09</c:v>
                </c:pt>
                <c:pt idx="4">
                  <c:v>23.83</c:v>
                </c:pt>
              </c:numCache>
            </c:numRef>
          </c:val>
          <c:extLst>
            <c:ext xmlns:c16="http://schemas.microsoft.com/office/drawing/2014/chart" uri="{C3380CC4-5D6E-409C-BE32-E72D297353CC}">
              <c16:uniqueId val="{00000000-BC0F-4E1E-AEEF-93D95892BE9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81.19</c:v>
                </c:pt>
                <c:pt idx="1">
                  <c:v>75.290000000000006</c:v>
                </c:pt>
                <c:pt idx="2">
                  <c:v>47.44</c:v>
                </c:pt>
                <c:pt idx="3">
                  <c:v>49.18</c:v>
                </c:pt>
                <c:pt idx="4">
                  <c:v>47.72</c:v>
                </c:pt>
              </c:numCache>
            </c:numRef>
          </c:val>
          <c:smooth val="0"/>
          <c:extLst>
            <c:ext xmlns:c16="http://schemas.microsoft.com/office/drawing/2014/chart" uri="{C3380CC4-5D6E-409C-BE32-E72D297353CC}">
              <c16:uniqueId val="{00000001-BC0F-4E1E-AEEF-93D95892BE9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1776.73</c:v>
                </c:pt>
                <c:pt idx="1">
                  <c:v>1636.95</c:v>
                </c:pt>
                <c:pt idx="2">
                  <c:v>1771.68</c:v>
                </c:pt>
                <c:pt idx="3">
                  <c:v>1604.7</c:v>
                </c:pt>
                <c:pt idx="4">
                  <c:v>1539.66</c:v>
                </c:pt>
              </c:numCache>
            </c:numRef>
          </c:val>
          <c:extLst>
            <c:ext xmlns:c16="http://schemas.microsoft.com/office/drawing/2014/chart" uri="{C3380CC4-5D6E-409C-BE32-E72D297353CC}">
              <c16:uniqueId val="{00000000-3D0D-4FF5-8B3C-1F85DC2BED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1243.71</c:v>
                </c:pt>
                <c:pt idx="3">
                  <c:v>1194.1500000000001</c:v>
                </c:pt>
                <c:pt idx="4">
                  <c:v>1206.79</c:v>
                </c:pt>
              </c:numCache>
            </c:numRef>
          </c:val>
          <c:smooth val="0"/>
          <c:extLst>
            <c:ext xmlns:c16="http://schemas.microsoft.com/office/drawing/2014/chart" uri="{C3380CC4-5D6E-409C-BE32-E72D297353CC}">
              <c16:uniqueId val="{00000001-3D0D-4FF5-8B3C-1F85DC2BED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33.01</c:v>
                </c:pt>
                <c:pt idx="1">
                  <c:v>35.799999999999997</c:v>
                </c:pt>
                <c:pt idx="2">
                  <c:v>27.36</c:v>
                </c:pt>
                <c:pt idx="3">
                  <c:v>37.71</c:v>
                </c:pt>
                <c:pt idx="4">
                  <c:v>36.9</c:v>
                </c:pt>
              </c:numCache>
            </c:numRef>
          </c:val>
          <c:extLst>
            <c:ext xmlns:c16="http://schemas.microsoft.com/office/drawing/2014/chart" uri="{C3380CC4-5D6E-409C-BE32-E72D297353CC}">
              <c16:uniqueId val="{00000000-30C9-4C09-855D-EA76F9DF7DD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74.3</c:v>
                </c:pt>
                <c:pt idx="3">
                  <c:v>72.260000000000005</c:v>
                </c:pt>
                <c:pt idx="4">
                  <c:v>71.84</c:v>
                </c:pt>
              </c:numCache>
            </c:numRef>
          </c:val>
          <c:smooth val="0"/>
          <c:extLst>
            <c:ext xmlns:c16="http://schemas.microsoft.com/office/drawing/2014/chart" uri="{C3380CC4-5D6E-409C-BE32-E72D297353CC}">
              <c16:uniqueId val="{00000001-30C9-4C09-855D-EA76F9DF7DD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516.52</c:v>
                </c:pt>
                <c:pt idx="1">
                  <c:v>475.65</c:v>
                </c:pt>
                <c:pt idx="2">
                  <c:v>620.58000000000004</c:v>
                </c:pt>
                <c:pt idx="3">
                  <c:v>451.37</c:v>
                </c:pt>
                <c:pt idx="4">
                  <c:v>461.33</c:v>
                </c:pt>
              </c:numCache>
            </c:numRef>
          </c:val>
          <c:extLst>
            <c:ext xmlns:c16="http://schemas.microsoft.com/office/drawing/2014/chart" uri="{C3380CC4-5D6E-409C-BE32-E72D297353CC}">
              <c16:uniqueId val="{00000000-4AB8-4558-B632-2E32C8C58F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221.81</c:v>
                </c:pt>
                <c:pt idx="3">
                  <c:v>230.02</c:v>
                </c:pt>
                <c:pt idx="4">
                  <c:v>228.47</c:v>
                </c:pt>
              </c:numCache>
            </c:numRef>
          </c:val>
          <c:smooth val="0"/>
          <c:extLst>
            <c:ext xmlns:c16="http://schemas.microsoft.com/office/drawing/2014/chart" uri="{C3380CC4-5D6E-409C-BE32-E72D297353CC}">
              <c16:uniqueId val="{00000001-4AB8-4558-B632-2E32C8C58F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F1" zoomScale="85" zoomScaleNormal="85" workbookViewId="0">
      <selection activeCell="AT10" sqref="AT10:BA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郡山市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322996</v>
      </c>
      <c r="AM8" s="51"/>
      <c r="AN8" s="51"/>
      <c r="AO8" s="51"/>
      <c r="AP8" s="51"/>
      <c r="AQ8" s="51"/>
      <c r="AR8" s="51"/>
      <c r="AS8" s="51"/>
      <c r="AT8" s="46">
        <f>データ!T6</f>
        <v>757.2</v>
      </c>
      <c r="AU8" s="46"/>
      <c r="AV8" s="46"/>
      <c r="AW8" s="46"/>
      <c r="AX8" s="46"/>
      <c r="AY8" s="46"/>
      <c r="AZ8" s="46"/>
      <c r="BA8" s="46"/>
      <c r="BB8" s="46">
        <f>データ!U6</f>
        <v>426.57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44.53</v>
      </c>
      <c r="J10" s="46"/>
      <c r="K10" s="46"/>
      <c r="L10" s="46"/>
      <c r="M10" s="46"/>
      <c r="N10" s="46"/>
      <c r="O10" s="46"/>
      <c r="P10" s="46">
        <f>データ!P6</f>
        <v>0.83</v>
      </c>
      <c r="Q10" s="46"/>
      <c r="R10" s="46"/>
      <c r="S10" s="46"/>
      <c r="T10" s="46"/>
      <c r="U10" s="46"/>
      <c r="V10" s="46"/>
      <c r="W10" s="46">
        <f>データ!Q6</f>
        <v>96.53</v>
      </c>
      <c r="X10" s="46"/>
      <c r="Y10" s="46"/>
      <c r="Z10" s="46"/>
      <c r="AA10" s="46"/>
      <c r="AB10" s="46"/>
      <c r="AC10" s="46"/>
      <c r="AD10" s="51">
        <f>データ!R6</f>
        <v>3066</v>
      </c>
      <c r="AE10" s="51"/>
      <c r="AF10" s="51"/>
      <c r="AG10" s="51"/>
      <c r="AH10" s="51"/>
      <c r="AI10" s="51"/>
      <c r="AJ10" s="51"/>
      <c r="AK10" s="2"/>
      <c r="AL10" s="51">
        <f>データ!V6</f>
        <v>2657</v>
      </c>
      <c r="AM10" s="51"/>
      <c r="AN10" s="51"/>
      <c r="AO10" s="51"/>
      <c r="AP10" s="51"/>
      <c r="AQ10" s="51"/>
      <c r="AR10" s="51"/>
      <c r="AS10" s="51"/>
      <c r="AT10" s="46">
        <f>データ!W6</f>
        <v>1.52</v>
      </c>
      <c r="AU10" s="46"/>
      <c r="AV10" s="46"/>
      <c r="AW10" s="46"/>
      <c r="AX10" s="46"/>
      <c r="AY10" s="46"/>
      <c r="AZ10" s="46"/>
      <c r="BA10" s="46"/>
      <c r="BB10" s="46">
        <f>データ!X6</f>
        <v>1748.03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bQRTizHW7H18ToCsh9TcuvP0LgwfvhznnEW9EOIzsq9lv8Hufn0kf3cboCpiEk6nDbv8CjlHQNVPA1h+oF+tMA==" saltValue="STKmSbDYpQj5MBQroV3qo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72036</v>
      </c>
      <c r="D6" s="33">
        <f t="shared" si="3"/>
        <v>46</v>
      </c>
      <c r="E6" s="33">
        <f t="shared" si="3"/>
        <v>17</v>
      </c>
      <c r="F6" s="33">
        <f t="shared" si="3"/>
        <v>4</v>
      </c>
      <c r="G6" s="33">
        <f t="shared" si="3"/>
        <v>0</v>
      </c>
      <c r="H6" s="33" t="str">
        <f t="shared" si="3"/>
        <v>福島県　郡山市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44.53</v>
      </c>
      <c r="P6" s="34">
        <f t="shared" si="3"/>
        <v>0.83</v>
      </c>
      <c r="Q6" s="34">
        <f t="shared" si="3"/>
        <v>96.53</v>
      </c>
      <c r="R6" s="34">
        <f t="shared" si="3"/>
        <v>3066</v>
      </c>
      <c r="S6" s="34">
        <f t="shared" si="3"/>
        <v>322996</v>
      </c>
      <c r="T6" s="34">
        <f t="shared" si="3"/>
        <v>757.2</v>
      </c>
      <c r="U6" s="34">
        <f t="shared" si="3"/>
        <v>426.57</v>
      </c>
      <c r="V6" s="34">
        <f t="shared" si="3"/>
        <v>2657</v>
      </c>
      <c r="W6" s="34">
        <f t="shared" si="3"/>
        <v>1.52</v>
      </c>
      <c r="X6" s="34">
        <f t="shared" si="3"/>
        <v>1748.03</v>
      </c>
      <c r="Y6" s="35">
        <f>IF(Y7="",NA(),Y7)</f>
        <v>99.79</v>
      </c>
      <c r="Z6" s="35">
        <f t="shared" ref="Z6:AH6" si="4">IF(Z7="",NA(),Z7)</f>
        <v>100</v>
      </c>
      <c r="AA6" s="35">
        <f t="shared" si="4"/>
        <v>100</v>
      </c>
      <c r="AB6" s="35">
        <f t="shared" si="4"/>
        <v>100</v>
      </c>
      <c r="AC6" s="35">
        <f t="shared" si="4"/>
        <v>100.01</v>
      </c>
      <c r="AD6" s="35">
        <f t="shared" si="4"/>
        <v>98.32</v>
      </c>
      <c r="AE6" s="35">
        <f t="shared" si="4"/>
        <v>98.04</v>
      </c>
      <c r="AF6" s="35">
        <f t="shared" si="4"/>
        <v>102.13</v>
      </c>
      <c r="AG6" s="35">
        <f t="shared" si="4"/>
        <v>101.72</v>
      </c>
      <c r="AH6" s="35">
        <f t="shared" si="4"/>
        <v>102.73</v>
      </c>
      <c r="AI6" s="34" t="str">
        <f>IF(AI7="","",IF(AI7="-","【-】","【"&amp;SUBSTITUTE(TEXT(AI7,"#,##0.00"),"-","△")&amp;"】"))</f>
        <v>【102.87】</v>
      </c>
      <c r="AJ6" s="34">
        <f>IF(AJ7="",NA(),AJ7)</f>
        <v>0</v>
      </c>
      <c r="AK6" s="34">
        <f t="shared" ref="AK6:AS6" si="5">IF(AK7="",NA(),AK7)</f>
        <v>0</v>
      </c>
      <c r="AL6" s="34">
        <f t="shared" si="5"/>
        <v>0</v>
      </c>
      <c r="AM6" s="34">
        <f t="shared" si="5"/>
        <v>0</v>
      </c>
      <c r="AN6" s="34">
        <f t="shared" si="5"/>
        <v>0</v>
      </c>
      <c r="AO6" s="35">
        <f t="shared" si="5"/>
        <v>201.29</v>
      </c>
      <c r="AP6" s="35">
        <f t="shared" si="5"/>
        <v>208.1</v>
      </c>
      <c r="AQ6" s="35">
        <f t="shared" si="5"/>
        <v>109.51</v>
      </c>
      <c r="AR6" s="35">
        <f t="shared" si="5"/>
        <v>112.88</v>
      </c>
      <c r="AS6" s="35">
        <f t="shared" si="5"/>
        <v>94.97</v>
      </c>
      <c r="AT6" s="34" t="str">
        <f>IF(AT7="","",IF(AT7="-","【-】","【"&amp;SUBSTITUTE(TEXT(AT7,"#,##0.00"),"-","△")&amp;"】"))</f>
        <v>【76.63】</v>
      </c>
      <c r="AU6" s="35">
        <f>IF(AU7="",NA(),AU7)</f>
        <v>18.760000000000002</v>
      </c>
      <c r="AV6" s="35">
        <f t="shared" ref="AV6:BD6" si="6">IF(AV7="",NA(),AV7)</f>
        <v>26.78</v>
      </c>
      <c r="AW6" s="35">
        <f t="shared" si="6"/>
        <v>5.37</v>
      </c>
      <c r="AX6" s="35">
        <f t="shared" si="6"/>
        <v>10.09</v>
      </c>
      <c r="AY6" s="35">
        <f t="shared" si="6"/>
        <v>23.83</v>
      </c>
      <c r="AZ6" s="35">
        <f t="shared" si="6"/>
        <v>81.19</v>
      </c>
      <c r="BA6" s="35">
        <f t="shared" si="6"/>
        <v>75.290000000000006</v>
      </c>
      <c r="BB6" s="35">
        <f t="shared" si="6"/>
        <v>47.44</v>
      </c>
      <c r="BC6" s="35">
        <f t="shared" si="6"/>
        <v>49.18</v>
      </c>
      <c r="BD6" s="35">
        <f t="shared" si="6"/>
        <v>47.72</v>
      </c>
      <c r="BE6" s="34" t="str">
        <f>IF(BE7="","",IF(BE7="-","【-】","【"&amp;SUBSTITUTE(TEXT(BE7,"#,##0.00"),"-","△")&amp;"】"))</f>
        <v>【49.61】</v>
      </c>
      <c r="BF6" s="35">
        <f>IF(BF7="",NA(),BF7)</f>
        <v>1776.73</v>
      </c>
      <c r="BG6" s="35">
        <f t="shared" ref="BG6:BO6" si="7">IF(BG7="",NA(),BG7)</f>
        <v>1636.95</v>
      </c>
      <c r="BH6" s="35">
        <f t="shared" si="7"/>
        <v>1771.68</v>
      </c>
      <c r="BI6" s="35">
        <f t="shared" si="7"/>
        <v>1604.7</v>
      </c>
      <c r="BJ6" s="35">
        <f t="shared" si="7"/>
        <v>1539.66</v>
      </c>
      <c r="BK6" s="35">
        <f t="shared" si="7"/>
        <v>1673.47</v>
      </c>
      <c r="BL6" s="35">
        <f t="shared" si="7"/>
        <v>1592.72</v>
      </c>
      <c r="BM6" s="35">
        <f t="shared" si="7"/>
        <v>1243.71</v>
      </c>
      <c r="BN6" s="35">
        <f t="shared" si="7"/>
        <v>1194.1500000000001</v>
      </c>
      <c r="BO6" s="35">
        <f t="shared" si="7"/>
        <v>1206.79</v>
      </c>
      <c r="BP6" s="34" t="str">
        <f>IF(BP7="","",IF(BP7="-","【-】","【"&amp;SUBSTITUTE(TEXT(BP7,"#,##0.00"),"-","△")&amp;"】"))</f>
        <v>【1,218.70】</v>
      </c>
      <c r="BQ6" s="35">
        <f>IF(BQ7="",NA(),BQ7)</f>
        <v>33.01</v>
      </c>
      <c r="BR6" s="35">
        <f t="shared" ref="BR6:BZ6" si="8">IF(BR7="",NA(),BR7)</f>
        <v>35.799999999999997</v>
      </c>
      <c r="BS6" s="35">
        <f t="shared" si="8"/>
        <v>27.36</v>
      </c>
      <c r="BT6" s="35">
        <f t="shared" si="8"/>
        <v>37.71</v>
      </c>
      <c r="BU6" s="35">
        <f t="shared" si="8"/>
        <v>36.9</v>
      </c>
      <c r="BV6" s="35">
        <f t="shared" si="8"/>
        <v>49.22</v>
      </c>
      <c r="BW6" s="35">
        <f t="shared" si="8"/>
        <v>53.7</v>
      </c>
      <c r="BX6" s="35">
        <f t="shared" si="8"/>
        <v>74.3</v>
      </c>
      <c r="BY6" s="35">
        <f t="shared" si="8"/>
        <v>72.260000000000005</v>
      </c>
      <c r="BZ6" s="35">
        <f t="shared" si="8"/>
        <v>71.84</v>
      </c>
      <c r="CA6" s="34" t="str">
        <f>IF(CA7="","",IF(CA7="-","【-】","【"&amp;SUBSTITUTE(TEXT(CA7,"#,##0.00"),"-","△")&amp;"】"))</f>
        <v>【74.17】</v>
      </c>
      <c r="CB6" s="35">
        <f>IF(CB7="",NA(),CB7)</f>
        <v>516.52</v>
      </c>
      <c r="CC6" s="35">
        <f t="shared" ref="CC6:CK6" si="9">IF(CC7="",NA(),CC7)</f>
        <v>475.65</v>
      </c>
      <c r="CD6" s="35">
        <f t="shared" si="9"/>
        <v>620.58000000000004</v>
      </c>
      <c r="CE6" s="35">
        <f t="shared" si="9"/>
        <v>451.37</v>
      </c>
      <c r="CF6" s="35">
        <f t="shared" si="9"/>
        <v>461.33</v>
      </c>
      <c r="CG6" s="35">
        <f t="shared" si="9"/>
        <v>332.02</v>
      </c>
      <c r="CH6" s="35">
        <f t="shared" si="9"/>
        <v>300.35000000000002</v>
      </c>
      <c r="CI6" s="35">
        <f t="shared" si="9"/>
        <v>221.81</v>
      </c>
      <c r="CJ6" s="35">
        <f t="shared" si="9"/>
        <v>230.02</v>
      </c>
      <c r="CK6" s="35">
        <f t="shared" si="9"/>
        <v>228.47</v>
      </c>
      <c r="CL6" s="34" t="str">
        <f>IF(CL7="","",IF(CL7="-","【-】","【"&amp;SUBSTITUTE(TEXT(CL7,"#,##0.00"),"-","△")&amp;"】"))</f>
        <v>【218.56】</v>
      </c>
      <c r="CM6" s="35">
        <f>IF(CM7="",NA(),CM7)</f>
        <v>24.71</v>
      </c>
      <c r="CN6" s="35">
        <f t="shared" ref="CN6:CV6" si="10">IF(CN7="",NA(),CN7)</f>
        <v>24.65</v>
      </c>
      <c r="CO6" s="35">
        <f t="shared" si="10"/>
        <v>25.71</v>
      </c>
      <c r="CP6" s="35">
        <f t="shared" si="10"/>
        <v>24.88</v>
      </c>
      <c r="CQ6" s="35">
        <f t="shared" si="10"/>
        <v>25.59</v>
      </c>
      <c r="CR6" s="35">
        <f t="shared" si="10"/>
        <v>36.65</v>
      </c>
      <c r="CS6" s="35">
        <f t="shared" si="10"/>
        <v>37.72</v>
      </c>
      <c r="CT6" s="35">
        <f t="shared" si="10"/>
        <v>43.36</v>
      </c>
      <c r="CU6" s="35">
        <f t="shared" si="10"/>
        <v>42.56</v>
      </c>
      <c r="CV6" s="35">
        <f t="shared" si="10"/>
        <v>42.47</v>
      </c>
      <c r="CW6" s="34" t="str">
        <f>IF(CW7="","",IF(CW7="-","【-】","【"&amp;SUBSTITUTE(TEXT(CW7,"#,##0.00"),"-","△")&amp;"】"))</f>
        <v>【42.86】</v>
      </c>
      <c r="CX6" s="35">
        <f>IF(CX7="",NA(),CX7)</f>
        <v>51.59</v>
      </c>
      <c r="CY6" s="35">
        <f t="shared" ref="CY6:DG6" si="11">IF(CY7="",NA(),CY7)</f>
        <v>53.79</v>
      </c>
      <c r="CZ6" s="35">
        <f t="shared" si="11"/>
        <v>56.03</v>
      </c>
      <c r="DA6" s="35">
        <f t="shared" si="11"/>
        <v>58.91</v>
      </c>
      <c r="DB6" s="35">
        <f t="shared" si="11"/>
        <v>58.07</v>
      </c>
      <c r="DC6" s="35">
        <f t="shared" si="11"/>
        <v>68.83</v>
      </c>
      <c r="DD6" s="35">
        <f t="shared" si="11"/>
        <v>68.459999999999994</v>
      </c>
      <c r="DE6" s="35">
        <f t="shared" si="11"/>
        <v>83.06</v>
      </c>
      <c r="DF6" s="35">
        <f t="shared" si="11"/>
        <v>83.32</v>
      </c>
      <c r="DG6" s="35">
        <f t="shared" si="11"/>
        <v>83.75</v>
      </c>
      <c r="DH6" s="34" t="str">
        <f>IF(DH7="","",IF(DH7="-","【-】","【"&amp;SUBSTITUTE(TEXT(DH7,"#,##0.00"),"-","△")&amp;"】"))</f>
        <v>【84.20】</v>
      </c>
      <c r="DI6" s="35">
        <f>IF(DI7="",NA(),DI7)</f>
        <v>23.54</v>
      </c>
      <c r="DJ6" s="35">
        <f t="shared" ref="DJ6:DR6" si="12">IF(DJ7="",NA(),DJ7)</f>
        <v>26.38</v>
      </c>
      <c r="DK6" s="35">
        <f t="shared" si="12"/>
        <v>27.52</v>
      </c>
      <c r="DL6" s="35">
        <f t="shared" si="12"/>
        <v>30.07</v>
      </c>
      <c r="DM6" s="35">
        <f t="shared" si="12"/>
        <v>31.98</v>
      </c>
      <c r="DN6" s="35">
        <f t="shared" si="12"/>
        <v>17.72</v>
      </c>
      <c r="DO6" s="35">
        <f t="shared" si="12"/>
        <v>18.920000000000002</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5">
        <f t="shared" si="13"/>
        <v>0.01</v>
      </c>
      <c r="EC6" s="35">
        <f t="shared" si="13"/>
        <v>8.6199999999999992</v>
      </c>
      <c r="ED6" s="34" t="str">
        <f>IF(ED7="","",IF(ED7="-","【-】","【"&amp;SUBSTITUTE(TEXT(ED7,"#,##0.00"),"-","△")&amp;"】"))</f>
        <v>【6.20】</v>
      </c>
      <c r="EE6" s="35">
        <f>IF(EE7="",NA(),EE7)</f>
        <v>0.18</v>
      </c>
      <c r="EF6" s="34">
        <f t="shared" ref="EF6:EN6" si="14">IF(EF7="",NA(),EF7)</f>
        <v>0</v>
      </c>
      <c r="EG6" s="35">
        <f t="shared" si="14"/>
        <v>1.85</v>
      </c>
      <c r="EH6" s="35">
        <f t="shared" si="14"/>
        <v>0.41</v>
      </c>
      <c r="EI6" s="34">
        <f t="shared" si="14"/>
        <v>0</v>
      </c>
      <c r="EJ6" s="35">
        <f t="shared" si="14"/>
        <v>0.26</v>
      </c>
      <c r="EK6" s="35">
        <f t="shared" si="14"/>
        <v>0.13</v>
      </c>
      <c r="EL6" s="35">
        <f t="shared" si="14"/>
        <v>0.09</v>
      </c>
      <c r="EM6" s="35">
        <f t="shared" si="14"/>
        <v>0.13</v>
      </c>
      <c r="EN6" s="35">
        <f t="shared" si="14"/>
        <v>0.36</v>
      </c>
      <c r="EO6" s="34" t="str">
        <f>IF(EO7="","",IF(EO7="-","【-】","【"&amp;SUBSTITUTE(TEXT(EO7,"#,##0.00"),"-","△")&amp;"】"))</f>
        <v>【0.28】</v>
      </c>
    </row>
    <row r="7" spans="1:148" s="36" customFormat="1" x14ac:dyDescent="0.15">
      <c r="A7" s="28"/>
      <c r="B7" s="37">
        <v>2019</v>
      </c>
      <c r="C7" s="37">
        <v>72036</v>
      </c>
      <c r="D7" s="37">
        <v>46</v>
      </c>
      <c r="E7" s="37">
        <v>17</v>
      </c>
      <c r="F7" s="37">
        <v>4</v>
      </c>
      <c r="G7" s="37">
        <v>0</v>
      </c>
      <c r="H7" s="37" t="s">
        <v>96</v>
      </c>
      <c r="I7" s="37" t="s">
        <v>97</v>
      </c>
      <c r="J7" s="37" t="s">
        <v>98</v>
      </c>
      <c r="K7" s="37" t="s">
        <v>99</v>
      </c>
      <c r="L7" s="37" t="s">
        <v>100</v>
      </c>
      <c r="M7" s="37" t="s">
        <v>101</v>
      </c>
      <c r="N7" s="38" t="s">
        <v>102</v>
      </c>
      <c r="O7" s="38">
        <v>44.53</v>
      </c>
      <c r="P7" s="38">
        <v>0.83</v>
      </c>
      <c r="Q7" s="38">
        <v>96.53</v>
      </c>
      <c r="R7" s="38">
        <v>3066</v>
      </c>
      <c r="S7" s="38">
        <v>322996</v>
      </c>
      <c r="T7" s="38">
        <v>757.2</v>
      </c>
      <c r="U7" s="38">
        <v>426.57</v>
      </c>
      <c r="V7" s="38">
        <v>2657</v>
      </c>
      <c r="W7" s="38">
        <v>1.52</v>
      </c>
      <c r="X7" s="38">
        <v>1748.03</v>
      </c>
      <c r="Y7" s="38">
        <v>99.79</v>
      </c>
      <c r="Z7" s="38">
        <v>100</v>
      </c>
      <c r="AA7" s="38">
        <v>100</v>
      </c>
      <c r="AB7" s="38">
        <v>100</v>
      </c>
      <c r="AC7" s="38">
        <v>100.01</v>
      </c>
      <c r="AD7" s="38">
        <v>98.32</v>
      </c>
      <c r="AE7" s="38">
        <v>98.04</v>
      </c>
      <c r="AF7" s="38">
        <v>102.13</v>
      </c>
      <c r="AG7" s="38">
        <v>101.72</v>
      </c>
      <c r="AH7" s="38">
        <v>102.73</v>
      </c>
      <c r="AI7" s="38">
        <v>102.87</v>
      </c>
      <c r="AJ7" s="38">
        <v>0</v>
      </c>
      <c r="AK7" s="38">
        <v>0</v>
      </c>
      <c r="AL7" s="38">
        <v>0</v>
      </c>
      <c r="AM7" s="38">
        <v>0</v>
      </c>
      <c r="AN7" s="38">
        <v>0</v>
      </c>
      <c r="AO7" s="38">
        <v>201.29</v>
      </c>
      <c r="AP7" s="38">
        <v>208.1</v>
      </c>
      <c r="AQ7" s="38">
        <v>109.51</v>
      </c>
      <c r="AR7" s="38">
        <v>112.88</v>
      </c>
      <c r="AS7" s="38">
        <v>94.97</v>
      </c>
      <c r="AT7" s="38">
        <v>76.63</v>
      </c>
      <c r="AU7" s="38">
        <v>18.760000000000002</v>
      </c>
      <c r="AV7" s="38">
        <v>26.78</v>
      </c>
      <c r="AW7" s="38">
        <v>5.37</v>
      </c>
      <c r="AX7" s="38">
        <v>10.09</v>
      </c>
      <c r="AY7" s="38">
        <v>23.83</v>
      </c>
      <c r="AZ7" s="38">
        <v>81.19</v>
      </c>
      <c r="BA7" s="38">
        <v>75.290000000000006</v>
      </c>
      <c r="BB7" s="38">
        <v>47.44</v>
      </c>
      <c r="BC7" s="38">
        <v>49.18</v>
      </c>
      <c r="BD7" s="38">
        <v>47.72</v>
      </c>
      <c r="BE7" s="38">
        <v>49.61</v>
      </c>
      <c r="BF7" s="38">
        <v>1776.73</v>
      </c>
      <c r="BG7" s="38">
        <v>1636.95</v>
      </c>
      <c r="BH7" s="38">
        <v>1771.68</v>
      </c>
      <c r="BI7" s="38">
        <v>1604.7</v>
      </c>
      <c r="BJ7" s="38">
        <v>1539.66</v>
      </c>
      <c r="BK7" s="38">
        <v>1673.47</v>
      </c>
      <c r="BL7" s="38">
        <v>1592.72</v>
      </c>
      <c r="BM7" s="38">
        <v>1243.71</v>
      </c>
      <c r="BN7" s="38">
        <v>1194.1500000000001</v>
      </c>
      <c r="BO7" s="38">
        <v>1206.79</v>
      </c>
      <c r="BP7" s="38">
        <v>1218.7</v>
      </c>
      <c r="BQ7" s="38">
        <v>33.01</v>
      </c>
      <c r="BR7" s="38">
        <v>35.799999999999997</v>
      </c>
      <c r="BS7" s="38">
        <v>27.36</v>
      </c>
      <c r="BT7" s="38">
        <v>37.71</v>
      </c>
      <c r="BU7" s="38">
        <v>36.9</v>
      </c>
      <c r="BV7" s="38">
        <v>49.22</v>
      </c>
      <c r="BW7" s="38">
        <v>53.7</v>
      </c>
      <c r="BX7" s="38">
        <v>74.3</v>
      </c>
      <c r="BY7" s="38">
        <v>72.260000000000005</v>
      </c>
      <c r="BZ7" s="38">
        <v>71.84</v>
      </c>
      <c r="CA7" s="38">
        <v>74.17</v>
      </c>
      <c r="CB7" s="38">
        <v>516.52</v>
      </c>
      <c r="CC7" s="38">
        <v>475.65</v>
      </c>
      <c r="CD7" s="38">
        <v>620.58000000000004</v>
      </c>
      <c r="CE7" s="38">
        <v>451.37</v>
      </c>
      <c r="CF7" s="38">
        <v>461.33</v>
      </c>
      <c r="CG7" s="38">
        <v>332.02</v>
      </c>
      <c r="CH7" s="38">
        <v>300.35000000000002</v>
      </c>
      <c r="CI7" s="38">
        <v>221.81</v>
      </c>
      <c r="CJ7" s="38">
        <v>230.02</v>
      </c>
      <c r="CK7" s="38">
        <v>228.47</v>
      </c>
      <c r="CL7" s="38">
        <v>218.56</v>
      </c>
      <c r="CM7" s="38">
        <v>24.71</v>
      </c>
      <c r="CN7" s="38">
        <v>24.65</v>
      </c>
      <c r="CO7" s="38">
        <v>25.71</v>
      </c>
      <c r="CP7" s="38">
        <v>24.88</v>
      </c>
      <c r="CQ7" s="38">
        <v>25.59</v>
      </c>
      <c r="CR7" s="38">
        <v>36.65</v>
      </c>
      <c r="CS7" s="38">
        <v>37.72</v>
      </c>
      <c r="CT7" s="38">
        <v>43.36</v>
      </c>
      <c r="CU7" s="38">
        <v>42.56</v>
      </c>
      <c r="CV7" s="38">
        <v>42.47</v>
      </c>
      <c r="CW7" s="38">
        <v>42.86</v>
      </c>
      <c r="CX7" s="38">
        <v>51.59</v>
      </c>
      <c r="CY7" s="38">
        <v>53.79</v>
      </c>
      <c r="CZ7" s="38">
        <v>56.03</v>
      </c>
      <c r="DA7" s="38">
        <v>58.91</v>
      </c>
      <c r="DB7" s="38">
        <v>58.07</v>
      </c>
      <c r="DC7" s="38">
        <v>68.83</v>
      </c>
      <c r="DD7" s="38">
        <v>68.459999999999994</v>
      </c>
      <c r="DE7" s="38">
        <v>83.06</v>
      </c>
      <c r="DF7" s="38">
        <v>83.32</v>
      </c>
      <c r="DG7" s="38">
        <v>83.75</v>
      </c>
      <c r="DH7" s="38">
        <v>84.2</v>
      </c>
      <c r="DI7" s="38">
        <v>23.54</v>
      </c>
      <c r="DJ7" s="38">
        <v>26.38</v>
      </c>
      <c r="DK7" s="38">
        <v>27.52</v>
      </c>
      <c r="DL7" s="38">
        <v>30.07</v>
      </c>
      <c r="DM7" s="38">
        <v>31.98</v>
      </c>
      <c r="DN7" s="38">
        <v>17.72</v>
      </c>
      <c r="DO7" s="38">
        <v>18.920000000000002</v>
      </c>
      <c r="DP7" s="38">
        <v>23.93</v>
      </c>
      <c r="DQ7" s="38">
        <v>24.68</v>
      </c>
      <c r="DR7" s="38">
        <v>24.68</v>
      </c>
      <c r="DS7" s="38">
        <v>25.37</v>
      </c>
      <c r="DT7" s="38">
        <v>0</v>
      </c>
      <c r="DU7" s="38">
        <v>0</v>
      </c>
      <c r="DV7" s="38">
        <v>0</v>
      </c>
      <c r="DW7" s="38">
        <v>0</v>
      </c>
      <c r="DX7" s="38">
        <v>0</v>
      </c>
      <c r="DY7" s="38">
        <v>0</v>
      </c>
      <c r="DZ7" s="38">
        <v>0</v>
      </c>
      <c r="EA7" s="38">
        <v>0</v>
      </c>
      <c r="EB7" s="38">
        <v>0.01</v>
      </c>
      <c r="EC7" s="38">
        <v>8.6199999999999992</v>
      </c>
      <c r="ED7" s="38">
        <v>6.2</v>
      </c>
      <c r="EE7" s="38">
        <v>0.18</v>
      </c>
      <c r="EF7" s="38">
        <v>0</v>
      </c>
      <c r="EG7" s="38">
        <v>1.85</v>
      </c>
      <c r="EH7" s="38">
        <v>0.41</v>
      </c>
      <c r="EI7" s="38">
        <v>0</v>
      </c>
      <c r="EJ7" s="38">
        <v>0.26</v>
      </c>
      <c r="EK7" s="38">
        <v>0.13</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生田　晶教</cp:lastModifiedBy>
  <cp:lastPrinted>2021-01-26T07:35:07Z</cp:lastPrinted>
  <dcterms:created xsi:type="dcterms:W3CDTF">2020-12-04T02:31:59Z</dcterms:created>
  <dcterms:modified xsi:type="dcterms:W3CDTF">2021-01-28T04:25:17Z</dcterms:modified>
  <cp:category/>
</cp:coreProperties>
</file>