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0\redirect$\soumu07\Desktop\"/>
    </mc:Choice>
  </mc:AlternateContent>
  <workbookProtection workbookAlgorithmName="SHA-512" workbookHashValue="67raGBmcnnEgSjYPoi9gMQdTh4EotQPd9Kjus4Wc4m4QvLOR8Jc/2Ij2qGzbSlnK9rLH1/T2n9jDspcPJeLD7Q==" workbookSaltValue="lEPHRR/0YVAU8dNeHNNu+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<sst xmlns="http://schemas.openxmlformats.org/spreadsheetml/2006/main" count="225" uniqueCount="112">
  <si>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</si>
  <si>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</si>
  <si>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</si>
  <si>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</si>
  <si>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</si>
  <si>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</si>
  <si>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</si>
  <si>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</si>
  <si>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</si>
  <si>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</si>
  <si>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</si>
  <si>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</si>
  <si>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</si>
  <si>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</si>
  <si>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</si>
  <si>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</si>
  <si>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</si>
  <si>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</si>
  <si>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</si>
  <si>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</si>
  <si>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</si>
  <si>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</si>
  <si>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</si>
  <si>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</si>
  <si>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</si>
  <si>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</si>
  <si>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</si>
  <si>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</si>
  <si>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</si>
  <si>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</si>
  <si>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</si>
  <si>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</si>
  <si>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</si>
  <si>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</si>
  <si>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</si>
  <si>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</si>
  <si>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</si>
  <si>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</si>
  <si>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</si>
  <si>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</si>
  <si>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</si>
  <si>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</si>
  <si>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</si>
  <si>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</si>
  <si>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</si>
  <si>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</si>
  <si>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</si>
  <si>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</si>
  <si>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</si>
  <si>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</si>
  <si>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</si>
  <si>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</si>
  <si>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</si>
  <si>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</si>
  <si>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</si>
  <si>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</si>
  <si>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</si>
  <si>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</si>
  <si>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</si>
  <si>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</si>
  <si>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</si>
  <si>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</si>
  <si>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</si>
  <si>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</si>
  <si>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</si>
  <si>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</si>
  <si>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</si>
  <si>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</si>
  <si>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</si>
  <si>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</si>
  <si>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</si>
  <si>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</si>
  <si>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</si>
  <si>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</si>
  <si>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</si>
  <si>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</si>
  <si>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</si>
  <si>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</si>
  <si>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</si>
  <si>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</si>
  <si>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</si>
  <si>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</si>
  <si>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</si>
  <si>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</si>
  <si>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</si>
  <si>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</si>
  <si>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</si>
  <si>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</si>
  <si>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</si>
  <si>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</si>
  <si>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</si>
  <si>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</si>
  <si>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</si>
  <si>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</si>
  <si>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</si>
  <si>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</si>
  <si>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古殿町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</si>
  <si>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</si>
  <si>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</si>
  <si>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</si>
  <si>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</si>
  <si>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</si>
  <si>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</si>
  <si>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</si>
  <si>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</si>
  <si>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</si>
  <si>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</si>
  <si>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</si>
  <si>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</si>
  <si>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と企業債残高対給水収益比率が類似団体平均値を下回っている。町は過疎化及び少子高齢化の傾向にあり、使用料等の収益については今後更なる減少が見込まれる。長期的な視野による対策が重要とはなってくるが、経費削減による出費抑制、使用料等回収率向上、それらに加え適切な使用料金設定についても検討し、運営する必要がある。
　また、給水言下については類似団体と比較し、例年低コストにて供給できているが施設の老朽化が進行しているので、計画的な施設整備の更新を行い、
維持管理費とのバランスを見極めて運営する。</t>
    <rPh sb="1" eb="3">
      <t>シュウエキ</t>
    </rPh>
    <rPh sb="3" eb="4">
      <t>テキ</t>
    </rPh>
    <rPh sb="4" eb="6">
      <t>シュウシ</t>
    </rPh>
    <rPh sb="6" eb="8">
      <t>ヒリツ</t>
    </rPh>
    <rPh sb="9" eb="11">
      <t>キギョウ</t>
    </rPh>
    <rPh sb="11" eb="12">
      <t>サイ</t>
    </rPh>
    <rPh sb="12" eb="14">
      <t>ザンダカ</t>
    </rPh>
    <rPh sb="14" eb="15">
      <t>タイ</t>
    </rPh>
    <rPh sb="15" eb="17">
      <t>キュウスイ</t>
    </rPh>
    <rPh sb="17" eb="19">
      <t>シュウエキ</t>
    </rPh>
    <rPh sb="19" eb="21">
      <t>ヒリツ</t>
    </rPh>
    <rPh sb="22" eb="24">
      <t>ルイジ</t>
    </rPh>
    <rPh sb="24" eb="26">
      <t>ダンタイ</t>
    </rPh>
    <rPh sb="26" eb="29">
      <t>ヘイキンチ</t>
    </rPh>
    <rPh sb="30" eb="32">
      <t>シタマワ</t>
    </rPh>
    <rPh sb="37" eb="38">
      <t>マチ</t>
    </rPh>
    <rPh sb="39" eb="42">
      <t>カソカ</t>
    </rPh>
    <rPh sb="42" eb="43">
      <t>オヨ</t>
    </rPh>
    <rPh sb="44" eb="46">
      <t>ショウシ</t>
    </rPh>
    <rPh sb="46" eb="49">
      <t>コウレイカ</t>
    </rPh>
    <rPh sb="50" eb="52">
      <t>ケイコウ</t>
    </rPh>
    <rPh sb="56" eb="59">
      <t>シヨウリョウ</t>
    </rPh>
    <rPh sb="59" eb="60">
      <t>トウ</t>
    </rPh>
    <rPh sb="61" eb="63">
      <t>シュウエキ</t>
    </rPh>
    <rPh sb="68" eb="70">
      <t>コンゴ</t>
    </rPh>
    <rPh sb="70" eb="71">
      <t>サラ</t>
    </rPh>
    <rPh sb="73" eb="75">
      <t>ゲンショウ</t>
    </rPh>
    <rPh sb="76" eb="78">
      <t>ミコ</t>
    </rPh>
    <rPh sb="82" eb="84">
      <t>チョウキ</t>
    </rPh>
    <rPh sb="84" eb="85">
      <t>テキ</t>
    </rPh>
    <rPh sb="86" eb="88">
      <t>シヤ</t>
    </rPh>
    <rPh sb="91" eb="93">
      <t>タイサク</t>
    </rPh>
    <rPh sb="94" eb="96">
      <t>ジュウヨウ</t>
    </rPh>
    <rPh sb="105" eb="107">
      <t>ケイヒ</t>
    </rPh>
    <rPh sb="107" eb="109">
      <t>サクゲン</t>
    </rPh>
    <rPh sb="112" eb="114">
      <t>シュッピ</t>
    </rPh>
    <rPh sb="114" eb="116">
      <t>ヨクセイ</t>
    </rPh>
    <rPh sb="117" eb="120">
      <t>シヨウリョウ</t>
    </rPh>
    <rPh sb="120" eb="121">
      <t>トウ</t>
    </rPh>
    <rPh sb="121" eb="123">
      <t>カイシュウ</t>
    </rPh>
    <rPh sb="123" eb="124">
      <t>リツ</t>
    </rPh>
    <rPh sb="124" eb="126">
      <t>コウジョウ</t>
    </rPh>
    <rPh sb="131" eb="132">
      <t>クワ</t>
    </rPh>
    <rPh sb="133" eb="135">
      <t>テキセツ</t>
    </rPh>
    <rPh sb="136" eb="138">
      <t>シヨウ</t>
    </rPh>
    <rPh sb="138" eb="140">
      <t>リョウキン</t>
    </rPh>
    <rPh sb="140" eb="142">
      <t>セッテイ</t>
    </rPh>
    <rPh sb="147" eb="149">
      <t>ケントウ</t>
    </rPh>
    <rPh sb="151" eb="153">
      <t>ウンエイ</t>
    </rPh>
    <rPh sb="155" eb="157">
      <t>ヒツヨウ</t>
    </rPh>
    <rPh sb="166" eb="168">
      <t>キュウスイ</t>
    </rPh>
    <rPh sb="168" eb="170">
      <t>ゲンカ</t>
    </rPh>
    <rPh sb="175" eb="177">
      <t>ルイジ</t>
    </rPh>
    <rPh sb="177" eb="179">
      <t>ダンタイ</t>
    </rPh>
    <rPh sb="180" eb="182">
      <t>ヒカク</t>
    </rPh>
    <rPh sb="184" eb="186">
      <t>レイネン</t>
    </rPh>
    <rPh sb="186" eb="187">
      <t>テイ</t>
    </rPh>
    <rPh sb="192" eb="194">
      <t>キョウキュウ</t>
    </rPh>
    <rPh sb="200" eb="202">
      <t>シセツ</t>
    </rPh>
    <rPh sb="203" eb="206">
      <t>ロウキュウカ</t>
    </rPh>
    <rPh sb="207" eb="209">
      <t>シンコウ</t>
    </rPh>
    <rPh sb="216" eb="219">
      <t>ケイカクテキ</t>
    </rPh>
    <rPh sb="220" eb="222">
      <t>シセツ</t>
    </rPh>
    <rPh sb="222" eb="224">
      <t>セイビ</t>
    </rPh>
    <rPh sb="225" eb="227">
      <t>コウシン</t>
    </rPh>
    <rPh sb="228" eb="229">
      <t>オコナ</t>
    </rPh>
    <rPh sb="232" eb="234">
      <t>イジ</t>
    </rPh>
    <rPh sb="234" eb="236">
      <t>カンリ</t>
    </rPh>
    <rPh sb="236" eb="237">
      <t>ヒ</t>
    </rPh>
    <rPh sb="244" eb="246">
      <t>ミキワ</t>
    </rPh>
    <rPh sb="248" eb="250">
      <t>ウンエイ</t>
    </rPh>
    <phoneticPr fontId="4"/>
  </si>
  <si>
    <t>　管路の更新率について、設置年との兼ね合いで年度によりばらつきがある。これはある程度はやむを得ないが、より安定的な事業経営のために、突発的な更新ではなく管路全体の老朽化を把握し、全体の修繕計画を作成することで年度間の更新修繕費の差異を極力抑える。</t>
    <rPh sb="1" eb="3">
      <t>カンロ</t>
    </rPh>
    <rPh sb="4" eb="6">
      <t>コウシン</t>
    </rPh>
    <rPh sb="6" eb="7">
      <t>リツ</t>
    </rPh>
    <rPh sb="12" eb="14">
      <t>セッチ</t>
    </rPh>
    <rPh sb="14" eb="15">
      <t>ネン</t>
    </rPh>
    <rPh sb="17" eb="18">
      <t>カ</t>
    </rPh>
    <rPh sb="19" eb="20">
      <t>ア</t>
    </rPh>
    <rPh sb="22" eb="23">
      <t>トシ</t>
    </rPh>
    <rPh sb="23" eb="24">
      <t>ド</t>
    </rPh>
    <rPh sb="40" eb="42">
      <t>テイド</t>
    </rPh>
    <rPh sb="46" eb="47">
      <t>エ</t>
    </rPh>
    <rPh sb="53" eb="56">
      <t>アンテイテキ</t>
    </rPh>
    <rPh sb="57" eb="59">
      <t>ジギョウ</t>
    </rPh>
    <rPh sb="59" eb="61">
      <t>ケイエイ</t>
    </rPh>
    <rPh sb="66" eb="69">
      <t>トッパツテキ</t>
    </rPh>
    <rPh sb="70" eb="72">
      <t>コウシン</t>
    </rPh>
    <rPh sb="76" eb="78">
      <t>カンロ</t>
    </rPh>
    <rPh sb="78" eb="80">
      <t>ゼンタイ</t>
    </rPh>
    <rPh sb="81" eb="84">
      <t>ロウキュウカ</t>
    </rPh>
    <rPh sb="85" eb="87">
      <t>ハアク</t>
    </rPh>
    <rPh sb="89" eb="91">
      <t>ゼンタイ</t>
    </rPh>
    <rPh sb="92" eb="94">
      <t>シュウゼン</t>
    </rPh>
    <rPh sb="94" eb="96">
      <t>ケイカク</t>
    </rPh>
    <rPh sb="97" eb="99">
      <t>サクセイ</t>
    </rPh>
    <rPh sb="104" eb="106">
      <t>ネンド</t>
    </rPh>
    <rPh sb="106" eb="107">
      <t>カン</t>
    </rPh>
    <rPh sb="108" eb="110">
      <t>コウシン</t>
    </rPh>
    <rPh sb="110" eb="113">
      <t>シュウゼンヒ</t>
    </rPh>
    <rPh sb="114" eb="116">
      <t>サイ</t>
    </rPh>
    <rPh sb="117" eb="119">
      <t>キョクリョク</t>
    </rPh>
    <rPh sb="119" eb="120">
      <t>オサ</t>
    </rPh>
    <phoneticPr fontId="4"/>
  </si>
  <si>
    <t>　今後は、過疎化、少子高齢化に伴う人口減少が予測され、現在と同程度の運営コストに対し、収益的収支比率の低下が予測される。そのような実情に応じ、費用相対効果を検討しながら、適切な施設整備への投資を行っていく必要がある。
　更に、施設稼働コストを確実な収益に結び付けるために、今後も継続的な給水エリアを網羅した調査による漏水箇所の発見及び特定を行い町管理部においては早急な修繕、個人管理部での漏水の疑いを発見した場合には通知により修繕を促し、有収率を90％以上を維持したい。</t>
    <rPh sb="1" eb="3">
      <t>コンゴ</t>
    </rPh>
    <rPh sb="5" eb="8">
      <t>カソカ</t>
    </rPh>
    <rPh sb="9" eb="11">
      <t>ショウシ</t>
    </rPh>
    <rPh sb="11" eb="14">
      <t>コウレイカ</t>
    </rPh>
    <rPh sb="15" eb="16">
      <t>トモナ</t>
    </rPh>
    <rPh sb="17" eb="19">
      <t>ジンコウ</t>
    </rPh>
    <rPh sb="19" eb="21">
      <t>ゲンショウ</t>
    </rPh>
    <rPh sb="22" eb="24">
      <t>ヨソク</t>
    </rPh>
    <rPh sb="27" eb="29">
      <t>ゲンザイ</t>
    </rPh>
    <rPh sb="30" eb="33">
      <t>ドウテイド</t>
    </rPh>
    <rPh sb="34" eb="36">
      <t>ウンエイ</t>
    </rPh>
    <rPh sb="40" eb="41">
      <t>タイ</t>
    </rPh>
    <rPh sb="43" eb="45">
      <t>シュウエキ</t>
    </rPh>
    <rPh sb="45" eb="46">
      <t>テキ</t>
    </rPh>
    <rPh sb="46" eb="48">
      <t>シュウシ</t>
    </rPh>
    <rPh sb="48" eb="50">
      <t>ヒリツ</t>
    </rPh>
    <rPh sb="51" eb="53">
      <t>テイカ</t>
    </rPh>
    <rPh sb="54" eb="56">
      <t>ヨソク</t>
    </rPh>
    <rPh sb="65" eb="67">
      <t>ジツジョウ</t>
    </rPh>
    <rPh sb="68" eb="69">
      <t>オウ</t>
    </rPh>
    <rPh sb="71" eb="73">
      <t>ヒヨウ</t>
    </rPh>
    <rPh sb="110" eb="111">
      <t>サラ</t>
    </rPh>
    <rPh sb="113" eb="115">
      <t>シセツ</t>
    </rPh>
    <rPh sb="115" eb="117">
      <t>カドウ</t>
    </rPh>
    <rPh sb="121" eb="123">
      <t>カクジツ</t>
    </rPh>
    <rPh sb="124" eb="126">
      <t>シュウエキ</t>
    </rPh>
    <rPh sb="127" eb="128">
      <t>ムス</t>
    </rPh>
    <rPh sb="129" eb="130">
      <t>ツ</t>
    </rPh>
    <rPh sb="136" eb="138">
      <t>コンゴ</t>
    </rPh>
    <rPh sb="139" eb="142">
      <t>ケイゾクテキ</t>
    </rPh>
    <rPh sb="143" eb="145">
      <t>キュウスイ</t>
    </rPh>
    <rPh sb="149" eb="151">
      <t>モウラ</t>
    </rPh>
    <rPh sb="153" eb="155">
      <t>チョウサ</t>
    </rPh>
    <rPh sb="158" eb="160">
      <t>ロウスイ</t>
    </rPh>
    <rPh sb="160" eb="162">
      <t>カショ</t>
    </rPh>
    <rPh sb="163" eb="165">
      <t>ハッケン</t>
    </rPh>
    <rPh sb="165" eb="166">
      <t>オヨ</t>
    </rPh>
    <rPh sb="167" eb="169">
      <t>トクテイ</t>
    </rPh>
    <rPh sb="170" eb="171">
      <t>オコナ</t>
    </rPh>
    <rPh sb="172" eb="173">
      <t>マチ</t>
    </rPh>
    <rPh sb="173" eb="175">
      <t>カンリ</t>
    </rPh>
    <rPh sb="175" eb="176">
      <t>ブ</t>
    </rPh>
    <rPh sb="181" eb="183">
      <t>ソウキュウ</t>
    </rPh>
    <rPh sb="184" eb="186">
      <t>シュウゼン</t>
    </rPh>
    <rPh sb="187" eb="189">
      <t>コジン</t>
    </rPh>
    <rPh sb="189" eb="191">
      <t>カンリ</t>
    </rPh>
    <rPh sb="191" eb="192">
      <t>ブ</t>
    </rPh>
    <rPh sb="194" eb="196">
      <t>ロウスイ</t>
    </rPh>
    <rPh sb="197" eb="198">
      <t>ウタガ</t>
    </rPh>
    <rPh sb="200" eb="202">
      <t>ハッケン</t>
    </rPh>
    <rPh sb="204" eb="206">
      <t>バアイ</t>
    </rPh>
    <rPh sb="208" eb="210">
      <t>ツウチ</t>
    </rPh>
    <rPh sb="213" eb="215">
      <t>シュウゼン</t>
    </rPh>
    <rPh sb="216" eb="217">
      <t>ウナガ</t>
    </rPh>
    <rPh sb="219" eb="222">
      <t>ユウシュウリツ</t>
    </rPh>
    <rPh sb="226" eb="228">
      <t>イジョウ</t>
    </rPh>
    <rPh sb="229" eb="231">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</si>
</sst>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0.55000000000000004</c:v>
                </c:pt>
                <c:pt idx="1">
                  <c:v>0</c:v>
                </c:pt>
                <c:pt idx="2">
                  <c:v>0</c:v>
                </c:pt>
                <c:pt idx="3">
                  <c:v>0</c:v>
                </c:pt>
                <c:pt idx="4">
                  <c:v>0</c:v>
                </c:pt>
              </c:numCache>
            </c:numRef>
          </c:val>
          <c:extLst>
            <c:ext xmlns:c16="http://schemas.microsoft.com/office/drawing/2014/chart" uri="{C3380CC4-5D6E-409C-BE32-E72D297353CC}">
              <c16:uniqueId val="{00000000-720E-489E-8934-651F5B0147B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720E-489E-8934-651F5B0147B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61.56</c:v>
                </c:pt>
                <c:pt idx="1">
                  <c:v>56.48</c:v>
                </c:pt>
                <c:pt idx="2">
                  <c:v>67.77</c:v>
                </c:pt>
                <c:pt idx="3">
                  <c:v>68.39</c:v>
                </c:pt>
                <c:pt idx="4">
                  <c:v>72.42</c:v>
                </c:pt>
              </c:numCache>
            </c:numRef>
          </c:val>
          <c:extLst>
            <c:ext xmlns:c16="http://schemas.microsoft.com/office/drawing/2014/chart" uri="{C3380CC4-5D6E-409C-BE32-E72D297353CC}">
              <c16:uniqueId val="{00000000-7F97-4A19-97B7-720910ED26C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7F97-4A19-97B7-720910ED26C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89.22</c:v>
                </c:pt>
                <c:pt idx="1">
                  <c:v>93.79</c:v>
                </c:pt>
                <c:pt idx="2">
                  <c:v>80.2</c:v>
                </c:pt>
                <c:pt idx="3">
                  <c:v>81.569999999999993</c:v>
                </c:pt>
                <c:pt idx="4">
                  <c:v>78.97</c:v>
                </c:pt>
              </c:numCache>
            </c:numRef>
          </c:val>
          <c:extLst>
            <c:ext xmlns:c16="http://schemas.microsoft.com/office/drawing/2014/chart" uri="{C3380CC4-5D6E-409C-BE32-E72D297353CC}">
              <c16:uniqueId val="{00000000-D33B-4FB2-B8A4-BA35E856DA9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D33B-4FB2-B8A4-BA35E856DA9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68.209999999999994</c:v>
                </c:pt>
                <c:pt idx="1">
                  <c:v>70.69</c:v>
                </c:pt>
                <c:pt idx="2">
                  <c:v>71.040000000000006</c:v>
                </c:pt>
                <c:pt idx="3">
                  <c:v>72.45</c:v>
                </c:pt>
                <c:pt idx="4">
                  <c:v>77.67</c:v>
                </c:pt>
              </c:numCache>
            </c:numRef>
          </c:val>
          <c:extLst>
            <c:ext xmlns:c16="http://schemas.microsoft.com/office/drawing/2014/chart" uri="{C3380CC4-5D6E-409C-BE32-E72D297353CC}">
              <c16:uniqueId val="{00000000-4870-4516-8022-1A1CEFDEBA5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4870-4516-8022-1A1CEFDEBA5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3C-4924-8021-5467537A868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3C-4924-8021-5467537A868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E6-4045-96DF-EC4FDEBA6EC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E6-4045-96DF-EC4FDEBA6EC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00-4A8A-8270-FC85F69ABED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00-4A8A-8270-FC85F69ABED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0D-4A1F-9C5D-B16C8BF879D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0D-4A1F-9C5D-B16C8BF879D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1069.51</c:v>
                </c:pt>
                <c:pt idx="1">
                  <c:v>1009.56</c:v>
                </c:pt>
                <c:pt idx="2">
                  <c:v>909.34</c:v>
                </c:pt>
                <c:pt idx="3">
                  <c:v>812.68</c:v>
                </c:pt>
                <c:pt idx="4">
                  <c:v>726.18</c:v>
                </c:pt>
              </c:numCache>
            </c:numRef>
          </c:val>
          <c:extLst>
            <c:ext xmlns:c16="http://schemas.microsoft.com/office/drawing/2014/chart" uri="{C3380CC4-5D6E-409C-BE32-E72D297353CC}">
              <c16:uniqueId val="{00000000-F55E-4616-8D81-6C811639730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F55E-4616-8D81-6C811639730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54.12</c:v>
                </c:pt>
                <c:pt idx="1">
                  <c:v>55.67</c:v>
                </c:pt>
                <c:pt idx="2">
                  <c:v>62.97</c:v>
                </c:pt>
                <c:pt idx="3">
                  <c:v>65.38</c:v>
                </c:pt>
                <c:pt idx="4">
                  <c:v>64.010000000000005</c:v>
                </c:pt>
              </c:numCache>
            </c:numRef>
          </c:val>
          <c:extLst>
            <c:ext xmlns:c16="http://schemas.microsoft.com/office/drawing/2014/chart" uri="{C3380CC4-5D6E-409C-BE32-E72D297353CC}">
              <c16:uniqueId val="{00000000-2921-4ADE-8362-B5F60EFB592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2921-4ADE-8362-B5F60EFB592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239.36</c:v>
                </c:pt>
                <c:pt idx="1">
                  <c:v>233.63</c:v>
                </c:pt>
                <c:pt idx="2">
                  <c:v>206.6</c:v>
                </c:pt>
                <c:pt idx="3">
                  <c:v>198.56</c:v>
                </c:pt>
                <c:pt idx="4">
                  <c:v>201.17</c:v>
                </c:pt>
              </c:numCache>
            </c:numRef>
          </c:val>
          <c:extLst>
            <c:ext xmlns:c16="http://schemas.microsoft.com/office/drawing/2014/chart" uri="{C3380CC4-5D6E-409C-BE32-E72D297353CC}">
              <c16:uniqueId val="{00000000-0070-4A54-ACF8-595CA5288A1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0070-4A54-ACF8-595CA5288A1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古殿町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5307</v>
      </c>
      <c r="AM8" s="50"/>
      <c r="AN8" s="50"/>
      <c r="AO8" s="50"/>
      <c r="AP8" s="50"/>
      <c r="AQ8" s="50"/>
      <c r="AR8" s="50"/>
      <c r="AS8" s="50"/>
      <c r="AT8" s="46">
        <f>データ!$S$6</f>
        <v>163.29</v>
      </c>
      <c r="AU8" s="46"/>
      <c r="AV8" s="46"/>
      <c r="AW8" s="46"/>
      <c r="AX8" s="46"/>
      <c r="AY8" s="46"/>
      <c r="AZ8" s="46"/>
      <c r="BA8" s="46"/>
      <c r="BB8" s="46">
        <f>データ!$T$6</f>
        <v>32.5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88.79</v>
      </c>
      <c r="Q10" s="46"/>
      <c r="R10" s="46"/>
      <c r="S10" s="46"/>
      <c r="T10" s="46"/>
      <c r="U10" s="46"/>
      <c r="V10" s="46"/>
      <c r="W10" s="50">
        <f>データ!$Q$6</f>
        <v>2160</v>
      </c>
      <c r="X10" s="50"/>
      <c r="Y10" s="50"/>
      <c r="Z10" s="50"/>
      <c r="AA10" s="50"/>
      <c r="AB10" s="50"/>
      <c r="AC10" s="50"/>
      <c r="AD10" s="2"/>
      <c r="AE10" s="2"/>
      <c r="AF10" s="2"/>
      <c r="AG10" s="2"/>
      <c r="AH10" s="2"/>
      <c r="AI10" s="2"/>
      <c r="AJ10" s="2"/>
      <c r="AK10" s="2"/>
      <c r="AL10" s="50">
        <f>データ!$U$6</f>
        <v>4665</v>
      </c>
      <c r="AM10" s="50"/>
      <c r="AN10" s="50"/>
      <c r="AO10" s="50"/>
      <c r="AP10" s="50"/>
      <c r="AQ10" s="50"/>
      <c r="AR10" s="50"/>
      <c r="AS10" s="50"/>
      <c r="AT10" s="46">
        <f>データ!$V$6</f>
        <v>47.7</v>
      </c>
      <c r="AU10" s="46"/>
      <c r="AV10" s="46"/>
      <c r="AW10" s="46"/>
      <c r="AX10" s="46"/>
      <c r="AY10" s="46"/>
      <c r="AZ10" s="46"/>
      <c r="BA10" s="46"/>
      <c r="BB10" s="46">
        <f>データ!$W$6</f>
        <v>97.8</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WfF1Ttd1Rbmtrxv4YuCiZyCceoGNjTAhKKTUFBtMd7FmCQSSYXpONhZTsTZE21Suv/Zx5JG+AWUa5/akhNfY0g==" saltValue="BKEy2sxayllr56l9dfUgy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75051</v>
      </c>
      <c r="D6" s="34">
        <f t="shared" si="3"/>
        <v>47</v>
      </c>
      <c r="E6" s="34">
        <f t="shared" si="3"/>
        <v>1</v>
      </c>
      <c r="F6" s="34">
        <f t="shared" si="3"/>
        <v>0</v>
      </c>
      <c r="G6" s="34">
        <f t="shared" si="3"/>
        <v>0</v>
      </c>
      <c r="H6" s="34" t="str">
        <f t="shared" si="3"/>
        <v>福島県　古殿町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88.79</v>
      </c>
      <c r="Q6" s="35">
        <f t="shared" si="3"/>
        <v>2160</v>
      </c>
      <c r="R6" s="35">
        <f t="shared" si="3"/>
        <v>5307</v>
      </c>
      <c r="S6" s="35">
        <f t="shared" si="3"/>
        <v>163.29</v>
      </c>
      <c r="T6" s="35">
        <f t="shared" si="3"/>
        <v>32.5</v>
      </c>
      <c r="U6" s="35">
        <f t="shared" si="3"/>
        <v>4665</v>
      </c>
      <c r="V6" s="35">
        <f t="shared" si="3"/>
        <v>47.7</v>
      </c>
      <c r="W6" s="35">
        <f t="shared" si="3"/>
        <v>97.8</v>
      </c>
      <c r="X6" s="36">
        <f>IF(X7="",NA(),X7)</f>
        <v>68.209999999999994</v>
      </c>
      <c r="Y6" s="36">
        <f t="shared" ref="Y6:AG6" si="4">IF(Y7="",NA(),Y7)</f>
        <v>70.69</v>
      </c>
      <c r="Z6" s="36">
        <f t="shared" si="4"/>
        <v>71.040000000000006</v>
      </c>
      <c r="AA6" s="36">
        <f t="shared" si="4"/>
        <v>72.45</v>
      </c>
      <c r="AB6" s="36">
        <f t="shared" si="4"/>
        <v>77.67</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1069.51</v>
      </c>
      <c r="BF6" s="36">
        <f t="shared" ref="BF6:BN6" si="7">IF(BF7="",NA(),BF7)</f>
        <v>1009.56</v>
      </c>
      <c r="BG6" s="36">
        <f t="shared" si="7"/>
        <v>909.34</v>
      </c>
      <c r="BH6" s="36">
        <f t="shared" si="7"/>
        <v>812.68</v>
      </c>
      <c r="BI6" s="36">
        <f t="shared" si="7"/>
        <v>726.18</v>
      </c>
      <c r="BJ6" s="36">
        <f t="shared" si="7"/>
        <v>1125.69</v>
      </c>
      <c r="BK6" s="36">
        <f t="shared" si="7"/>
        <v>1134.67</v>
      </c>
      <c r="BL6" s="36">
        <f t="shared" si="7"/>
        <v>1144.79</v>
      </c>
      <c r="BM6" s="36">
        <f t="shared" si="7"/>
        <v>1061.58</v>
      </c>
      <c r="BN6" s="36">
        <f t="shared" si="7"/>
        <v>1007.7</v>
      </c>
      <c r="BO6" s="35" t="str">
        <f>IF(BO7="","",IF(BO7="-","【-】","【"&amp;SUBSTITUTE(TEXT(BO7,"#,##0.00"),"-","△")&amp;"】"))</f>
        <v>【1,074.14】</v>
      </c>
      <c r="BP6" s="36">
        <f>IF(BP7="",NA(),BP7)</f>
        <v>54.12</v>
      </c>
      <c r="BQ6" s="36">
        <f t="shared" ref="BQ6:BY6" si="8">IF(BQ7="",NA(),BQ7)</f>
        <v>55.67</v>
      </c>
      <c r="BR6" s="36">
        <f t="shared" si="8"/>
        <v>62.97</v>
      </c>
      <c r="BS6" s="36">
        <f t="shared" si="8"/>
        <v>65.38</v>
      </c>
      <c r="BT6" s="36">
        <f t="shared" si="8"/>
        <v>64.010000000000005</v>
      </c>
      <c r="BU6" s="36">
        <f t="shared" si="8"/>
        <v>46.48</v>
      </c>
      <c r="BV6" s="36">
        <f t="shared" si="8"/>
        <v>40.6</v>
      </c>
      <c r="BW6" s="36">
        <f t="shared" si="8"/>
        <v>56.04</v>
      </c>
      <c r="BX6" s="36">
        <f t="shared" si="8"/>
        <v>58.52</v>
      </c>
      <c r="BY6" s="36">
        <f t="shared" si="8"/>
        <v>59.22</v>
      </c>
      <c r="BZ6" s="35" t="str">
        <f>IF(BZ7="","",IF(BZ7="-","【-】","【"&amp;SUBSTITUTE(TEXT(BZ7,"#,##0.00"),"-","△")&amp;"】"))</f>
        <v>【54.36】</v>
      </c>
      <c r="CA6" s="36">
        <f>IF(CA7="",NA(),CA7)</f>
        <v>239.36</v>
      </c>
      <c r="CB6" s="36">
        <f t="shared" ref="CB6:CJ6" si="9">IF(CB7="",NA(),CB7)</f>
        <v>233.63</v>
      </c>
      <c r="CC6" s="36">
        <f t="shared" si="9"/>
        <v>206.6</v>
      </c>
      <c r="CD6" s="36">
        <f t="shared" si="9"/>
        <v>198.56</v>
      </c>
      <c r="CE6" s="36">
        <f t="shared" si="9"/>
        <v>201.17</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61.56</v>
      </c>
      <c r="CM6" s="36">
        <f t="shared" ref="CM6:CU6" si="10">IF(CM7="",NA(),CM7)</f>
        <v>56.48</v>
      </c>
      <c r="CN6" s="36">
        <f t="shared" si="10"/>
        <v>67.77</v>
      </c>
      <c r="CO6" s="36">
        <f t="shared" si="10"/>
        <v>68.39</v>
      </c>
      <c r="CP6" s="36">
        <f t="shared" si="10"/>
        <v>72.42</v>
      </c>
      <c r="CQ6" s="36">
        <f t="shared" si="10"/>
        <v>57.43</v>
      </c>
      <c r="CR6" s="36">
        <f t="shared" si="10"/>
        <v>57.29</v>
      </c>
      <c r="CS6" s="36">
        <f t="shared" si="10"/>
        <v>55.9</v>
      </c>
      <c r="CT6" s="36">
        <f t="shared" si="10"/>
        <v>57.3</v>
      </c>
      <c r="CU6" s="36">
        <f t="shared" si="10"/>
        <v>56.76</v>
      </c>
      <c r="CV6" s="35" t="str">
        <f>IF(CV7="","",IF(CV7="-","【-】","【"&amp;SUBSTITUTE(TEXT(CV7,"#,##0.00"),"-","△")&amp;"】"))</f>
        <v>【55.95】</v>
      </c>
      <c r="CW6" s="36">
        <f>IF(CW7="",NA(),CW7)</f>
        <v>89.22</v>
      </c>
      <c r="CX6" s="36">
        <f t="shared" ref="CX6:DF6" si="11">IF(CX7="",NA(),CX7)</f>
        <v>93.79</v>
      </c>
      <c r="CY6" s="36">
        <f t="shared" si="11"/>
        <v>80.2</v>
      </c>
      <c r="CZ6" s="36">
        <f t="shared" si="11"/>
        <v>81.569999999999993</v>
      </c>
      <c r="DA6" s="36">
        <f t="shared" si="11"/>
        <v>78.97</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0.55000000000000004</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75051</v>
      </c>
      <c r="D7" s="38">
        <v>47</v>
      </c>
      <c r="E7" s="38">
        <v>1</v>
      </c>
      <c r="F7" s="38">
        <v>0</v>
      </c>
      <c r="G7" s="38">
        <v>0</v>
      </c>
      <c r="H7" s="38" t="s">
        <v>96</v>
      </c>
      <c r="I7" s="38" t="s">
        <v>97</v>
      </c>
      <c r="J7" s="38" t="s">
        <v>98</v>
      </c>
      <c r="K7" s="38" t="s">
        <v>99</v>
      </c>
      <c r="L7" s="38" t="s">
        <v>100</v>
      </c>
      <c r="M7" s="38" t="s">
        <v>101</v>
      </c>
      <c r="N7" s="39" t="s">
        <v>102</v>
      </c>
      <c r="O7" s="39" t="s">
        <v>103</v>
      </c>
      <c r="P7" s="39">
        <v>88.79</v>
      </c>
      <c r="Q7" s="39">
        <v>2160</v>
      </c>
      <c r="R7" s="39">
        <v>5307</v>
      </c>
      <c r="S7" s="39">
        <v>163.29</v>
      </c>
      <c r="T7" s="39">
        <v>32.5</v>
      </c>
      <c r="U7" s="39">
        <v>4665</v>
      </c>
      <c r="V7" s="39">
        <v>47.7</v>
      </c>
      <c r="W7" s="39">
        <v>97.8</v>
      </c>
      <c r="X7" s="39">
        <v>68.209999999999994</v>
      </c>
      <c r="Y7" s="39">
        <v>70.69</v>
      </c>
      <c r="Z7" s="39">
        <v>71.040000000000006</v>
      </c>
      <c r="AA7" s="39">
        <v>72.45</v>
      </c>
      <c r="AB7" s="39">
        <v>77.67</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1069.51</v>
      </c>
      <c r="BF7" s="39">
        <v>1009.56</v>
      </c>
      <c r="BG7" s="39">
        <v>909.34</v>
      </c>
      <c r="BH7" s="39">
        <v>812.68</v>
      </c>
      <c r="BI7" s="39">
        <v>726.18</v>
      </c>
      <c r="BJ7" s="39">
        <v>1125.69</v>
      </c>
      <c r="BK7" s="39">
        <v>1134.67</v>
      </c>
      <c r="BL7" s="39">
        <v>1144.79</v>
      </c>
      <c r="BM7" s="39">
        <v>1061.58</v>
      </c>
      <c r="BN7" s="39">
        <v>1007.7</v>
      </c>
      <c r="BO7" s="39">
        <v>1074.1400000000001</v>
      </c>
      <c r="BP7" s="39">
        <v>54.12</v>
      </c>
      <c r="BQ7" s="39">
        <v>55.67</v>
      </c>
      <c r="BR7" s="39">
        <v>62.97</v>
      </c>
      <c r="BS7" s="39">
        <v>65.38</v>
      </c>
      <c r="BT7" s="39">
        <v>64.010000000000005</v>
      </c>
      <c r="BU7" s="39">
        <v>46.48</v>
      </c>
      <c r="BV7" s="39">
        <v>40.6</v>
      </c>
      <c r="BW7" s="39">
        <v>56.04</v>
      </c>
      <c r="BX7" s="39">
        <v>58.52</v>
      </c>
      <c r="BY7" s="39">
        <v>59.22</v>
      </c>
      <c r="BZ7" s="39">
        <v>54.36</v>
      </c>
      <c r="CA7" s="39">
        <v>239.36</v>
      </c>
      <c r="CB7" s="39">
        <v>233.63</v>
      </c>
      <c r="CC7" s="39">
        <v>206.6</v>
      </c>
      <c r="CD7" s="39">
        <v>198.56</v>
      </c>
      <c r="CE7" s="39">
        <v>201.17</v>
      </c>
      <c r="CF7" s="39">
        <v>376.61</v>
      </c>
      <c r="CG7" s="39">
        <v>440.03</v>
      </c>
      <c r="CH7" s="39">
        <v>304.35000000000002</v>
      </c>
      <c r="CI7" s="39">
        <v>296.3</v>
      </c>
      <c r="CJ7" s="39">
        <v>292.89999999999998</v>
      </c>
      <c r="CK7" s="39">
        <v>296.39999999999998</v>
      </c>
      <c r="CL7" s="39">
        <v>61.56</v>
      </c>
      <c r="CM7" s="39">
        <v>56.48</v>
      </c>
      <c r="CN7" s="39">
        <v>67.77</v>
      </c>
      <c r="CO7" s="39">
        <v>68.39</v>
      </c>
      <c r="CP7" s="39">
        <v>72.42</v>
      </c>
      <c r="CQ7" s="39">
        <v>57.43</v>
      </c>
      <c r="CR7" s="39">
        <v>57.29</v>
      </c>
      <c r="CS7" s="39">
        <v>55.9</v>
      </c>
      <c r="CT7" s="39">
        <v>57.3</v>
      </c>
      <c r="CU7" s="39">
        <v>56.76</v>
      </c>
      <c r="CV7" s="39">
        <v>55.95</v>
      </c>
      <c r="CW7" s="39">
        <v>89.22</v>
      </c>
      <c r="CX7" s="39">
        <v>93.79</v>
      </c>
      <c r="CY7" s="39">
        <v>80.2</v>
      </c>
      <c r="CZ7" s="39">
        <v>81.569999999999993</v>
      </c>
      <c r="DA7" s="39">
        <v>78.97</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0.55000000000000004</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