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9"/>
  <workbookPr/>
  <mc:AlternateContent xmlns:mc="http://schemas.openxmlformats.org/markup-compatibility/2006">
    <mc:Choice Requires="x15">
      <x15ac:absPath xmlns:x15ac="http://schemas.microsoft.com/office/spreadsheetml/2010/11/ac" url="N:\上下水道課\suidou\報告・回答関係\下水道関係\20200203 経営比較分析表（H30年度決算）\"/>
    </mc:Choice>
  </mc:AlternateContent>
  <xr:revisionPtr revIDLastSave="0" documentId="13_ncr:1_{98448902-E660-41E8-992A-A2C36C70459C}" xr6:coauthVersionLast="36" xr6:coauthVersionMax="36" xr10:uidLastSave="{00000000-0000-0000-0000-000000000000}"/>
  <workbookProtection workbookAlgorithmName="SHA-512" workbookHashValue="ZO6bRe+Em4B+dEpP/RMyJPkhJUUQtDimC4sX92RP/fqEOzsvWS7qL3sfRiEdFSBXVoa661Sh1T3q/6DttTQD+w==" workbookSaltValue="MMlp4plS0UlI5FsIXFBexA==" workbookSpinCount="100000" lockStructure="1"/>
  <bookViews>
    <workbookView xWindow="0" yWindow="0" windowWidth="28800" windowHeight="11940" xr2:uid="{00000000-000D-0000-FFFF-FFFF00000000}"/>
  </bookViews>
  <sheets>
    <sheet name="法非適用_下水道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H86" i="4"/>
  <c r="E86" i="4"/>
  <c r="AT10" i="4"/>
  <c r="P10" i="4"/>
  <c r="I10" i="4"/>
  <c r="AT8" i="4"/>
  <c r="AL8" i="4"/>
  <c r="P8" i="4"/>
  <c r="C10" i="5" l="1"/>
  <c r="D10" i="5"/>
  <c r="E10" i="5"/>
  <c r="B10" i="5"/>
</calcChain>
</file>

<file path=xl/sharedStrings.xml><?xml version="1.0" encoding="utf-8"?>
<sst xmlns="http://schemas.openxmlformats.org/spreadsheetml/2006/main" count="233" uniqueCount="115">
  <si>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</si>
  <si>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</si>
  <si>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</si>
  <si>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</si>
  <si>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</si>
  <si>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</si>
  <si>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</si>
  <si>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</si>
  <si>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</si>
  <si>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</si>
  <si>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</si>
  <si>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</si>
  <si>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</si>
  <si>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</si>
  <si>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</si>
  <si>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</si>
  <si>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</si>
  <si>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</si>
  <si>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</si>
  <si>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</si>
  <si>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</si>
  <si>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</si>
  <si>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</si>
  <si>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</si>
  <si>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</si>
  <si>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</si>
  <si>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</si>
  <si>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</si>
  <si>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</si>
  <si>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</si>
  <si>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</si>
  <si>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</si>
  <si>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</si>
  <si>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</si>
  <si>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</si>
  <si>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</si>
  <si>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</si>
  <si>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</si>
  <si>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</si>
  <si>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</si>
  <si>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</si>
  <si>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</si>
  <si>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</si>
  <si>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</si>
  <si>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</si>
  <si>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</si>
  <si>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</si>
  <si>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</si>
  <si>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</si>
  <si>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</si>
  <si>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</si>
  <si>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</si>
  <si>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</si>
  <si>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</si>
  <si>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</si>
  <si>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</si>
  <si>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</si>
  <si>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</si>
  <si>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</si>
  <si>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</si>
  <si>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</si>
  <si>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</si>
  <si>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</si>
  <si>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</si>
  <si>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</si>
  <si>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</si>
  <si>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</si>
  <si>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</si>
  <si>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</si>
  <si>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</si>
  <si>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</si>
  <si>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</si>
  <si>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</si>
  <si>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</si>
  <si>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</si>
  <si>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</si>
  <si>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</si>
  <si>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</si>
  <si>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</si>
  <si>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</si>
  <si>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</si>
  <si>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</si>
  <si>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</si>
  <si>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</si>
  <si>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</si>
  <si>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</si>
  <si>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</si>
  <si>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</si>
  <si>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</si>
  <si>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</si>
  <si>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</si>
  <si>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</si>
  <si>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</si>
  <si>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</si>
  <si>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</si>
  <si>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</si>
  <si>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</si>
  <si>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</si>
  <si>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</si>
  <si>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西郷村</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</si>
  <si>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</si>
  <si>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</si>
  <si>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</si>
  <si>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</si>
  <si>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</si>
  <si>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</si>
  <si>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</si>
  <si>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</si>
  <si>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</si>
  <si>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</si>
  <si>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</si>
  <si>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</si>
  <si>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①収益的収支比率は、近年は概ね高い数値で推移している。
　④企業債残高対事業規模比率については、西郷村経営戦略に記載のとおり、資本的支出の縮減を図りながら、起債残高の抑制に取り組んでいる。
　⑤経費回収率及び⑧水洗化率においては類似団体を上回っており、⑥汚水処理原価は類似団体の7割程度で処理出来ていることから経営状況としては概ね良好である。
　⑦施設利用率の数値が急激に悪化しているが、これは平成26年度末でフレックスプランとしての役目を終えた「大平浄化センター」が稼動を停止し、白河都市環境センターへの接続が完了したためである。
　⑧水洗化率についても類似団体を上回っているが、より一層の経営健全化のためにも、地域住民への接続促進活動等を行い、接続率を更に向上させ、経営基盤の底上げを図る必要がある。</t>
    <rPh sb="32" eb="34">
      <t>キギョウ</t>
    </rPh>
    <rPh sb="34" eb="35">
      <t>サイ</t>
    </rPh>
    <rPh sb="35" eb="37">
      <t>ザンダカ</t>
    </rPh>
    <rPh sb="37" eb="38">
      <t>タイ</t>
    </rPh>
    <rPh sb="38" eb="40">
      <t>ジギョウ</t>
    </rPh>
    <rPh sb="40" eb="42">
      <t>キボ</t>
    </rPh>
    <rPh sb="42" eb="44">
      <t>ヒリツ</t>
    </rPh>
    <rPh sb="50" eb="53">
      <t>ニシゴウムラ</t>
    </rPh>
    <rPh sb="53" eb="55">
      <t>ケイエイ</t>
    </rPh>
    <rPh sb="58" eb="60">
      <t>キサイ</t>
    </rPh>
    <rPh sb="65" eb="68">
      <t>シホンテキ</t>
    </rPh>
    <rPh sb="68" eb="70">
      <t>シシュツ</t>
    </rPh>
    <rPh sb="71" eb="73">
      <t>シュクゲン</t>
    </rPh>
    <rPh sb="74" eb="75">
      <t>ハカ</t>
    </rPh>
    <rPh sb="80" eb="82">
      <t>キサイ</t>
    </rPh>
    <rPh sb="82" eb="84">
      <t>ザンダカ</t>
    </rPh>
    <rPh sb="85" eb="87">
      <t>ヨクセイ</t>
    </rPh>
    <rPh sb="88" eb="89">
      <t>ト</t>
    </rPh>
    <rPh sb="90" eb="91">
      <t>ク</t>
    </rPh>
    <phoneticPr fontId="4"/>
  </si>
  <si>
    <t>　管渠改善率は、新規での管渠埋設（面的整備）に注力していることから、例年0％となっている。
　今後も耐用年数が経過していない管渠についても、ストックマネジメント計画に基づいて検査・点検等を実施し、事故等の事前防止を図っていく予定である。</t>
    <phoneticPr fontId="4"/>
  </si>
  <si>
    <t>　類似団体との比較や全体的な数値から見て、概ね健全な経営が出来ていると思われる。
　しかしながら、今後むかえる莫大な施設等の更新費用に充てる財源を確保するという点からも、更に接続率を向上させ、経営改善を図る必要がある。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</si>
</sst>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50-40F2-A02E-2D912D4D9EE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0.15</c:v>
                </c:pt>
                <c:pt idx="2">
                  <c:v>0.1</c:v>
                </c:pt>
                <c:pt idx="3">
                  <c:v>0.13</c:v>
                </c:pt>
                <c:pt idx="4">
                  <c:v>0.12</c:v>
                </c:pt>
              </c:numCache>
            </c:numRef>
          </c:val>
          <c:smooth val="0"/>
          <c:extLst>
            <c:ext xmlns:c16="http://schemas.microsoft.com/office/drawing/2014/chart" uri="{C3380CC4-5D6E-409C-BE32-E72D297353CC}">
              <c16:uniqueId val="{00000001-BA50-40F2-A02E-2D912D4D9EE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104.38</c:v>
                </c:pt>
                <c:pt idx="1">
                  <c:v>102.35</c:v>
                </c:pt>
                <c:pt idx="2">
                  <c:v>81.430000000000007</c:v>
                </c:pt>
                <c:pt idx="3">
                  <c:v>101.36</c:v>
                </c:pt>
                <c:pt idx="4">
                  <c:v>105.2</c:v>
                </c:pt>
              </c:numCache>
            </c:numRef>
          </c:val>
          <c:extLst>
            <c:ext xmlns:c16="http://schemas.microsoft.com/office/drawing/2014/chart" uri="{C3380CC4-5D6E-409C-BE32-E72D297353CC}">
              <c16:uniqueId val="{00000000-1A17-4D76-8FC9-522018861A6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17-4D76-8FC9-522018861A6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B2-4C5E-9604-DD720ED23BB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B2-4C5E-9604-DD720ED23BB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C3-4656-81E3-EF8C698D4D0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C3-4656-81E3-EF8C698D4D0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72-4EE6-B158-22F075DF0D2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72-4EE6-B158-22F075DF0D2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C1-42C8-B1C3-27751291C61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C1-42C8-B1C3-27751291C61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493.62</c:v>
                </c:pt>
                <c:pt idx="1">
                  <c:v>1767.21</c:v>
                </c:pt>
                <c:pt idx="2">
                  <c:v>594.14</c:v>
                </c:pt>
                <c:pt idx="3">
                  <c:v>490.57</c:v>
                </c:pt>
                <c:pt idx="4">
                  <c:v>322.7</c:v>
                </c:pt>
              </c:numCache>
            </c:numRef>
          </c:val>
          <c:extLst>
            <c:ext xmlns:c16="http://schemas.microsoft.com/office/drawing/2014/chart" uri="{C3380CC4-5D6E-409C-BE32-E72D297353CC}">
              <c16:uniqueId val="{00000000-D445-47C3-8043-06C5A2D6754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1203.71</c:v>
                </c:pt>
                <c:pt idx="1">
                  <c:v>1162.3599999999999</c:v>
                </c:pt>
                <c:pt idx="2">
                  <c:v>1047.6500000000001</c:v>
                </c:pt>
                <c:pt idx="3">
                  <c:v>1124.26</c:v>
                </c:pt>
                <c:pt idx="4">
                  <c:v>1048.23</c:v>
                </c:pt>
              </c:numCache>
            </c:numRef>
          </c:val>
          <c:smooth val="0"/>
          <c:extLst>
            <c:ext xmlns:c16="http://schemas.microsoft.com/office/drawing/2014/chart" uri="{C3380CC4-5D6E-409C-BE32-E72D297353CC}">
              <c16:uniqueId val="{00000001-D445-47C3-8043-06C5A2D6754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90.41</c:v>
                </c:pt>
                <c:pt idx="1">
                  <c:v>93.25</c:v>
                </c:pt>
                <c:pt idx="2">
                  <c:v>101.72</c:v>
                </c:pt>
                <c:pt idx="3">
                  <c:v>100</c:v>
                </c:pt>
                <c:pt idx="4">
                  <c:v>100</c:v>
                </c:pt>
              </c:numCache>
            </c:numRef>
          </c:val>
          <c:extLst>
            <c:ext xmlns:c16="http://schemas.microsoft.com/office/drawing/2014/chart" uri="{C3380CC4-5D6E-409C-BE32-E72D297353CC}">
              <c16:uniqueId val="{00000000-9E4F-442E-A130-0FCD2C8D453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69.739999999999995</c:v>
                </c:pt>
                <c:pt idx="1">
                  <c:v>68.209999999999994</c:v>
                </c:pt>
                <c:pt idx="2">
                  <c:v>74.040000000000006</c:v>
                </c:pt>
                <c:pt idx="3">
                  <c:v>80.58</c:v>
                </c:pt>
                <c:pt idx="4">
                  <c:v>78.92</c:v>
                </c:pt>
              </c:numCache>
            </c:numRef>
          </c:val>
          <c:smooth val="0"/>
          <c:extLst>
            <c:ext xmlns:c16="http://schemas.microsoft.com/office/drawing/2014/chart" uri="{C3380CC4-5D6E-409C-BE32-E72D297353CC}">
              <c16:uniqueId val="{00000001-9E4F-442E-A130-0FCD2C8D453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178.41</c:v>
                </c:pt>
                <c:pt idx="1">
                  <c:v>171.95</c:v>
                </c:pt>
                <c:pt idx="2">
                  <c:v>157.12</c:v>
                </c:pt>
                <c:pt idx="3">
                  <c:v>160.01</c:v>
                </c:pt>
                <c:pt idx="4">
                  <c:v>160.28</c:v>
                </c:pt>
              </c:numCache>
            </c:numRef>
          </c:val>
          <c:extLst>
            <c:ext xmlns:c16="http://schemas.microsoft.com/office/drawing/2014/chart" uri="{C3380CC4-5D6E-409C-BE32-E72D297353CC}">
              <c16:uniqueId val="{00000000-4CE9-46B7-9158-CCC39063C04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248.89</c:v>
                </c:pt>
                <c:pt idx="1">
                  <c:v>250.84</c:v>
                </c:pt>
                <c:pt idx="2">
                  <c:v>235.61</c:v>
                </c:pt>
                <c:pt idx="3">
                  <c:v>216.21</c:v>
                </c:pt>
                <c:pt idx="4">
                  <c:v>220.31</c:v>
                </c:pt>
              </c:numCache>
            </c:numRef>
          </c:val>
          <c:smooth val="0"/>
          <c:extLst>
            <c:ext xmlns:c16="http://schemas.microsoft.com/office/drawing/2014/chart" uri="{C3380CC4-5D6E-409C-BE32-E72D297353CC}">
              <c16:uniqueId val="{00000001-4CE9-46B7-9158-CCC39063C04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15.33</c:v>
                </c:pt>
                <c:pt idx="1">
                  <c:v>0</c:v>
                </c:pt>
                <c:pt idx="2">
                  <c:v>0</c:v>
                </c:pt>
                <c:pt idx="3">
                  <c:v>0</c:v>
                </c:pt>
                <c:pt idx="4">
                  <c:v>0</c:v>
                </c:pt>
              </c:numCache>
            </c:numRef>
          </c:val>
          <c:extLst>
            <c:ext xmlns:c16="http://schemas.microsoft.com/office/drawing/2014/chart" uri="{C3380CC4-5D6E-409C-BE32-E72D297353CC}">
              <c16:uniqueId val="{00000000-92D3-432C-9854-80E8C6BF93F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49.89</c:v>
                </c:pt>
                <c:pt idx="1">
                  <c:v>49.39</c:v>
                </c:pt>
                <c:pt idx="2">
                  <c:v>49.25</c:v>
                </c:pt>
                <c:pt idx="3">
                  <c:v>50.24</c:v>
                </c:pt>
                <c:pt idx="4">
                  <c:v>49.68</c:v>
                </c:pt>
              </c:numCache>
            </c:numRef>
          </c:val>
          <c:smooth val="0"/>
          <c:extLst>
            <c:ext xmlns:c16="http://schemas.microsoft.com/office/drawing/2014/chart" uri="{C3380CC4-5D6E-409C-BE32-E72D297353CC}">
              <c16:uniqueId val="{00000001-92D3-432C-9854-80E8C6BF93F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89.86</c:v>
                </c:pt>
                <c:pt idx="1">
                  <c:v>89.32</c:v>
                </c:pt>
                <c:pt idx="2">
                  <c:v>89.17</c:v>
                </c:pt>
                <c:pt idx="3">
                  <c:v>89.49</c:v>
                </c:pt>
                <c:pt idx="4">
                  <c:v>90.43</c:v>
                </c:pt>
              </c:numCache>
            </c:numRef>
          </c:val>
          <c:extLst>
            <c:ext xmlns:c16="http://schemas.microsoft.com/office/drawing/2014/chart" uri="{C3380CC4-5D6E-409C-BE32-E72D297353CC}">
              <c16:uniqueId val="{00000000-27E4-40F1-B33D-E4E60A2DFCB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84.73</c:v>
                </c:pt>
                <c:pt idx="1">
                  <c:v>83.96</c:v>
                </c:pt>
                <c:pt idx="2">
                  <c:v>84.12</c:v>
                </c:pt>
                <c:pt idx="3">
                  <c:v>84.17</c:v>
                </c:pt>
                <c:pt idx="4">
                  <c:v>83.35</c:v>
                </c:pt>
              </c:numCache>
            </c:numRef>
          </c:val>
          <c:smooth val="0"/>
          <c:extLst>
            <c:ext xmlns:c16="http://schemas.microsoft.com/office/drawing/2014/chart" uri="{C3380CC4-5D6E-409C-BE32-E72D297353CC}">
              <c16:uniqueId val="{00000001-27E4-40F1-B33D-E4E60A2DFCB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AV35" sqref="AV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福島県　西郷村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tr">
        <f>データ!$M$6</f>
        <v>非設置</v>
      </c>
      <c r="AE8" s="49"/>
      <c r="AF8" s="49"/>
      <c r="AG8" s="49"/>
      <c r="AH8" s="49"/>
      <c r="AI8" s="49"/>
      <c r="AJ8" s="49"/>
      <c r="AK8" s="3"/>
      <c r="AL8" s="50">
        <f>データ!S6</f>
        <v>20165</v>
      </c>
      <c r="AM8" s="50"/>
      <c r="AN8" s="50"/>
      <c r="AO8" s="50"/>
      <c r="AP8" s="50"/>
      <c r="AQ8" s="50"/>
      <c r="AR8" s="50"/>
      <c r="AS8" s="50"/>
      <c r="AT8" s="45">
        <f>データ!T6</f>
        <v>192.06</v>
      </c>
      <c r="AU8" s="45"/>
      <c r="AV8" s="45"/>
      <c r="AW8" s="45"/>
      <c r="AX8" s="45"/>
      <c r="AY8" s="45"/>
      <c r="AZ8" s="45"/>
      <c r="BA8" s="45"/>
      <c r="BB8" s="45">
        <f>データ!U6</f>
        <v>104.99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70.06</v>
      </c>
      <c r="Q10" s="45"/>
      <c r="R10" s="45"/>
      <c r="S10" s="45"/>
      <c r="T10" s="45"/>
      <c r="U10" s="45"/>
      <c r="V10" s="45"/>
      <c r="W10" s="45" t="str">
        <f>データ!Q6</f>
        <v>-</v>
      </c>
      <c r="X10" s="45"/>
      <c r="Y10" s="45"/>
      <c r="Z10" s="45"/>
      <c r="AA10" s="45"/>
      <c r="AB10" s="45"/>
      <c r="AC10" s="45"/>
      <c r="AD10" s="50">
        <f>データ!R6</f>
        <v>2700</v>
      </c>
      <c r="AE10" s="50"/>
      <c r="AF10" s="50"/>
      <c r="AG10" s="50"/>
      <c r="AH10" s="50"/>
      <c r="AI10" s="50"/>
      <c r="AJ10" s="50"/>
      <c r="AK10" s="2"/>
      <c r="AL10" s="50">
        <f>データ!V6</f>
        <v>14083</v>
      </c>
      <c r="AM10" s="50"/>
      <c r="AN10" s="50"/>
      <c r="AO10" s="50"/>
      <c r="AP10" s="50"/>
      <c r="AQ10" s="50"/>
      <c r="AR10" s="50"/>
      <c r="AS10" s="50"/>
      <c r="AT10" s="45">
        <f>データ!W6</f>
        <v>6.69</v>
      </c>
      <c r="AU10" s="45"/>
      <c r="AV10" s="45"/>
      <c r="AW10" s="45"/>
      <c r="AX10" s="45"/>
      <c r="AY10" s="45"/>
      <c r="AZ10" s="45"/>
      <c r="BA10" s="45"/>
      <c r="BB10" s="45">
        <f>データ!X6</f>
        <v>2105.08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114</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45</v>
      </c>
      <c r="O86" s="26" t="str">
        <f>データ!EO6</f>
        <v>【0.23】</v>
      </c>
    </row>
  </sheetData>
  <sheetProtection algorithmName="SHA-512" hashValue="9Ah2PQsLf5dlUFUcwINhlXeqKq6mic7OaVmcHHJIY/iFkmyQvNpRNtY8d2hfLdmZbxDy6pVzoq7UzwH9EvVqoA==" saltValue="gavqtVuTXt3jcB4Eh3CKk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74616</v>
      </c>
      <c r="D6" s="33">
        <f t="shared" si="3"/>
        <v>47</v>
      </c>
      <c r="E6" s="33">
        <f t="shared" si="3"/>
        <v>17</v>
      </c>
      <c r="F6" s="33">
        <f t="shared" si="3"/>
        <v>1</v>
      </c>
      <c r="G6" s="33">
        <f t="shared" si="3"/>
        <v>0</v>
      </c>
      <c r="H6" s="33" t="str">
        <f t="shared" si="3"/>
        <v>福島県　西郷村</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70.06</v>
      </c>
      <c r="Q6" s="34" t="str">
        <f t="shared" si="3"/>
        <v>-</v>
      </c>
      <c r="R6" s="34">
        <f t="shared" si="3"/>
        <v>2700</v>
      </c>
      <c r="S6" s="34">
        <f t="shared" si="3"/>
        <v>20165</v>
      </c>
      <c r="T6" s="34">
        <f t="shared" si="3"/>
        <v>192.06</v>
      </c>
      <c r="U6" s="34">
        <f t="shared" si="3"/>
        <v>104.99</v>
      </c>
      <c r="V6" s="34">
        <f t="shared" si="3"/>
        <v>14083</v>
      </c>
      <c r="W6" s="34">
        <f t="shared" si="3"/>
        <v>6.69</v>
      </c>
      <c r="X6" s="34">
        <f t="shared" si="3"/>
        <v>2105.08</v>
      </c>
      <c r="Y6" s="35">
        <f>IF(Y7="",NA(),Y7)</f>
        <v>104.38</v>
      </c>
      <c r="Z6" s="35">
        <f t="shared" ref="Z6:AH6" si="4">IF(Z7="",NA(),Z7)</f>
        <v>102.35</v>
      </c>
      <c r="AA6" s="35">
        <f t="shared" si="4"/>
        <v>81.430000000000007</v>
      </c>
      <c r="AB6" s="35">
        <f t="shared" si="4"/>
        <v>101.36</v>
      </c>
      <c r="AC6" s="35">
        <f t="shared" si="4"/>
        <v>105.2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493.62</v>
      </c>
      <c r="BG6" s="35">
        <f t="shared" ref="BG6:BO6" si="7">IF(BG7="",NA(),BG7)</f>
        <v>1767.21</v>
      </c>
      <c r="BH6" s="35">
        <f t="shared" si="7"/>
        <v>594.14</v>
      </c>
      <c r="BI6" s="35">
        <f t="shared" si="7"/>
        <v>490.57</v>
      </c>
      <c r="BJ6" s="35">
        <f t="shared" si="7"/>
        <v>322.7</v>
      </c>
      <c r="BK6" s="35">
        <f t="shared" si="7"/>
        <v>1203.71</v>
      </c>
      <c r="BL6" s="35">
        <f t="shared" si="7"/>
        <v>1162.3599999999999</v>
      </c>
      <c r="BM6" s="35">
        <f t="shared" si="7"/>
        <v>1047.6500000000001</v>
      </c>
      <c r="BN6" s="35">
        <f t="shared" si="7"/>
        <v>1124.26</v>
      </c>
      <c r="BO6" s="35">
        <f t="shared" si="7"/>
        <v>1048.23</v>
      </c>
      <c r="BP6" s="34" t="str">
        <f>IF(BP7="","",IF(BP7="-","【-】","【"&amp;SUBSTITUTE(TEXT(BP7,"#,##0.00"),"-","△")&amp;"】"))</f>
        <v>【682.78】</v>
      </c>
      <c r="BQ6" s="35">
        <f>IF(BQ7="",NA(),BQ7)</f>
        <v>90.41</v>
      </c>
      <c r="BR6" s="35">
        <f t="shared" ref="BR6:BZ6" si="8">IF(BR7="",NA(),BR7)</f>
        <v>93.25</v>
      </c>
      <c r="BS6" s="35">
        <f t="shared" si="8"/>
        <v>101.72</v>
      </c>
      <c r="BT6" s="35">
        <f t="shared" si="8"/>
        <v>100</v>
      </c>
      <c r="BU6" s="35">
        <f t="shared" si="8"/>
        <v>100</v>
      </c>
      <c r="BV6" s="35">
        <f t="shared" si="8"/>
        <v>69.739999999999995</v>
      </c>
      <c r="BW6" s="35">
        <f t="shared" si="8"/>
        <v>68.209999999999994</v>
      </c>
      <c r="BX6" s="35">
        <f t="shared" si="8"/>
        <v>74.040000000000006</v>
      </c>
      <c r="BY6" s="35">
        <f t="shared" si="8"/>
        <v>80.58</v>
      </c>
      <c r="BZ6" s="35">
        <f t="shared" si="8"/>
        <v>78.92</v>
      </c>
      <c r="CA6" s="34" t="str">
        <f>IF(CA7="","",IF(CA7="-","【-】","【"&amp;SUBSTITUTE(TEXT(CA7,"#,##0.00"),"-","△")&amp;"】"))</f>
        <v>【100.91】</v>
      </c>
      <c r="CB6" s="35">
        <f>IF(CB7="",NA(),CB7)</f>
        <v>178.41</v>
      </c>
      <c r="CC6" s="35">
        <f t="shared" ref="CC6:CK6" si="9">IF(CC7="",NA(),CC7)</f>
        <v>171.95</v>
      </c>
      <c r="CD6" s="35">
        <f t="shared" si="9"/>
        <v>157.12</v>
      </c>
      <c r="CE6" s="35">
        <f t="shared" si="9"/>
        <v>160.01</v>
      </c>
      <c r="CF6" s="35">
        <f t="shared" si="9"/>
        <v>160.28</v>
      </c>
      <c r="CG6" s="35">
        <f t="shared" si="9"/>
        <v>248.89</v>
      </c>
      <c r="CH6" s="35">
        <f t="shared" si="9"/>
        <v>250.84</v>
      </c>
      <c r="CI6" s="35">
        <f t="shared" si="9"/>
        <v>235.61</v>
      </c>
      <c r="CJ6" s="35">
        <f t="shared" si="9"/>
        <v>216.21</v>
      </c>
      <c r="CK6" s="35">
        <f t="shared" si="9"/>
        <v>220.31</v>
      </c>
      <c r="CL6" s="34" t="str">
        <f>IF(CL7="","",IF(CL7="-","【-】","【"&amp;SUBSTITUTE(TEXT(CL7,"#,##0.00"),"-","△")&amp;"】"))</f>
        <v>【136.86】</v>
      </c>
      <c r="CM6" s="35">
        <f>IF(CM7="",NA(),CM7)</f>
        <v>15.33</v>
      </c>
      <c r="CN6" s="35" t="str">
        <f t="shared" ref="CN6:CV6" si="10">IF(CN7="",NA(),CN7)</f>
        <v>-</v>
      </c>
      <c r="CO6" s="35" t="str">
        <f t="shared" si="10"/>
        <v>-</v>
      </c>
      <c r="CP6" s="35" t="str">
        <f t="shared" si="10"/>
        <v>-</v>
      </c>
      <c r="CQ6" s="35" t="str">
        <f t="shared" si="10"/>
        <v>-</v>
      </c>
      <c r="CR6" s="35">
        <f t="shared" si="10"/>
        <v>49.89</v>
      </c>
      <c r="CS6" s="35">
        <f t="shared" si="10"/>
        <v>49.39</v>
      </c>
      <c r="CT6" s="35">
        <f t="shared" si="10"/>
        <v>49.25</v>
      </c>
      <c r="CU6" s="35">
        <f t="shared" si="10"/>
        <v>50.24</v>
      </c>
      <c r="CV6" s="35">
        <f t="shared" si="10"/>
        <v>49.68</v>
      </c>
      <c r="CW6" s="34" t="str">
        <f>IF(CW7="","",IF(CW7="-","【-】","【"&amp;SUBSTITUTE(TEXT(CW7,"#,##0.00"),"-","△")&amp;"】"))</f>
        <v>【58.98】</v>
      </c>
      <c r="CX6" s="35">
        <f>IF(CX7="",NA(),CX7)</f>
        <v>89.86</v>
      </c>
      <c r="CY6" s="35">
        <f t="shared" ref="CY6:DG6" si="11">IF(CY7="",NA(),CY7)</f>
        <v>89.32</v>
      </c>
      <c r="CZ6" s="35">
        <f t="shared" si="11"/>
        <v>89.17</v>
      </c>
      <c r="DA6" s="35">
        <f t="shared" si="11"/>
        <v>89.49</v>
      </c>
      <c r="DB6" s="35">
        <f t="shared" si="11"/>
        <v>90.43</v>
      </c>
      <c r="DC6" s="35">
        <f t="shared" si="11"/>
        <v>84.73</v>
      </c>
      <c r="DD6" s="35">
        <f t="shared" si="11"/>
        <v>83.96</v>
      </c>
      <c r="DE6" s="35">
        <f t="shared" si="11"/>
        <v>84.12</v>
      </c>
      <c r="DF6" s="35">
        <f t="shared" si="11"/>
        <v>84.17</v>
      </c>
      <c r="DG6" s="35">
        <f t="shared" si="11"/>
        <v>83.35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5">
        <f t="shared" si="14"/>
        <v>0.15</v>
      </c>
      <c r="EL6" s="35">
        <f t="shared" si="14"/>
        <v>0.1</v>
      </c>
      <c r="EM6" s="35">
        <f t="shared" si="14"/>
        <v>0.13</v>
      </c>
      <c r="EN6" s="35">
        <f t="shared" si="14"/>
        <v>0.12</v>
      </c>
      <c r="EO6" s="34" t="str">
        <f>IF(EO7="","",IF(EO7="-","【-】","【"&amp;SUBSTITUTE(TEXT(EO7,"#,##0.00"),"-","△")&amp;"】"))</f>
        <v>【0.23】</v>
      </c>
    </row>
    <row r="7" spans="1:145" s="36" customFormat="1" x14ac:dyDescent="0.15">
      <c r="A7" s="28"/>
      <c r="B7" s="37">
        <v>2018</v>
      </c>
      <c r="C7" s="37">
        <v>74616</v>
      </c>
      <c r="D7" s="37">
        <v>47</v>
      </c>
      <c r="E7" s="37">
        <v>17</v>
      </c>
      <c r="F7" s="37">
        <v>1</v>
      </c>
      <c r="G7" s="37">
        <v>0</v>
      </c>
      <c r="H7" s="37" t="s">
        <v>99</v>
      </c>
      <c r="I7" s="37" t="s">
        <v>100</v>
      </c>
      <c r="J7" s="37" t="s">
        <v>101</v>
      </c>
      <c r="K7" s="37" t="s">
        <v>102</v>
      </c>
      <c r="L7" s="37" t="s">
        <v>103</v>
      </c>
      <c r="M7" s="37" t="s">
        <v>104</v>
      </c>
      <c r="N7" s="38" t="s">
        <v>105</v>
      </c>
      <c r="O7" s="38" t="s">
        <v>106</v>
      </c>
      <c r="P7" s="38">
        <v>70.06</v>
      </c>
      <c r="Q7" s="38" t="s">
        <v>105</v>
      </c>
      <c r="R7" s="38">
        <v>2700</v>
      </c>
      <c r="S7" s="38">
        <v>20165</v>
      </c>
      <c r="T7" s="38">
        <v>192.06</v>
      </c>
      <c r="U7" s="38">
        <v>104.99</v>
      </c>
      <c r="V7" s="38">
        <v>14083</v>
      </c>
      <c r="W7" s="38">
        <v>6.69</v>
      </c>
      <c r="X7" s="38">
        <v>2105.08</v>
      </c>
      <c r="Y7" s="38">
        <v>104.38</v>
      </c>
      <c r="Z7" s="38">
        <v>102.35</v>
      </c>
      <c r="AA7" s="38">
        <v>81.430000000000007</v>
      </c>
      <c r="AB7" s="38">
        <v>101.36</v>
      </c>
      <c r="AC7" s="38">
        <v>105.2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493.62</v>
      </c>
      <c r="BG7" s="38">
        <v>1767.21</v>
      </c>
      <c r="BH7" s="38">
        <v>594.14</v>
      </c>
      <c r="BI7" s="38">
        <v>490.57</v>
      </c>
      <c r="BJ7" s="38">
        <v>322.7</v>
      </c>
      <c r="BK7" s="38">
        <v>1203.71</v>
      </c>
      <c r="BL7" s="38">
        <v>1162.3599999999999</v>
      </c>
      <c r="BM7" s="38">
        <v>1047.6500000000001</v>
      </c>
      <c r="BN7" s="38">
        <v>1124.26</v>
      </c>
      <c r="BO7" s="38">
        <v>1048.23</v>
      </c>
      <c r="BP7" s="38">
        <v>682.78</v>
      </c>
      <c r="BQ7" s="38">
        <v>90.41</v>
      </c>
      <c r="BR7" s="38">
        <v>93.25</v>
      </c>
      <c r="BS7" s="38">
        <v>101.72</v>
      </c>
      <c r="BT7" s="38">
        <v>100</v>
      </c>
      <c r="BU7" s="38">
        <v>100</v>
      </c>
      <c r="BV7" s="38">
        <v>69.739999999999995</v>
      </c>
      <c r="BW7" s="38">
        <v>68.209999999999994</v>
      </c>
      <c r="BX7" s="38">
        <v>74.040000000000006</v>
      </c>
      <c r="BY7" s="38">
        <v>80.58</v>
      </c>
      <c r="BZ7" s="38">
        <v>78.92</v>
      </c>
      <c r="CA7" s="38">
        <v>100.91</v>
      </c>
      <c r="CB7" s="38">
        <v>178.41</v>
      </c>
      <c r="CC7" s="38">
        <v>171.95</v>
      </c>
      <c r="CD7" s="38">
        <v>157.12</v>
      </c>
      <c r="CE7" s="38">
        <v>160.01</v>
      </c>
      <c r="CF7" s="38">
        <v>160.28</v>
      </c>
      <c r="CG7" s="38">
        <v>248.89</v>
      </c>
      <c r="CH7" s="38">
        <v>250.84</v>
      </c>
      <c r="CI7" s="38">
        <v>235.61</v>
      </c>
      <c r="CJ7" s="38">
        <v>216.21</v>
      </c>
      <c r="CK7" s="38">
        <v>220.31</v>
      </c>
      <c r="CL7" s="38">
        <v>136.86000000000001</v>
      </c>
      <c r="CM7" s="38">
        <v>15.33</v>
      </c>
      <c r="CN7" s="38" t="s">
        <v>105</v>
      </c>
      <c r="CO7" s="38" t="s">
        <v>105</v>
      </c>
      <c r="CP7" s="38" t="s">
        <v>105</v>
      </c>
      <c r="CQ7" s="38" t="s">
        <v>105</v>
      </c>
      <c r="CR7" s="38">
        <v>49.89</v>
      </c>
      <c r="CS7" s="38">
        <v>49.39</v>
      </c>
      <c r="CT7" s="38">
        <v>49.25</v>
      </c>
      <c r="CU7" s="38">
        <v>50.24</v>
      </c>
      <c r="CV7" s="38">
        <v>49.68</v>
      </c>
      <c r="CW7" s="38">
        <v>58.98</v>
      </c>
      <c r="CX7" s="38">
        <v>89.86</v>
      </c>
      <c r="CY7" s="38">
        <v>89.32</v>
      </c>
      <c r="CZ7" s="38">
        <v>89.17</v>
      </c>
      <c r="DA7" s="38">
        <v>89.49</v>
      </c>
      <c r="DB7" s="38">
        <v>90.43</v>
      </c>
      <c r="DC7" s="38">
        <v>84.73</v>
      </c>
      <c r="DD7" s="38">
        <v>83.96</v>
      </c>
      <c r="DE7" s="38">
        <v>84.12</v>
      </c>
      <c r="DF7" s="38">
        <v>84.17</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0.15</v>
      </c>
      <c r="EL7" s="38">
        <v>0.1</v>
      </c>
      <c r="EM7" s="38">
        <v>0.13</v>
      </c>
      <c r="EN7" s="38">
        <v>0.12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小針 大介</cp:lastModifiedBy>
  <cp:lastPrinted>2020-02-03T00:57:44Z</cp:lastPrinted>
  <dcterms:created xsi:type="dcterms:W3CDTF">2019-12-05T05:01:43Z</dcterms:created>
  <dcterms:modified xsi:type="dcterms:W3CDTF">2020-02-03T00:57:47Z</dcterms:modified>
  <cp:category/>
</cp:coreProperties>
</file>