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MASV07\fileSV\2019年度\環境水道課\業務係\403_企業会計の調査に関する事項\02_経営比較分析\20200114_05_Ｒ01年調査（H30年度分）\03 回答\"/>
    </mc:Choice>
  </mc:AlternateContent>
  <xr:revisionPtr revIDLastSave="0" documentId="13_ncr:1_{D2EECF36-CBBA-4CA6-8E35-3B5737C816D2}" xr6:coauthVersionLast="43" xr6:coauthVersionMax="43" xr10:uidLastSave="{00000000-0000-0000-0000-000000000000}"/>
  <workbookProtection workbookAlgorithmName="SHA-512" workbookHashValue="gqH/3Sn1wntVBNGOAmsjX9bDsKIm0B82gs2t53lThoieQGcHfjpOb69RV/Izn6r8mVoW7itAMxfkT7RXrwVH4A==" workbookSaltValue="jcOTgHgKPmCF/MPpmgCxAQ=="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AL8" i="4" s="1"/>
  <c r="R6" i="5"/>
  <c r="AD10" i="4" s="1"/>
  <c r="Q6" i="5"/>
  <c r="P6" i="5"/>
  <c r="O6" i="5"/>
  <c r="I10" i="4" s="1"/>
  <c r="N6" i="5"/>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BB10" i="4"/>
  <c r="AL10" i="4"/>
  <c r="W10" i="4"/>
  <c r="P10" i="4"/>
  <c r="B10" i="4"/>
  <c r="BB8" i="4"/>
  <c r="AT8" i="4"/>
  <c r="AD8" i="4"/>
  <c r="W8" i="4"/>
  <c r="B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<sst xmlns="http://schemas.openxmlformats.org/spreadsheetml/2006/main" count="228" uniqueCount="114">
  <si>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</si>
  <si>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</si>
  <si>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</si>
  <si>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</si>
  <si>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</si>
  <si>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</si>
  <si>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</si>
  <si>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</si>
  <si>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</si>
  <si>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</si>
  <si>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</si>
  <si>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</si>
  <si>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</si>
  <si>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</si>
  <si>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</si>
  <si>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</si>
  <si>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</si>
  <si>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</si>
  <si>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</si>
  <si>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</si>
  <si>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</si>
  <si>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</si>
  <si>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</si>
  <si>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</si>
  <si>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</si>
  <si>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</si>
  <si>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</si>
  <si>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</si>
  <si>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</si>
  <si>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</si>
  <si>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</si>
  <si>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</si>
  <si>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</si>
  <si>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</si>
  <si>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</si>
  <si>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</si>
  <si>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</si>
  <si>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</si>
  <si>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</si>
  <si>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</si>
  <si>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</si>
  <si>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</si>
  <si>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</si>
  <si>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</si>
  <si>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</si>
  <si>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</si>
  <si>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</si>
  <si>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</si>
  <si>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</si>
  <si>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</si>
  <si>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</si>
  <si>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</si>
  <si>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</si>
  <si>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</si>
  <si>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</si>
  <si>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</si>
  <si>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</si>
  <si>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</si>
  <si>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</si>
  <si>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</si>
  <si>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</si>
  <si>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</si>
  <si>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</si>
  <si>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</si>
  <si>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</si>
  <si>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</si>
  <si>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</si>
  <si>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</si>
  <si>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</si>
  <si>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</si>
  <si>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</si>
  <si>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</si>
  <si>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</si>
  <si>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</si>
  <si>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</si>
  <si>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</si>
  <si>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</si>
  <si>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</si>
  <si>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</si>
  <si>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</si>
  <si>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</si>
  <si>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</si>
  <si>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</si>
  <si>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</si>
  <si>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</si>
  <si>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</si>
  <si>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</si>
  <si>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</si>
  <si>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</si>
  <si>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</si>
  <si>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</si>
  <si>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</si>
  <si>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</si>
  <si>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</si>
  <si>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</si>
  <si>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</si>
  <si>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</si>
  <si>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</si>
  <si>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南会津町</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</si>
  <si>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</si>
  <si>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</si>
  <si>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</si>
  <si>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</si>
  <si>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</si>
  <si>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</si>
  <si>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</si>
  <si>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</si>
  <si>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</si>
  <si>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</si>
  <si>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</si>
  <si>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</si>
  <si>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供用開始後、24年が経過していますが、管渠の老朽化はみられません。</t>
    <phoneticPr fontId="4"/>
  </si>
  <si>
    <t>　現在のところ、施設・設備の老朽化に伴う修繕費及び更新投資の増大はみられませんが、人口減少による使用料収入の減少が懸念されます。　
　安定した経営を行うためにも、使用料改定を視野に入れた経営戦略の見直しを行うなど、長期的な経営改善が必要です。</t>
    <phoneticPr fontId="4"/>
  </si>
  <si>
    <t xml:space="preserve">　収益的収支比率、経費回収率ともに100％を超えておりますが、施設規模が小さいことから、わずかな使用料収入の増減により各比率に大きな影響を及ぼしている状況です。
　他の施設同様に、今後も人口減少による使用料収入の減少が見込まれることから、安定した経営を行うためにも、使用料の見直しや更なる経費削減などの経営改善に努める必要があります。
</t>
    <rPh sb="22" eb="23">
      <t>コ</t>
    </rPh>
    <rPh sb="31" eb="33">
      <t>シセツ</t>
    </rPh>
    <rPh sb="33" eb="35">
      <t>キボ</t>
    </rPh>
    <rPh sb="36" eb="37">
      <t>チイ</t>
    </rPh>
    <rPh sb="48" eb="51">
      <t>シヨウリョウ</t>
    </rPh>
    <rPh sb="51" eb="53">
      <t>シュウニュウ</t>
    </rPh>
    <rPh sb="54" eb="56">
      <t>ゾウゲン</t>
    </rPh>
    <rPh sb="59" eb="60">
      <t>カク</t>
    </rPh>
    <rPh sb="60" eb="62">
      <t>ヒリツ</t>
    </rPh>
    <rPh sb="63" eb="64">
      <t>オオ</t>
    </rPh>
    <rPh sb="66" eb="68">
      <t>エイキョウ</t>
    </rPh>
    <rPh sb="69" eb="70">
      <t>オヨ</t>
    </rPh>
    <rPh sb="75" eb="77">
      <t>ジョウキョウ</t>
    </rPh>
    <rPh sb="83" eb="84">
      <t>タ</t>
    </rPh>
    <rPh sb="85" eb="87">
      <t>シセツ</t>
    </rPh>
    <rPh sb="87" eb="89">
      <t>ドウヨウ</t>
    </rPh>
    <rPh sb="101" eb="104">
      <t>シヨウリョウ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</si>
</sst>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6C-4989-A9FE-27FEF632DA3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46C-4989-A9FE-27FEF632DA3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25</c:v>
                </c:pt>
                <c:pt idx="1">
                  <c:v>25</c:v>
                </c:pt>
                <c:pt idx="2">
                  <c:v>25</c:v>
                </c:pt>
                <c:pt idx="3">
                  <c:v>31.25</c:v>
                </c:pt>
                <c:pt idx="4">
                  <c:v>56.25</c:v>
                </c:pt>
              </c:numCache>
            </c:numRef>
          </c:val>
          <c:extLst>
            <c:ext xmlns:c16="http://schemas.microsoft.com/office/drawing/2014/chart" uri="{C3380CC4-5D6E-409C-BE32-E72D297353CC}">
              <c16:uniqueId val="{00000000-1355-46C6-9FB5-047524519E8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28.81</c:v>
                </c:pt>
                <c:pt idx="1">
                  <c:v>27.46</c:v>
                </c:pt>
                <c:pt idx="2">
                  <c:v>27.55</c:v>
                </c:pt>
                <c:pt idx="3">
                  <c:v>27.26</c:v>
                </c:pt>
                <c:pt idx="4">
                  <c:v>27.09</c:v>
                </c:pt>
              </c:numCache>
            </c:numRef>
          </c:val>
          <c:smooth val="0"/>
          <c:extLst>
            <c:ext xmlns:c16="http://schemas.microsoft.com/office/drawing/2014/chart" uri="{C3380CC4-5D6E-409C-BE32-E72D297353CC}">
              <c16:uniqueId val="{00000001-1355-46C6-9FB5-047524519E8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992-4D22-95B1-F4945BE2530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95.8</c:v>
                </c:pt>
                <c:pt idx="1">
                  <c:v>94.81</c:v>
                </c:pt>
                <c:pt idx="2">
                  <c:v>94.87</c:v>
                </c:pt>
                <c:pt idx="3">
                  <c:v>94.93</c:v>
                </c:pt>
                <c:pt idx="4">
                  <c:v>95.1</c:v>
                </c:pt>
              </c:numCache>
            </c:numRef>
          </c:val>
          <c:smooth val="0"/>
          <c:extLst>
            <c:ext xmlns:c16="http://schemas.microsoft.com/office/drawing/2014/chart" uri="{C3380CC4-5D6E-409C-BE32-E72D297353CC}">
              <c16:uniqueId val="{00000001-5992-4D22-95B1-F4945BE2530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110.67</c:v>
                </c:pt>
                <c:pt idx="1">
                  <c:v>92.94</c:v>
                </c:pt>
                <c:pt idx="2">
                  <c:v>103.38</c:v>
                </c:pt>
                <c:pt idx="3">
                  <c:v>71.77</c:v>
                </c:pt>
                <c:pt idx="4">
                  <c:v>119.02</c:v>
                </c:pt>
              </c:numCache>
            </c:numRef>
          </c:val>
          <c:extLst>
            <c:ext xmlns:c16="http://schemas.microsoft.com/office/drawing/2014/chart" uri="{C3380CC4-5D6E-409C-BE32-E72D297353CC}">
              <c16:uniqueId val="{00000000-F54C-4F61-ABDB-F9EFF977644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4C-4F61-ABDB-F9EFF977644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0E-4DDB-9029-7E10B0176D7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0E-4DDB-9029-7E10B0176D7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85-44F6-A5AC-BBA61FC3B52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85-44F6-A5AC-BBA61FC3B52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C2-4828-8A4B-92FC3A4BC18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C2-4828-8A4B-92FC3A4BC18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49-4DFC-AB4D-1A6426EED20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49-4DFC-AB4D-1A6426EED20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CA-421F-9F63-B605A41237F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163.30000000000001</c:v>
                </c:pt>
                <c:pt idx="1">
                  <c:v>332.28</c:v>
                </c:pt>
                <c:pt idx="2">
                  <c:v>274.07</c:v>
                </c:pt>
                <c:pt idx="3">
                  <c:v>243.02</c:v>
                </c:pt>
                <c:pt idx="4">
                  <c:v>196.19</c:v>
                </c:pt>
              </c:numCache>
            </c:numRef>
          </c:val>
          <c:smooth val="0"/>
          <c:extLst>
            <c:ext xmlns:c16="http://schemas.microsoft.com/office/drawing/2014/chart" uri="{C3380CC4-5D6E-409C-BE32-E72D297353CC}">
              <c16:uniqueId val="{00000001-88CA-421F-9F63-B605A41237F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110.67</c:v>
                </c:pt>
                <c:pt idx="1">
                  <c:v>16.88</c:v>
                </c:pt>
                <c:pt idx="2">
                  <c:v>7.05</c:v>
                </c:pt>
                <c:pt idx="3">
                  <c:v>71.77</c:v>
                </c:pt>
                <c:pt idx="4">
                  <c:v>119.02</c:v>
                </c:pt>
              </c:numCache>
            </c:numRef>
          </c:val>
          <c:extLst>
            <c:ext xmlns:c16="http://schemas.microsoft.com/office/drawing/2014/chart" uri="{C3380CC4-5D6E-409C-BE32-E72D297353CC}">
              <c16:uniqueId val="{00000000-59E0-4E33-9EE8-A9918BA0A94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39.99</c:v>
                </c:pt>
                <c:pt idx="1">
                  <c:v>35.83</c:v>
                </c:pt>
                <c:pt idx="2">
                  <c:v>37.06</c:v>
                </c:pt>
                <c:pt idx="3">
                  <c:v>41.35</c:v>
                </c:pt>
                <c:pt idx="4">
                  <c:v>39.07</c:v>
                </c:pt>
              </c:numCache>
            </c:numRef>
          </c:val>
          <c:smooth val="0"/>
          <c:extLst>
            <c:ext xmlns:c16="http://schemas.microsoft.com/office/drawing/2014/chart" uri="{C3380CC4-5D6E-409C-BE32-E72D297353CC}">
              <c16:uniqueId val="{00000001-59E0-4E33-9EE8-A9918BA0A94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184.58</c:v>
                </c:pt>
                <c:pt idx="1">
                  <c:v>1216.6099999999999</c:v>
                </c:pt>
                <c:pt idx="2">
                  <c:v>3385.03</c:v>
                </c:pt>
                <c:pt idx="3">
                  <c:v>338.49</c:v>
                </c:pt>
                <c:pt idx="4">
                  <c:v>196.9</c:v>
                </c:pt>
              </c:numCache>
            </c:numRef>
          </c:val>
          <c:extLst>
            <c:ext xmlns:c16="http://schemas.microsoft.com/office/drawing/2014/chart" uri="{C3380CC4-5D6E-409C-BE32-E72D297353CC}">
              <c16:uniqueId val="{00000000-2E92-4E50-8766-36261794998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477.5</c:v>
                </c:pt>
                <c:pt idx="1">
                  <c:v>528.37</c:v>
                </c:pt>
                <c:pt idx="2">
                  <c:v>514.20000000000005</c:v>
                </c:pt>
                <c:pt idx="3">
                  <c:v>456.7</c:v>
                </c:pt>
                <c:pt idx="4">
                  <c:v>485</c:v>
                </c:pt>
              </c:numCache>
            </c:numRef>
          </c:val>
          <c:smooth val="0"/>
          <c:extLst>
            <c:ext xmlns:c16="http://schemas.microsoft.com/office/drawing/2014/chart" uri="{C3380CC4-5D6E-409C-BE32-E72D297353CC}">
              <c16:uniqueId val="{00000001-2E92-4E50-8766-36261794998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【196.19】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【95.10】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【485.00】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0" zoomScaleNormal="7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南会津町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簡易排水</v>
      </c>
      <c r="Q8" s="71"/>
      <c r="R8" s="71"/>
      <c r="S8" s="71"/>
      <c r="T8" s="71"/>
      <c r="U8" s="71"/>
      <c r="V8" s="71"/>
      <c r="W8" s="71" t="str">
        <f>データ!L6</f>
        <v>J2</v>
      </c>
      <c r="X8" s="71"/>
      <c r="Y8" s="71"/>
      <c r="Z8" s="71"/>
      <c r="AA8" s="71"/>
      <c r="AB8" s="71"/>
      <c r="AC8" s="71"/>
      <c r="AD8" s="72" t="str">
        <f>データ!$M$6</f>
        <v>非設置</v>
      </c>
      <c r="AE8" s="72"/>
      <c r="AF8" s="72"/>
      <c r="AG8" s="72"/>
      <c r="AH8" s="72"/>
      <c r="AI8" s="72"/>
      <c r="AJ8" s="72"/>
      <c r="AK8" s="3"/>
      <c r="AL8" s="68">
        <f>データ!S6</f>
        <v>15679</v>
      </c>
      <c r="AM8" s="68"/>
      <c r="AN8" s="68"/>
      <c r="AO8" s="68"/>
      <c r="AP8" s="68"/>
      <c r="AQ8" s="68"/>
      <c r="AR8" s="68"/>
      <c r="AS8" s="68"/>
      <c r="AT8" s="67">
        <f>データ!T6</f>
        <v>886.47</v>
      </c>
      <c r="AU8" s="67"/>
      <c r="AV8" s="67"/>
      <c r="AW8" s="67"/>
      <c r="AX8" s="67"/>
      <c r="AY8" s="67"/>
      <c r="AZ8" s="67"/>
      <c r="BA8" s="67"/>
      <c r="BB8" s="67">
        <f>データ!U6</f>
        <v>17.690000000000001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0.14000000000000001</v>
      </c>
      <c r="Q10" s="67"/>
      <c r="R10" s="67"/>
      <c r="S10" s="67"/>
      <c r="T10" s="67"/>
      <c r="U10" s="67"/>
      <c r="V10" s="67"/>
      <c r="W10" s="67">
        <f>データ!Q6</f>
        <v>100.26</v>
      </c>
      <c r="X10" s="67"/>
      <c r="Y10" s="67"/>
      <c r="Z10" s="67"/>
      <c r="AA10" s="67"/>
      <c r="AB10" s="67"/>
      <c r="AC10" s="67"/>
      <c r="AD10" s="68">
        <f>データ!R6</f>
        <v>4180</v>
      </c>
      <c r="AE10" s="68"/>
      <c r="AF10" s="68"/>
      <c r="AG10" s="68"/>
      <c r="AH10" s="68"/>
      <c r="AI10" s="68"/>
      <c r="AJ10" s="68"/>
      <c r="AK10" s="2"/>
      <c r="AL10" s="68">
        <f>データ!V6</f>
        <v>21</v>
      </c>
      <c r="AM10" s="68"/>
      <c r="AN10" s="68"/>
      <c r="AO10" s="68"/>
      <c r="AP10" s="68"/>
      <c r="AQ10" s="68"/>
      <c r="AR10" s="68"/>
      <c r="AS10" s="68"/>
      <c r="AT10" s="67">
        <f>データ!W6</f>
        <v>0.05</v>
      </c>
      <c r="AU10" s="67"/>
      <c r="AV10" s="67"/>
      <c r="AW10" s="67"/>
      <c r="AX10" s="67"/>
      <c r="AY10" s="67"/>
      <c r="AZ10" s="67"/>
      <c r="BA10" s="67"/>
      <c r="BB10" s="67">
        <f>データ!X6</f>
        <v>420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【196.19】</v>
      </c>
      <c r="I86" s="26" t="str">
        <f>データ!CA6</f>
        <v>【39.07】</v>
      </c>
      <c r="J86" s="26" t="str">
        <f>データ!CL6</f>
        <v>【485.00】</v>
      </c>
      <c r="K86" s="26" t="str">
        <f>データ!CW6</f>
        <v>【27.09】</v>
      </c>
      <c r="L86" s="26" t="str">
        <f>データ!DH6</f>
        <v>【95.10】</v>
      </c>
      <c r="M86" s="26" t="s">
        <v>44</v>
      </c>
      <c r="N86" s="26" t="s">
        <v>44</v>
      </c>
      <c r="O86" s="26" t="str">
        <f>データ!EO6</f>
        <v>【0.00】</v>
      </c>
    </row>
  </sheetData>
  <sheetProtection algorithmName="SHA-512" hashValue="Z4iB1LQii+96ZEQ9VfLQ6phrdJPzRozc9ZWXP54RlJzmBLRj/lYFHv+OOovqgChkejIy4+4luhV8n4fPuw2dMg==" saltValue="ZPnOAKOpzqCRHg05FWBDy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73687</v>
      </c>
      <c r="D6" s="33">
        <f t="shared" si="3"/>
        <v>47</v>
      </c>
      <c r="E6" s="33">
        <f t="shared" si="3"/>
        <v>17</v>
      </c>
      <c r="F6" s="33">
        <f t="shared" si="3"/>
        <v>8</v>
      </c>
      <c r="G6" s="33">
        <f t="shared" si="3"/>
        <v>0</v>
      </c>
      <c r="H6" s="33" t="str">
        <f t="shared" si="3"/>
        <v>福島県　南会津町</v>
      </c>
      <c r="I6" s="33" t="str">
        <f t="shared" si="3"/>
        <v>法非適用</v>
      </c>
      <c r="J6" s="33" t="str">
        <f t="shared" si="3"/>
        <v>下水道事業</v>
      </c>
      <c r="K6" s="33" t="str">
        <f t="shared" si="3"/>
        <v>簡易排水</v>
      </c>
      <c r="L6" s="33" t="str">
        <f t="shared" si="3"/>
        <v>J2</v>
      </c>
      <c r="M6" s="33" t="str">
        <f t="shared" si="3"/>
        <v>非設置</v>
      </c>
      <c r="N6" s="34" t="str">
        <f t="shared" si="3"/>
        <v>-</v>
      </c>
      <c r="O6" s="34" t="str">
        <f t="shared" si="3"/>
        <v>該当数値なし</v>
      </c>
      <c r="P6" s="34">
        <f t="shared" si="3"/>
        <v>0.14000000000000001</v>
      </c>
      <c r="Q6" s="34">
        <f t="shared" si="3"/>
        <v>100.26</v>
      </c>
      <c r="R6" s="34">
        <f t="shared" si="3"/>
        <v>4180</v>
      </c>
      <c r="S6" s="34">
        <f t="shared" si="3"/>
        <v>15679</v>
      </c>
      <c r="T6" s="34">
        <f t="shared" si="3"/>
        <v>886.47</v>
      </c>
      <c r="U6" s="34">
        <f t="shared" si="3"/>
        <v>17.690000000000001</v>
      </c>
      <c r="V6" s="34">
        <f t="shared" si="3"/>
        <v>21</v>
      </c>
      <c r="W6" s="34">
        <f t="shared" si="3"/>
        <v>0.05</v>
      </c>
      <c r="X6" s="34">
        <f t="shared" si="3"/>
        <v>420</v>
      </c>
      <c r="Y6" s="35">
        <f>IF(Y7="",NA(),Y7)</f>
        <v>110.67</v>
      </c>
      <c r="Z6" s="35">
        <f t="shared" ref="Z6:AH6" si="4">IF(Z7="",NA(),Z7)</f>
        <v>92.94</v>
      </c>
      <c r="AA6" s="35">
        <f t="shared" si="4"/>
        <v>103.38</v>
      </c>
      <c r="AB6" s="35">
        <f t="shared" si="4"/>
        <v>71.77</v>
      </c>
      <c r="AC6" s="35">
        <f t="shared" si="4"/>
        <v>119.02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163.30000000000001</v>
      </c>
      <c r="BL6" s="35">
        <f t="shared" si="7"/>
        <v>332.28</v>
      </c>
      <c r="BM6" s="35">
        <f t="shared" si="7"/>
        <v>274.07</v>
      </c>
      <c r="BN6" s="35">
        <f t="shared" si="7"/>
        <v>243.02</v>
      </c>
      <c r="BO6" s="35">
        <f t="shared" si="7"/>
        <v>196.19</v>
      </c>
      <c r="BP6" s="34" t="str">
        <f>IF(BP7="","",IF(BP7="-","【-】","【"&amp;SUBSTITUTE(TEXT(BP7,"#,##0.00"),"-","△")&amp;"】"))</f>
        <v>【196.19】</v>
      </c>
      <c r="BQ6" s="35">
        <f>IF(BQ7="",NA(),BQ7)</f>
        <v>110.67</v>
      </c>
      <c r="BR6" s="35">
        <f t="shared" ref="BR6:BZ6" si="8">IF(BR7="",NA(),BR7)</f>
        <v>16.88</v>
      </c>
      <c r="BS6" s="35">
        <f t="shared" si="8"/>
        <v>7.05</v>
      </c>
      <c r="BT6" s="35">
        <f t="shared" si="8"/>
        <v>71.77</v>
      </c>
      <c r="BU6" s="35">
        <f t="shared" si="8"/>
        <v>119.02</v>
      </c>
      <c r="BV6" s="35">
        <f t="shared" si="8"/>
        <v>39.99</v>
      </c>
      <c r="BW6" s="35">
        <f t="shared" si="8"/>
        <v>35.83</v>
      </c>
      <c r="BX6" s="35">
        <f t="shared" si="8"/>
        <v>37.06</v>
      </c>
      <c r="BY6" s="35">
        <f t="shared" si="8"/>
        <v>41.35</v>
      </c>
      <c r="BZ6" s="35">
        <f t="shared" si="8"/>
        <v>39.07</v>
      </c>
      <c r="CA6" s="34" t="str">
        <f>IF(CA7="","",IF(CA7="-","【-】","【"&amp;SUBSTITUTE(TEXT(CA7,"#,##0.00"),"-","△")&amp;"】"))</f>
        <v>【39.07】</v>
      </c>
      <c r="CB6" s="35">
        <f>IF(CB7="",NA(),CB7)</f>
        <v>184.58</v>
      </c>
      <c r="CC6" s="35">
        <f t="shared" ref="CC6:CK6" si="9">IF(CC7="",NA(),CC7)</f>
        <v>1216.6099999999999</v>
      </c>
      <c r="CD6" s="35">
        <f t="shared" si="9"/>
        <v>3385.03</v>
      </c>
      <c r="CE6" s="35">
        <f t="shared" si="9"/>
        <v>338.49</v>
      </c>
      <c r="CF6" s="35">
        <f t="shared" si="9"/>
        <v>196.9</v>
      </c>
      <c r="CG6" s="35">
        <f t="shared" si="9"/>
        <v>477.5</v>
      </c>
      <c r="CH6" s="35">
        <f t="shared" si="9"/>
        <v>528.37</v>
      </c>
      <c r="CI6" s="35">
        <f t="shared" si="9"/>
        <v>514.20000000000005</v>
      </c>
      <c r="CJ6" s="35">
        <f t="shared" si="9"/>
        <v>456.7</v>
      </c>
      <c r="CK6" s="35">
        <f t="shared" si="9"/>
        <v>485</v>
      </c>
      <c r="CL6" s="34" t="str">
        <f>IF(CL7="","",IF(CL7="-","【-】","【"&amp;SUBSTITUTE(TEXT(CL7,"#,##0.00"),"-","△")&amp;"】"))</f>
        <v>【485.00】</v>
      </c>
      <c r="CM6" s="35">
        <f>IF(CM7="",NA(),CM7)</f>
        <v>25</v>
      </c>
      <c r="CN6" s="35">
        <f t="shared" ref="CN6:CV6" si="10">IF(CN7="",NA(),CN7)</f>
        <v>25</v>
      </c>
      <c r="CO6" s="35">
        <f t="shared" si="10"/>
        <v>25</v>
      </c>
      <c r="CP6" s="35">
        <f t="shared" si="10"/>
        <v>31.25</v>
      </c>
      <c r="CQ6" s="35">
        <f t="shared" si="10"/>
        <v>56.25</v>
      </c>
      <c r="CR6" s="35">
        <f t="shared" si="10"/>
        <v>28.81</v>
      </c>
      <c r="CS6" s="35">
        <f t="shared" si="10"/>
        <v>27.46</v>
      </c>
      <c r="CT6" s="35">
        <f t="shared" si="10"/>
        <v>27.55</v>
      </c>
      <c r="CU6" s="35">
        <f t="shared" si="10"/>
        <v>27.26</v>
      </c>
      <c r="CV6" s="35">
        <f t="shared" si="10"/>
        <v>27.09</v>
      </c>
      <c r="CW6" s="34" t="str">
        <f>IF(CW7="","",IF(CW7="-","【-】","【"&amp;SUBSTITUTE(TEXT(CW7,"#,##0.00"),"-","△")&amp;"】"))</f>
        <v>【27.09】</v>
      </c>
      <c r="CX6" s="35">
        <f>IF(CX7="",NA(),CX7)</f>
        <v>100</v>
      </c>
      <c r="CY6" s="35">
        <f t="shared" ref="CY6:DG6" si="11">IF(CY7="",NA(),CY7)</f>
        <v>100</v>
      </c>
      <c r="CZ6" s="35">
        <f t="shared" si="11"/>
        <v>100</v>
      </c>
      <c r="DA6" s="35">
        <f t="shared" si="11"/>
        <v>100</v>
      </c>
      <c r="DB6" s="35">
        <f t="shared" si="11"/>
        <v>100</v>
      </c>
      <c r="DC6" s="35">
        <f t="shared" si="11"/>
        <v>95.8</v>
      </c>
      <c r="DD6" s="35">
        <f t="shared" si="11"/>
        <v>94.81</v>
      </c>
      <c r="DE6" s="35">
        <f t="shared" si="11"/>
        <v>94.87</v>
      </c>
      <c r="DF6" s="35">
        <f t="shared" si="11"/>
        <v>94.93</v>
      </c>
      <c r="DG6" s="35">
        <f t="shared" si="11"/>
        <v>95.1</v>
      </c>
      <c r="DH6" s="34" t="str">
        <f>IF(DH7="","",IF(DH7="-","【-】","【"&amp;SUBSTITUTE(TEXT(DH7,"#,##0.00"),"-","△")&amp;"】"))</f>
        <v>【95.10】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2018</v>
      </c>
      <c r="C7" s="37">
        <v>73687</v>
      </c>
      <c r="D7" s="37">
        <v>47</v>
      </c>
      <c r="E7" s="37">
        <v>17</v>
      </c>
      <c r="F7" s="37">
        <v>8</v>
      </c>
      <c r="G7" s="37">
        <v>0</v>
      </c>
      <c r="H7" s="37" t="s">
        <v>98</v>
      </c>
      <c r="I7" s="37" t="s">
        <v>99</v>
      </c>
      <c r="J7" s="37" t="s">
        <v>100</v>
      </c>
      <c r="K7" s="37" t="s">
        <v>101</v>
      </c>
      <c r="L7" s="37" t="s">
        <v>102</v>
      </c>
      <c r="M7" s="37" t="s">
        <v>103</v>
      </c>
      <c r="N7" s="38" t="s">
        <v>104</v>
      </c>
      <c r="O7" s="38" t="s">
        <v>105</v>
      </c>
      <c r="P7" s="38">
        <v>0.14000000000000001</v>
      </c>
      <c r="Q7" s="38">
        <v>100.26</v>
      </c>
      <c r="R7" s="38">
        <v>4180</v>
      </c>
      <c r="S7" s="38">
        <v>15679</v>
      </c>
      <c r="T7" s="38">
        <v>886.47</v>
      </c>
      <c r="U7" s="38">
        <v>17.690000000000001</v>
      </c>
      <c r="V7" s="38">
        <v>21</v>
      </c>
      <c r="W7" s="38">
        <v>0.05</v>
      </c>
      <c r="X7" s="38">
        <v>420</v>
      </c>
      <c r="Y7" s="38">
        <v>110.67</v>
      </c>
      <c r="Z7" s="38">
        <v>92.94</v>
      </c>
      <c r="AA7" s="38">
        <v>103.38</v>
      </c>
      <c r="AB7" s="38">
        <v>71.77</v>
      </c>
      <c r="AC7" s="38">
        <v>119.02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163.30000000000001</v>
      </c>
      <c r="BL7" s="38">
        <v>332.28</v>
      </c>
      <c r="BM7" s="38">
        <v>274.07</v>
      </c>
      <c r="BN7" s="38">
        <v>243.02</v>
      </c>
      <c r="BO7" s="38">
        <v>196.19</v>
      </c>
      <c r="BP7" s="38">
        <v>196.19</v>
      </c>
      <c r="BQ7" s="38">
        <v>110.67</v>
      </c>
      <c r="BR7" s="38">
        <v>16.88</v>
      </c>
      <c r="BS7" s="38">
        <v>7.05</v>
      </c>
      <c r="BT7" s="38">
        <v>71.77</v>
      </c>
      <c r="BU7" s="38">
        <v>119.02</v>
      </c>
      <c r="BV7" s="38">
        <v>39.99</v>
      </c>
      <c r="BW7" s="38">
        <v>35.83</v>
      </c>
      <c r="BX7" s="38">
        <v>37.06</v>
      </c>
      <c r="BY7" s="38">
        <v>41.35</v>
      </c>
      <c r="BZ7" s="38">
        <v>39.07</v>
      </c>
      <c r="CA7" s="38">
        <v>39.07</v>
      </c>
      <c r="CB7" s="38">
        <v>184.58</v>
      </c>
      <c r="CC7" s="38">
        <v>1216.6099999999999</v>
      </c>
      <c r="CD7" s="38">
        <v>3385.03</v>
      </c>
      <c r="CE7" s="38">
        <v>338.49</v>
      </c>
      <c r="CF7" s="38">
        <v>196.9</v>
      </c>
      <c r="CG7" s="38">
        <v>477.5</v>
      </c>
      <c r="CH7" s="38">
        <v>528.37</v>
      </c>
      <c r="CI7" s="38">
        <v>514.20000000000005</v>
      </c>
      <c r="CJ7" s="38">
        <v>456.7</v>
      </c>
      <c r="CK7" s="38">
        <v>485</v>
      </c>
      <c r="CL7" s="38">
        <v>485</v>
      </c>
      <c r="CM7" s="38">
        <v>25</v>
      </c>
      <c r="CN7" s="38">
        <v>25</v>
      </c>
      <c r="CO7" s="38">
        <v>25</v>
      </c>
      <c r="CP7" s="38">
        <v>31.25</v>
      </c>
      <c r="CQ7" s="38">
        <v>56.25</v>
      </c>
      <c r="CR7" s="38">
        <v>28.81</v>
      </c>
      <c r="CS7" s="38">
        <v>27.46</v>
      </c>
      <c r="CT7" s="38">
        <v>27.55</v>
      </c>
      <c r="CU7" s="38">
        <v>27.26</v>
      </c>
      <c r="CV7" s="38">
        <v>27.09</v>
      </c>
      <c r="CW7" s="38">
        <v>27.09</v>
      </c>
      <c r="CX7" s="38">
        <v>100</v>
      </c>
      <c r="CY7" s="38">
        <v>100</v>
      </c>
      <c r="CZ7" s="38">
        <v>100</v>
      </c>
      <c r="DA7" s="38">
        <v>100</v>
      </c>
      <c r="DB7" s="38">
        <v>100</v>
      </c>
      <c r="DC7" s="38">
        <v>95.8</v>
      </c>
      <c r="DD7" s="38">
        <v>94.81</v>
      </c>
      <c r="DE7" s="38">
        <v>94.87</v>
      </c>
      <c r="DF7" s="38">
        <v>94.93</v>
      </c>
      <c r="DG7" s="38">
        <v>95.1</v>
      </c>
      <c r="DH7" s="38">
        <v>95.1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