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5.9\share\【新】01_kikakusoumu\01企画総務課（一般文書)\99永年\04財務係\財政部門（旧から移動）2019.3.18\13_決算\06_財務状況資料集\H29決算\財政状況資料集\提出\第2回（191102）\"/>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O34" i="10"/>
  <c r="BW34" i="10"/>
  <c r="BW35" i="10" s="1"/>
  <c r="BW36" i="10" s="1"/>
  <c r="BW37" i="10" s="1"/>
  <c r="BW38" i="10" s="1"/>
  <c r="BW39" i="10" s="1"/>
  <c r="BW40" i="10" s="1"/>
  <c r="BW41" i="10" s="1"/>
  <c r="BW42" i="10" s="1"/>
  <c r="U34" i="10"/>
  <c r="U35" i="10" s="1"/>
  <c r="C34" i="10"/>
  <c r="U36" i="10" l="1"/>
  <c r="BE34" i="10" s="1"/>
  <c r="BE35" i="10" s="1"/>
  <c r="BE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<sst xmlns="http://schemas.openxmlformats.org/spreadsheetml/2006/main" count="1036" uniqueCount="590">
  <si>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</si>
  <si>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</si>
  <si>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</si>
  <si>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</si>
  <si>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</si>
  <si>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</si>
  <si>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</si>
  <si>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</si>
  <si>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</si>
  <si>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</si>
  <si>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</si>
  <si>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</si>
  <si>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</si>
  <si>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</si>
  <si>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</si>
  <si>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</si>
  <si>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</si>
  <si>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</si>
  <si>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</si>
  <si>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</si>
  <si>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</si>
  <si>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</si>
  <si>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</si>
  <si>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</si>
  <si>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</si>
  <si>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</si>
  <si>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</si>
  <si>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</si>
  <si>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</si>
  <si>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</si>
  <si>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</si>
  <si>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</si>
  <si>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</si>
  <si>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</si>
  <si>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</si>
  <si>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</si>
  <si>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</si>
  <si>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</si>
  <si>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</si>
  <si>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</si>
  <si>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</si>
  <si>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</si>
  <si>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</si>
  <si>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</si>
  <si>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</si>
  <si>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</si>
  <si>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</si>
  <si>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</si>
  <si>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</si>
  <si>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</si>
  <si>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</si>
  <si>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</si>
  <si>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</si>
  <si>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</si>
  <si>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</si>
  <si>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</si>
  <si>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</si>
  <si>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</si>
  <si>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</si>
  <si>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</si>
  <si>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</si>
  <si>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</si>
  <si>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</si>
  <si>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</si>
  <si>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</si>
  <si>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</si>
  <si>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</si>
  <si>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</si>
  <si>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</si>
  <si>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</si>
  <si>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</si>
  <si>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</si>
  <si>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</si>
  <si>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</si>
  <si>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</si>
  <si>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</si>
  <si>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</si>
  <si>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</si>
  <si>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</si>
  <si>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</si>
  <si>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</si>
  <si>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</si>
  <si>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</si>
  <si>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</si>
  <si>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</si>
  <si>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</si>
  <si>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</si>
  <si>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</si>
  <si>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</si>
  <si>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</si>
  <si>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</si>
  <si>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</si>
  <si>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矢吹町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</si>
  <si>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</si>
  <si>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</si>
  <si>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</si>
  <si>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</si>
  <si>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</si>
  <si>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</si>
  <si>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</si>
  <si>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</si>
  <si>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</si>
  <si>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</si>
  <si>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</si>
  <si>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</si>
  <si>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</si>
  <si>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</si>
  <si>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</si>
  <si>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</si>
  <si>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</si>
  <si>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</si>
  <si>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</si>
  <si>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</si>
  <si>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</si>
  <si>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</si>
  <si>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</si>
  <si>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</si>
  <si>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</si>
  <si>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</si>
  <si>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</si>
  <si>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</si>
  <si>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</si>
  <si>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</si>
  <si>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</si>
  <si>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</si>
  <si>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</si>
  <si>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</si>
  <si>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</si>
  <si>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</si>
  <si>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</si>
  <si>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</si>
  <si>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</si>
  <si>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</si>
  <si>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</si>
  <si>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</si>
  <si>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</si>
  <si>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</si>
  <si>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</si>
  <si>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</si>
  <si>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</si>
  <si>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</si>
  <si>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</si>
  <si>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</si>
  <si>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</si>
  <si>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</si>
  <si>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</si>
  <si>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</si>
  <si>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</si>
  <si>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</si>
  <si>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</si>
  <si>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</si>
  <si>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</si>
  <si>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</si>
  <si>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</si>
  <si>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</si>
  <si>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</si>
  <si>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</si>
  <si>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</si>
  <si>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</si>
  <si>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</si>
  <si>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</si>
  <si>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</si>
  <si>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</si>
  <si>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</si>
  <si>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</si>
  <si>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</si>
  <si>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</si>
  <si>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</si>
  <si>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</si>
  <si>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</si>
  <si>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</si>
  <si>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</si>
  <si>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</si>
  <si>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</si>
  <si>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</si>
  <si>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</si>
  <si>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</si>
  <si>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</si>
  <si>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</si>
  <si>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</si>
  <si>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</si>
  <si>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</si>
  <si>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</si>
  <si>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</si>
  <si>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</si>
  <si>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</si>
  <si>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</si>
  <si>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</si>
  <si>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</si>
  <si>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</si>
  <si>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</si>
  <si>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</si>
  <si>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</si>
  <si>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</si>
  <si>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</si>
  <si>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</si>
  <si>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</si>
  <si>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</si>
  <si>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</si>
  <si>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</si>
  <si>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</si>
  <si>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</si>
  <si>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</si>
  <si>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</si>
  <si>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</si>
  <si>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</si>
  <si>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</si>
  <si>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</si>
  <si>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</si>
  <si>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</si>
  <si>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</si>
  <si>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福島県矢吹町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</si>
  <si>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</si>
  <si>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</si>
  <si>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</si>
  <si>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</si>
  <si>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</si>
  <si>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</si>
  <si>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</si>
  <si>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</si>
  <si>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</si>
  <si>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</si>
  <si>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</si>
  <si>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</si>
  <si>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</si>
  <si>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</si>
  <si>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</si>
  <si>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</si>
  <si>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</si>
  <si>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</si>
  <si>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</si>
  <si>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</si>
  <si>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</si>
  <si>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</si>
  <si>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</si>
  <si>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</si>
  <si>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</si>
  <si>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</si>
  <si>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</si>
  <si>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</si>
  <si>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</si>
  <si>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</si>
  <si>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</si>
  <si>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</si>
  <si>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</si>
  <si>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</si>
  <si>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</si>
  <si>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</si>
  <si>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</si>
  <si>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</si>
  <si>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</si>
  <si>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</si>
  <si>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</si>
  <si>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</si>
  <si>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</si>
  <si>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</si>
  <si>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</si>
  <si>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</si>
  <si>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</si>
  <si>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</si>
  <si>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</si>
  <si>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</si>
  <si>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</si>
  <si>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</si>
  <si>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</si>
  <si>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</si>
  <si>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</si>
  <si>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</si>
  <si>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</si>
  <si>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</si>
  <si>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</si>
  <si>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</si>
  <si>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</si>
  <si>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</si>
  <si>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</si>
  <si>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</si>
  <si>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</si>
  <si>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</si>
  <si>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</si>
  <si>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</si>
  <si>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</si>
  <si>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</si>
  <si>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</si>
  <si>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</si>
  <si>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</si>
  <si>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</si>
  <si>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</si>
  <si>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</si>
  <si>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</si>
  <si>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</si>
  <si>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</si>
  <si>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</si>
  <si>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</si>
  <si>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</si>
  <si>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</si>
  <si>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</si>
  <si>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</si>
  <si>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</si>
  <si>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</si>
  <si>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</si>
  <si>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</si>
  <si>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</si>
  <si>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</si>
  <si>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</si>
  <si>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</si>
  <si>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</si>
  <si>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</si>
  <si>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</si>
  <si>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</si>
  <si>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</si>
  <si>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</si>
  <si>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</si>
  <si>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</si>
  <si>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</si>
  <si>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</si>
  <si>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</si>
  <si>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</si>
  <si>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</si>
  <si>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</si>
  <si>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</si>
  <si>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</si>
  <si>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</si>
  <si>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</si>
  <si>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</si>
  <si>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</si>
  <si>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</si>
  <si>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</si>
  <si>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</si>
  <si>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</si>
  <si>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</si>
  <si>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</si>
  <si>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</si>
  <si>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</si>
  <si>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</si>
  <si>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</si>
  <si>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</si>
  <si>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</si>
  <si>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</si>
  <si>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</si>
  <si>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</si>
  <si>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</si>
  <si>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</si>
  <si>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</si>
  <si>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</si>
  <si>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</si>
  <si>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</si>
  <si>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</si>
  <si>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</si>
  <si>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</si>
  <si>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</si>
  <si>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</si>
  <si>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</si>
  <si>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</si>
  <si>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</si>
  <si>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</si>
  <si>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</si>
  <si>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</si>
  <si>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</si>
  <si>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</si>
  <si>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</si>
  <si>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</si>
  <si>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福島県矢吹町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</si>
  <si>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</si>
  <si>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</si>
  <si>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</si>
  <si>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</si>
  <si>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</si>
  <si>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</si>
  <si>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</si>
  <si>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</si>
  <si>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</si>
  <si>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</si>
  <si>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</si>
  <si>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</si>
  <si>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</si>
  <si>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</si>
  <si>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</si>
  <si>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</si>
  <si>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</si>
  <si>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</si>
  <si>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</si>
  <si>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</si>
  <si>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</si>
  <si>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</si>
  <si>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</si>
  <si>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</si>
  <si>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</si>
  <si>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</si>
  <si>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</si>
  <si>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</si>
  <si>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</si>
  <si>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</si>
  <si>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</si>
  <si>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</si>
  <si>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</si>
  <si>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</si>
  <si>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</si>
  <si>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</si>
  <si>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</si>
  <si>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</si>
  <si>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</si>
  <si>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</si>
  <si>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</si>
  <si>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</si>
  <si>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</si>
  <si>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</si>
  <si>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</si>
  <si>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</si>
  <si>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</si>
  <si>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</si>
  <si>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</si>
  <si>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</si>
  <si>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</si>
  <si>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</si>
  <si>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</si>
  <si>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</si>
  <si>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</si>
  <si>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</si>
  <si>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</si>
  <si>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</si>
  <si>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</si>
  <si>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</si>
  <si>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</si>
  <si>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</si>
  <si>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</si>
  <si>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</si>
  <si>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</si>
  <si>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</si>
  <si>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</si>
  <si>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</si>
  <si>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</si>
  <si>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</si>
  <si>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</si>
  <si>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</si>
  <si>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</si>
  <si>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</si>
  <si>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</si>
  <si>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</si>
  <si>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</si>
  <si>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</si>
  <si>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</si>
  <si>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</si>
  <si>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</si>
  <si>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</si>
  <si>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</si>
  <si>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</si>
  <si>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</si>
  <si>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</si>
  <si>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</si>
  <si>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</si>
  <si>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</si>
  <si>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</si>
  <si>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</si>
  <si>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</si>
  <si>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</si>
  <si>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</si>
  <si>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</si>
  <si>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</si>
  <si>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</si>
  <si>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</si>
  <si>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</si>
  <si>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</si>
  <si>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</si>
  <si>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</si>
  <si>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</si>
  <si>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</si>
  <si>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</si>
  <si>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</si>
  <si>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</si>
  <si>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</si>
  <si>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</si>
  <si>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</si>
  <si>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</si>
  <si>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</si>
  <si>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</si>
  <si>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</si>
  <si>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</si>
  <si>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</si>
  <si>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</si>
  <si>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</si>
  <si>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</si>
  <si>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</si>
  <si>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</si>
  <si>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</si>
  <si>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</si>
  <si>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</si>
  <si>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</si>
  <si>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</si>
  <si>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</si>
  <si>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</si>
  <si>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</si>
  <si>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</si>
  <si>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</si>
  <si>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</si>
  <si>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</si>
  <si>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</si>
  <si>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</si>
  <si>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</si>
  <si>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</si>
  <si>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</si>
  <si>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</si>
  <si>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</si>
  <si>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</si>
  <si>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</si>
  <si>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</si>
  <si>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</si>
  <si>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</si>
  <si>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</si>
  <si>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</si>
  <si>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</si>
  <si>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</si>
  <si>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</si>
  <si>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</si>
  <si>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</si>
  <si>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</si>
  <si>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</si>
  <si>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</si>
  <si>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</si>
  <si>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</si>
  <si>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</si>
  <si>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</si>
  <si>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</si>
  <si>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</si>
  <si>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</si>
  <si>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</si>
  <si>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</si>
  <si>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</si>
  <si>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</si>
  <si>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</si>
  <si>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</si>
  <si>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</si>
  <si>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</si>
  <si>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</si>
  <si>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</si>
  <si>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</si>
  <si>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</si>
  <si>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</si>
  <si>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</si>
  <si>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</si>
  <si>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</si>
  <si>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</si>
  <si>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</si>
  <si>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</si>
  <si>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</si>
  <si>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</si>
  <si>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</si>
  <si>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</si>
  <si>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</si>
  <si>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</si>
  <si>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</si>
  <si>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</si>
  <si>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</si>
  <si>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6.06</t>
  </si>
  <si>
    <t>▲ 2.80</t>
  </si>
  <si>
    <t>▲ 3.09</t>
  </si>
  <si>
    <t>▲ 0.88</t>
  </si>
  <si>
    <t>水道事業会計</t>
  </si>
  <si>
    <t>一般会計</t>
  </si>
  <si>
    <t>国民健康保険特別会計</t>
  </si>
  <si>
    <t>介護保険特別会計</t>
  </si>
  <si>
    <t>後期高齢者医療特別会計</t>
  </si>
  <si>
    <t>土地造成事業特別会計</t>
  </si>
  <si>
    <t>農業集落排水事業特別会計</t>
  </si>
  <si>
    <t>公共下水道事業特別会計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</si>
  <si>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</si>
  <si>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</si>
  <si>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</si>
  <si>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</si>
  <si>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</si>
  <si>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</si>
  <si>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</si>
  <si>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</si>
  <si>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</si>
  <si>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</si>
  <si>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</si>
  <si>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</si>
  <si>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</si>
  <si>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国民健康保険特別会計</t>
    <phoneticPr fontId="5"/>
  </si>
  <si>
    <t>介護保険特別会計</t>
    <phoneticPr fontId="5"/>
  </si>
  <si>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</si>
  <si>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白河地方広域市町村圏整備組合（水道用水供給事業会計）</t>
    <rPh sb="15" eb="18">
      <t>スイドウヨウ</t>
    </rPh>
    <rPh sb="18" eb="19">
      <t>スイ</t>
    </rPh>
    <rPh sb="19" eb="21">
      <t>キョウキュウ</t>
    </rPh>
    <rPh sb="21" eb="23">
      <t>ジギョウ</t>
    </rPh>
    <rPh sb="23" eb="25">
      <t>カイケイ</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</si>
  <si>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</si>
  <si>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14" eb="16">
      <t>コウキ</t>
    </rPh>
    <rPh sb="16" eb="19">
      <t>コウレイシャ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</si>
  <si>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</si>
  <si>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13" eb="15">
      <t>ショウボウ</t>
    </rPh>
    <rPh sb="15" eb="17">
      <t>ホショウ</t>
    </rPh>
    <rPh sb="17" eb="18">
      <t>トウ</t>
    </rPh>
    <rPh sb="18" eb="20">
      <t>トクベツ</t>
    </rPh>
    <rPh sb="20" eb="22">
      <t>カイケイ</t>
    </rPh>
    <phoneticPr fontId="2"/>
  </si>
  <si>
    <t>福島県市町村総合事務組合（消防賞じゅつ金特別会計）</t>
    <rPh sb="13" eb="15">
      <t>ショウボウ</t>
    </rPh>
    <rPh sb="15" eb="16">
      <t>ショウ</t>
    </rPh>
    <rPh sb="19" eb="20">
      <t>キン</t>
    </rPh>
    <phoneticPr fontId="2"/>
  </si>
  <si>
    <t>福島県市町村総合事務組合（非常勤職員公務災害補償特別会計）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</si>
  <si>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13" eb="15">
      <t>ジチ</t>
    </rPh>
    <rPh sb="15" eb="17">
      <t>カイカン</t>
    </rPh>
    <rPh sb="17" eb="19">
      <t>カンリ</t>
    </rPh>
    <rPh sb="19" eb="21">
      <t>トクベツ</t>
    </rPh>
    <rPh sb="21" eb="23">
      <t>カイケイ</t>
    </rPh>
    <phoneticPr fontId="2"/>
  </si>
  <si>
    <t>白河地方土地開発公社</t>
    <rPh sb="0" eb="2">
      <t>シラカワ</t>
    </rPh>
    <rPh sb="2" eb="4">
      <t>チホウ</t>
    </rPh>
    <rPh sb="4" eb="6">
      <t>トチ</t>
    </rPh>
    <rPh sb="6" eb="8">
      <t>カイハツ</t>
    </rPh>
    <rPh sb="8" eb="10">
      <t>コウシャ</t>
    </rPh>
    <phoneticPr fontId="2"/>
  </si>
  <si>
    <r>
      <t>　</t>
    </r>
    <r>
      <rPr>
        <sz val="11"/>
        <color indexed="8"/>
        <rFont val="ＭＳ ゴシック"/>
        <family val="3"/>
        <charset val="128"/>
      </rPr>
      <t>将来負担比率は減少推移しているものの、実質公債費比率は前年度と同数値となっており、また、いずれにおいても類似団体内平均値は上回る値となっている。
　今後は復興事業等による公債費の増要因があるものの、基金の効率的な運用や繰上償還の実行を検討しながら数値上昇の抑制を図っていく。</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</si>
</sst>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0" xfId="8" applyFont="1" applyFill="1" applyBorder="1" applyAlignment="1" applyProtection="1">
      <alignment horizontal="center" vertical="center" shrinkToFit="1"/>
      <protection hidden="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30" xfId="8" applyFont="1" applyFill="1" applyBorder="1" applyAlignment="1">
      <alignment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15" fillId="0" borderId="34" xfId="11" applyFont="1" applyBorder="1" applyAlignment="1">
      <alignment horizontal="center"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81990</c:v>
                </c:pt>
                <c:pt idx="1">
                  <c:v>87551</c:v>
                </c:pt>
                <c:pt idx="2">
                  <c:v>77577</c:v>
                </c:pt>
                <c:pt idx="3">
                  <c:v>115123</c:v>
                </c:pt>
                <c:pt idx="4">
                  <c:v>98899</c:v>
                </c:pt>
              </c:numCache>
            </c:numRef>
          </c:val>
          <c:smooth val="0"/>
          <c:extLst>
            <c:ext xmlns:c16="http://schemas.microsoft.com/office/drawing/2014/chart" uri="{C3380CC4-5D6E-409C-BE32-E72D297353CC}">
              <c16:uniqueId val="{00000000-7BFE-4AB4-9775-57FC03AD28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100753</c:v>
                </c:pt>
                <c:pt idx="1">
                  <c:v>130262</c:v>
                </c:pt>
                <c:pt idx="2">
                  <c:v>131224</c:v>
                </c:pt>
                <c:pt idx="3">
                  <c:v>105115</c:v>
                </c:pt>
                <c:pt idx="4">
                  <c:v>44089</c:v>
                </c:pt>
              </c:numCache>
            </c:numRef>
          </c:val>
          <c:smooth val="0"/>
          <c:extLst>
            <c:ext xmlns:c16="http://schemas.microsoft.com/office/drawing/2014/chart" uri="{C3380CC4-5D6E-409C-BE32-E72D297353CC}">
              <c16:uniqueId val="{00000001-7BFE-4AB4-9775-57FC03AD28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7.59</c:v>
                </c:pt>
                <c:pt idx="1">
                  <c:v>9.48</c:v>
                </c:pt>
                <c:pt idx="2">
                  <c:v>5.62</c:v>
                </c:pt>
                <c:pt idx="3">
                  <c:v>4.59</c:v>
                </c:pt>
                <c:pt idx="4">
                  <c:v>4.53</c:v>
                </c:pt>
              </c:numCache>
            </c:numRef>
          </c:val>
          <c:extLst>
            <c:ext xmlns:c16="http://schemas.microsoft.com/office/drawing/2014/chart" uri="{C3380CC4-5D6E-409C-BE32-E72D297353CC}">
              <c16:uniqueId val="{00000000-2109-40B5-A26C-297CEE4A41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16.38</c:v>
                </c:pt>
                <c:pt idx="1">
                  <c:v>13.56</c:v>
                </c:pt>
                <c:pt idx="2">
                  <c:v>17.600000000000001</c:v>
                </c:pt>
                <c:pt idx="3">
                  <c:v>19.39</c:v>
                </c:pt>
                <c:pt idx="4">
                  <c:v>18.29</c:v>
                </c:pt>
              </c:numCache>
            </c:numRef>
          </c:val>
          <c:extLst>
            <c:ext xmlns:c16="http://schemas.microsoft.com/office/drawing/2014/chart" uri="{C3380CC4-5D6E-409C-BE32-E72D297353CC}">
              <c16:uniqueId val="{00000001-2109-40B5-A26C-297CEE4A41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0.67</c:v>
                </c:pt>
                <c:pt idx="1">
                  <c:v>-6.06</c:v>
                </c:pt>
                <c:pt idx="2">
                  <c:v>-2.8</c:v>
                </c:pt>
                <c:pt idx="3">
                  <c:v>-3.09</c:v>
                </c:pt>
                <c:pt idx="4">
                  <c:v>-0.88</c:v>
                </c:pt>
              </c:numCache>
            </c:numRef>
          </c:val>
          <c:smooth val="0"/>
          <c:extLst>
            <c:ext xmlns:c16="http://schemas.microsoft.com/office/drawing/2014/chart" uri="{C3380CC4-5D6E-409C-BE32-E72D297353CC}">
              <c16:uniqueId val="{00000002-2109-40B5-A26C-297CEE4A41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D1-4E37-9271-BAC955D4AE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D1-4E37-9271-BAC955D4AEE0}"/>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0.87</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BD1-4E37-9271-BAC955D4AEE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0.17</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BD1-4E37-9271-BAC955D4AEE0}"/>
            </c:ext>
          </c:extLst>
        </c:ser>
        <c:ser>
          <c:idx val="4"/>
          <c:order val="4"/>
          <c:tx>
            <c:strRef>
              <c:f>データシート!$A$31</c:f>
              <c:strCache>
                <c:ptCount val="1"/>
                <c:pt idx="0">
                  <c:v>土地造成事業特別会計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CBD1-4E37-9271-BAC955D4AEE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CBD1-4E37-9271-BAC955D4AEE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0.04</c:v>
                </c:pt>
                <c:pt idx="4">
                  <c:v>#N/A</c:v>
                </c:pt>
                <c:pt idx="5">
                  <c:v>0.61</c:v>
                </c:pt>
                <c:pt idx="6">
                  <c:v>#N/A</c:v>
                </c:pt>
                <c:pt idx="7">
                  <c:v>0.53</c:v>
                </c:pt>
                <c:pt idx="8">
                  <c:v>#N/A</c:v>
                </c:pt>
                <c:pt idx="9">
                  <c:v>1.1100000000000001</c:v>
                </c:pt>
              </c:numCache>
            </c:numRef>
          </c:val>
          <c:extLst>
            <c:ext xmlns:c16="http://schemas.microsoft.com/office/drawing/2014/chart" uri="{C3380CC4-5D6E-409C-BE32-E72D297353CC}">
              <c16:uniqueId val="{00000006-CBD1-4E37-9271-BAC955D4AEE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5.14</c:v>
                </c:pt>
                <c:pt idx="2">
                  <c:v>#N/A</c:v>
                </c:pt>
                <c:pt idx="3">
                  <c:v>4.5199999999999996</c:v>
                </c:pt>
                <c:pt idx="4">
                  <c:v>#N/A</c:v>
                </c:pt>
                <c:pt idx="5">
                  <c:v>3.18</c:v>
                </c:pt>
                <c:pt idx="6">
                  <c:v>#N/A</c:v>
                </c:pt>
                <c:pt idx="7">
                  <c:v>4.3099999999999996</c:v>
                </c:pt>
                <c:pt idx="8">
                  <c:v>#N/A</c:v>
                </c:pt>
                <c:pt idx="9">
                  <c:v>4.13</c:v>
                </c:pt>
              </c:numCache>
            </c:numRef>
          </c:val>
          <c:extLst>
            <c:ext xmlns:c16="http://schemas.microsoft.com/office/drawing/2014/chart" uri="{C3380CC4-5D6E-409C-BE32-E72D297353CC}">
              <c16:uniqueId val="{00000007-CBD1-4E37-9271-BAC955D4AEE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7.59</c:v>
                </c:pt>
                <c:pt idx="2">
                  <c:v>#N/A</c:v>
                </c:pt>
                <c:pt idx="3">
                  <c:v>9.48</c:v>
                </c:pt>
                <c:pt idx="4">
                  <c:v>#N/A</c:v>
                </c:pt>
                <c:pt idx="5">
                  <c:v>5.62</c:v>
                </c:pt>
                <c:pt idx="6">
                  <c:v>#N/A</c:v>
                </c:pt>
                <c:pt idx="7">
                  <c:v>4.59</c:v>
                </c:pt>
                <c:pt idx="8">
                  <c:v>#N/A</c:v>
                </c:pt>
                <c:pt idx="9">
                  <c:v>4.5199999999999996</c:v>
                </c:pt>
              </c:numCache>
            </c:numRef>
          </c:val>
          <c:extLst>
            <c:ext xmlns:c16="http://schemas.microsoft.com/office/drawing/2014/chart" uri="{C3380CC4-5D6E-409C-BE32-E72D297353CC}">
              <c16:uniqueId val="{00000008-CBD1-4E37-9271-BAC955D4AE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9.15</c:v>
                </c:pt>
                <c:pt idx="2">
                  <c:v>#N/A</c:v>
                </c:pt>
                <c:pt idx="3">
                  <c:v>8.11</c:v>
                </c:pt>
                <c:pt idx="4">
                  <c:v>#N/A</c:v>
                </c:pt>
                <c:pt idx="5">
                  <c:v>7.04</c:v>
                </c:pt>
                <c:pt idx="6">
                  <c:v>#N/A</c:v>
                </c:pt>
                <c:pt idx="7">
                  <c:v>6.22</c:v>
                </c:pt>
                <c:pt idx="8">
                  <c:v>#N/A</c:v>
                </c:pt>
                <c:pt idx="9">
                  <c:v>6.34</c:v>
                </c:pt>
              </c:numCache>
            </c:numRef>
          </c:val>
          <c:extLst>
            <c:ext xmlns:c16="http://schemas.microsoft.com/office/drawing/2014/chart" uri="{C3380CC4-5D6E-409C-BE32-E72D297353CC}">
              <c16:uniqueId val="{00000009-CBD1-4E37-9271-BAC955D4AE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681</c:v>
                </c:pt>
                <c:pt idx="5">
                  <c:v>707</c:v>
                </c:pt>
                <c:pt idx="8">
                  <c:v>692</c:v>
                </c:pt>
                <c:pt idx="11">
                  <c:v>674</c:v>
                </c:pt>
                <c:pt idx="14">
                  <c:v>670</c:v>
                </c:pt>
              </c:numCache>
            </c:numRef>
          </c:val>
          <c:extLst>
            <c:ext xmlns:c16="http://schemas.microsoft.com/office/drawing/2014/chart" uri="{C3380CC4-5D6E-409C-BE32-E72D297353CC}">
              <c16:uniqueId val="{00000000-D13C-4527-AAC2-28D9897053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3C-4527-AAC2-28D9897053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135</c:v>
                </c:pt>
                <c:pt idx="3">
                  <c:v>115</c:v>
                </c:pt>
                <c:pt idx="6">
                  <c:v>79</c:v>
                </c:pt>
                <c:pt idx="9">
                  <c:v>63</c:v>
                </c:pt>
                <c:pt idx="12">
                  <c:v>78</c:v>
                </c:pt>
              </c:numCache>
            </c:numRef>
          </c:val>
          <c:extLst>
            <c:ext xmlns:c16="http://schemas.microsoft.com/office/drawing/2014/chart" uri="{C3380CC4-5D6E-409C-BE32-E72D297353CC}">
              <c16:uniqueId val="{00000002-D13C-4527-AAC2-28D9897053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44</c:v>
                </c:pt>
                <c:pt idx="3">
                  <c:v>37</c:v>
                </c:pt>
                <c:pt idx="6">
                  <c:v>39</c:v>
                </c:pt>
                <c:pt idx="9">
                  <c:v>41</c:v>
                </c:pt>
                <c:pt idx="12">
                  <c:v>40</c:v>
                </c:pt>
              </c:numCache>
            </c:numRef>
          </c:val>
          <c:extLst>
            <c:ext xmlns:c16="http://schemas.microsoft.com/office/drawing/2014/chart" uri="{C3380CC4-5D6E-409C-BE32-E72D297353CC}">
              <c16:uniqueId val="{00000003-D13C-4527-AAC2-28D9897053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321</c:v>
                </c:pt>
                <c:pt idx="3">
                  <c:v>309</c:v>
                </c:pt>
                <c:pt idx="6">
                  <c:v>308</c:v>
                </c:pt>
                <c:pt idx="9">
                  <c:v>335</c:v>
                </c:pt>
                <c:pt idx="12">
                  <c:v>310</c:v>
                </c:pt>
              </c:numCache>
            </c:numRef>
          </c:val>
          <c:extLst>
            <c:ext xmlns:c16="http://schemas.microsoft.com/office/drawing/2014/chart" uri="{C3380CC4-5D6E-409C-BE32-E72D297353CC}">
              <c16:uniqueId val="{00000004-D13C-4527-AAC2-28D9897053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3C-4527-AAC2-28D9897053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3C-4527-AAC2-28D9897053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759</c:v>
                </c:pt>
                <c:pt idx="3">
                  <c:v>743</c:v>
                </c:pt>
                <c:pt idx="6">
                  <c:v>740</c:v>
                </c:pt>
                <c:pt idx="9">
                  <c:v>739</c:v>
                </c:pt>
                <c:pt idx="12">
                  <c:v>733</c:v>
                </c:pt>
              </c:numCache>
            </c:numRef>
          </c:val>
          <c:extLst>
            <c:ext xmlns:c16="http://schemas.microsoft.com/office/drawing/2014/chart" uri="{C3380CC4-5D6E-409C-BE32-E72D297353CC}">
              <c16:uniqueId val="{00000007-D13C-4527-AAC2-28D9897053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578</c:v>
                </c:pt>
                <c:pt idx="2">
                  <c:v>#N/A</c:v>
                </c:pt>
                <c:pt idx="3">
                  <c:v>#N/A</c:v>
                </c:pt>
                <c:pt idx="4">
                  <c:v>497</c:v>
                </c:pt>
                <c:pt idx="5">
                  <c:v>#N/A</c:v>
                </c:pt>
                <c:pt idx="6">
                  <c:v>#N/A</c:v>
                </c:pt>
                <c:pt idx="7">
                  <c:v>474</c:v>
                </c:pt>
                <c:pt idx="8">
                  <c:v>#N/A</c:v>
                </c:pt>
                <c:pt idx="9">
                  <c:v>#N/A</c:v>
                </c:pt>
                <c:pt idx="10">
                  <c:v>504</c:v>
                </c:pt>
                <c:pt idx="11">
                  <c:v>#N/A</c:v>
                </c:pt>
                <c:pt idx="12">
                  <c:v>#N/A</c:v>
                </c:pt>
                <c:pt idx="13">
                  <c:v>491</c:v>
                </c:pt>
                <c:pt idx="14">
                  <c:v>#N/A</c:v>
                </c:pt>
              </c:numCache>
            </c:numRef>
          </c:val>
          <c:smooth val="0"/>
          <c:extLst>
            <c:ext xmlns:c16="http://schemas.microsoft.com/office/drawing/2014/chart" uri="{C3380CC4-5D6E-409C-BE32-E72D297353CC}">
              <c16:uniqueId val="{00000008-D13C-4527-AAC2-28D9897053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8384</c:v>
                </c:pt>
                <c:pt idx="5">
                  <c:v>8359</c:v>
                </c:pt>
                <c:pt idx="8">
                  <c:v>8710</c:v>
                </c:pt>
                <c:pt idx="11">
                  <c:v>8575</c:v>
                </c:pt>
                <c:pt idx="14">
                  <c:v>8341</c:v>
                </c:pt>
              </c:numCache>
            </c:numRef>
          </c:val>
          <c:extLst>
            <c:ext xmlns:c16="http://schemas.microsoft.com/office/drawing/2014/chart" uri="{C3380CC4-5D6E-409C-BE32-E72D297353CC}">
              <c16:uniqueId val="{00000000-F2A6-4080-AB9A-2B823E7D92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184</c:v>
                </c:pt>
                <c:pt idx="5">
                  <c:v>167</c:v>
                </c:pt>
                <c:pt idx="8">
                  <c:v>167</c:v>
                </c:pt>
                <c:pt idx="11">
                  <c:v>167</c:v>
                </c:pt>
                <c:pt idx="14">
                  <c:v>314</c:v>
                </c:pt>
              </c:numCache>
            </c:numRef>
          </c:val>
          <c:extLst>
            <c:ext xmlns:c16="http://schemas.microsoft.com/office/drawing/2014/chart" uri="{C3380CC4-5D6E-409C-BE32-E72D297353CC}">
              <c16:uniqueId val="{00000001-F2A6-4080-AB9A-2B823E7D92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1624</c:v>
                </c:pt>
                <c:pt idx="5">
                  <c:v>1492</c:v>
                </c:pt>
                <c:pt idx="8">
                  <c:v>1763</c:v>
                </c:pt>
                <c:pt idx="11">
                  <c:v>1878</c:v>
                </c:pt>
                <c:pt idx="14">
                  <c:v>1759</c:v>
                </c:pt>
              </c:numCache>
            </c:numRef>
          </c:val>
          <c:extLst>
            <c:ext xmlns:c16="http://schemas.microsoft.com/office/drawing/2014/chart" uri="{C3380CC4-5D6E-409C-BE32-E72D297353CC}">
              <c16:uniqueId val="{00000002-F2A6-4080-AB9A-2B823E7D92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A6-4080-AB9A-2B823E7D92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A6-4080-AB9A-2B823E7D92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18</c:v>
                </c:pt>
                <c:pt idx="12">
                  <c:v>18</c:v>
                </c:pt>
              </c:numCache>
            </c:numRef>
          </c:val>
          <c:extLst>
            <c:ext xmlns:c16="http://schemas.microsoft.com/office/drawing/2014/chart" uri="{C3380CC4-5D6E-409C-BE32-E72D297353CC}">
              <c16:uniqueId val="{00000005-F2A6-4080-AB9A-2B823E7D92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1597</c:v>
                </c:pt>
                <c:pt idx="3">
                  <c:v>1317</c:v>
                </c:pt>
                <c:pt idx="6">
                  <c:v>1312</c:v>
                </c:pt>
                <c:pt idx="9">
                  <c:v>1178</c:v>
                </c:pt>
                <c:pt idx="12">
                  <c:v>992</c:v>
                </c:pt>
              </c:numCache>
            </c:numRef>
          </c:val>
          <c:extLst>
            <c:ext xmlns:c16="http://schemas.microsoft.com/office/drawing/2014/chart" uri="{C3380CC4-5D6E-409C-BE32-E72D297353CC}">
              <c16:uniqueId val="{00000006-F2A6-4080-AB9A-2B823E7D92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213</c:v>
                </c:pt>
                <c:pt idx="3">
                  <c:v>156</c:v>
                </c:pt>
                <c:pt idx="6">
                  <c:v>124</c:v>
                </c:pt>
                <c:pt idx="9">
                  <c:v>89</c:v>
                </c:pt>
                <c:pt idx="12">
                  <c:v>53</c:v>
                </c:pt>
              </c:numCache>
            </c:numRef>
          </c:val>
          <c:extLst>
            <c:ext xmlns:c16="http://schemas.microsoft.com/office/drawing/2014/chart" uri="{C3380CC4-5D6E-409C-BE32-E72D297353CC}">
              <c16:uniqueId val="{00000007-F2A6-4080-AB9A-2B823E7D92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4523</c:v>
                </c:pt>
                <c:pt idx="3">
                  <c:v>4561</c:v>
                </c:pt>
                <c:pt idx="6">
                  <c:v>4224</c:v>
                </c:pt>
                <c:pt idx="9">
                  <c:v>4032</c:v>
                </c:pt>
                <c:pt idx="12">
                  <c:v>3962</c:v>
                </c:pt>
              </c:numCache>
            </c:numRef>
          </c:val>
          <c:extLst>
            <c:ext xmlns:c16="http://schemas.microsoft.com/office/drawing/2014/chart" uri="{C3380CC4-5D6E-409C-BE32-E72D297353CC}">
              <c16:uniqueId val="{00000008-F2A6-4080-AB9A-2B823E7D92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1530</c:v>
                </c:pt>
                <c:pt idx="3">
                  <c:v>1428</c:v>
                </c:pt>
                <c:pt idx="6">
                  <c:v>1333</c:v>
                </c:pt>
                <c:pt idx="9">
                  <c:v>1245</c:v>
                </c:pt>
                <c:pt idx="12">
                  <c:v>1156</c:v>
                </c:pt>
              </c:numCache>
            </c:numRef>
          </c:val>
          <c:extLst>
            <c:ext xmlns:c16="http://schemas.microsoft.com/office/drawing/2014/chart" uri="{C3380CC4-5D6E-409C-BE32-E72D297353CC}">
              <c16:uniqueId val="{00000009-F2A6-4080-AB9A-2B823E7D92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7813</c:v>
                </c:pt>
                <c:pt idx="3">
                  <c:v>7891</c:v>
                </c:pt>
                <c:pt idx="6">
                  <c:v>8352</c:v>
                </c:pt>
                <c:pt idx="9">
                  <c:v>8406</c:v>
                </c:pt>
                <c:pt idx="12">
                  <c:v>8157</c:v>
                </c:pt>
              </c:numCache>
            </c:numRef>
          </c:val>
          <c:extLst>
            <c:ext xmlns:c16="http://schemas.microsoft.com/office/drawing/2014/chart" uri="{C3380CC4-5D6E-409C-BE32-E72D297353CC}">
              <c16:uniqueId val="{0000000A-F2A6-4080-AB9A-2B823E7D92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5484</c:v>
                </c:pt>
                <c:pt idx="2">
                  <c:v>#N/A</c:v>
                </c:pt>
                <c:pt idx="3">
                  <c:v>#N/A</c:v>
                </c:pt>
                <c:pt idx="4">
                  <c:v>5335</c:v>
                </c:pt>
                <c:pt idx="5">
                  <c:v>#N/A</c:v>
                </c:pt>
                <c:pt idx="6">
                  <c:v>#N/A</c:v>
                </c:pt>
                <c:pt idx="7">
                  <c:v>4705</c:v>
                </c:pt>
                <c:pt idx="8">
                  <c:v>#N/A</c:v>
                </c:pt>
                <c:pt idx="9">
                  <c:v>#N/A</c:v>
                </c:pt>
                <c:pt idx="10">
                  <c:v>4347</c:v>
                </c:pt>
                <c:pt idx="11">
                  <c:v>#N/A</c:v>
                </c:pt>
                <c:pt idx="12">
                  <c:v>#N/A</c:v>
                </c:pt>
                <c:pt idx="13">
                  <c:v>3924</c:v>
                </c:pt>
                <c:pt idx="14">
                  <c:v>#N/A</c:v>
                </c:pt>
              </c:numCache>
            </c:numRef>
          </c:val>
          <c:smooth val="0"/>
          <c:extLst>
            <c:ext xmlns:c16="http://schemas.microsoft.com/office/drawing/2014/chart" uri="{C3380CC4-5D6E-409C-BE32-E72D297353CC}">
              <c16:uniqueId val="{0000000B-F2A6-4080-AB9A-2B823E7D92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821</c:v>
                </c:pt>
                <c:pt idx="1">
                  <c:v>873</c:v>
                </c:pt>
                <c:pt idx="2">
                  <c:v>831</c:v>
                </c:pt>
              </c:numCache>
            </c:numRef>
          </c:val>
          <c:extLst>
            <c:ext xmlns:c16="http://schemas.microsoft.com/office/drawing/2014/chart" uri="{C3380CC4-5D6E-409C-BE32-E72D297353CC}">
              <c16:uniqueId val="{00000000-272F-4279-A609-2B51276ED7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95</c:v>
                </c:pt>
                <c:pt idx="1">
                  <c:v>95</c:v>
                </c:pt>
                <c:pt idx="2">
                  <c:v>95</c:v>
                </c:pt>
              </c:numCache>
            </c:numRef>
          </c:val>
          <c:extLst>
            <c:ext xmlns:c16="http://schemas.microsoft.com/office/drawing/2014/chart" uri="{C3380CC4-5D6E-409C-BE32-E72D297353CC}">
              <c16:uniqueId val="{00000001-272F-4279-A609-2B51276ED7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1030</c:v>
                </c:pt>
                <c:pt idx="1">
                  <c:v>463</c:v>
                </c:pt>
                <c:pt idx="2">
                  <c:v>401</c:v>
                </c:pt>
              </c:numCache>
            </c:numRef>
          </c:val>
          <c:extLst>
            <c:ext xmlns:c16="http://schemas.microsoft.com/office/drawing/2014/chart" uri="{C3380CC4-5D6E-409C-BE32-E72D297353CC}">
              <c16:uniqueId val="{00000002-272F-4279-A609-2B51276ED7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{2DC599D0-4CBF-4C01-99FB-78E30B0C1913}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46F-4F0A-8A5E-55182BA5D5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{52E5E27D-72B6-46AD-AE46-64CBE7EAB90D}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6F-4F0A-8A5E-55182BA5D5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{A0F63F83-FE25-493E-AB11-21DB7F3AEE12}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6F-4F0A-8A5E-55182BA5D5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{42E916E5-6023-4A75-B2B4-F6F833908A99}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6F-4F0A-8A5E-55182BA5D5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{A07991A8-9C93-4854-B2A9-666FD4284986}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6F-4F0A-8A5E-55182BA5D52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{FE16BF9C-B80C-4092-84EB-D0B43BAD30C1}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46F-4F0A-8A5E-55182BA5D52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{9AD9AD58-8BB5-4591-885B-2FBAC6591C5F}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46F-4F0A-8A5E-55182BA5D52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{0EDE04DF-2FA2-433B-9BC3-2B21B043FA4A}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46F-4F0A-8A5E-55182BA5D52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{5E1A9589-1BE6-41A6-9B76-1F8C5F3C242F}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46F-4F0A-8A5E-55182BA5D5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46F-4F0A-8A5E-55182BA5D5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{A062B36A-05FF-4E35-9491-5AAA08FD5CC2}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46F-4F0A-8A5E-55182BA5D5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{55FF6444-EF3F-4D59-95DA-FD0EE77E0BB4}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6F-4F0A-8A5E-55182BA5D5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{64AC7E4D-7375-4D59-A39E-D9F0CCBBDD30}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6F-4F0A-8A5E-55182BA5D5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{EBC45F10-B304-4523-8492-1EFE1B983C1A}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6F-4F0A-8A5E-55182BA5D5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{067E1DDF-5245-44BC-BBB9-620CBE6B63BC}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6F-4F0A-8A5E-55182BA5D52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{B772976B-F3ED-49BA-B950-A5C5211F1848}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46F-4F0A-8A5E-55182BA5D52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{B866D127-00C9-4312-9F2C-771F37E099F3}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46F-4F0A-8A5E-55182BA5D52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{C6CFE5ED-32F5-42DE-BA8D-5095A6B151DE}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46F-4F0A-8A5E-55182BA5D52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{61AB5F46-2462-4BAA-8BAE-29FAC1A962C5}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46F-4F0A-8A5E-55182BA5D5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246F-4F0A-8A5E-55182BA5D52C}"/>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{2AA1C260-D781-4EFD-B107-99AE4765BBD1}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4B1-47C8-9711-B13511CB15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{A00BD7AB-BAEE-4F10-A8FE-DC7095234142}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B1-47C8-9711-B13511CB15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{AD64D1B9-D280-4843-93E2-0F31F1EEBEF5}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B1-47C8-9711-B13511CB15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{6C417B6C-4961-4A39-BE52-E2F7AC6C7620}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B1-47C8-9711-B13511CB15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{EFA28C4E-DD3E-42E4-BFE3-0892B89311D0}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B1-47C8-9711-B13511CB152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{05747FDC-3FCE-40EC-9B76-A7C908E4871C}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4B1-47C8-9711-B13511CB152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{8DBE9F71-7131-48C9-A506-0904837B008E}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4B1-47C8-9711-B13511CB152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{F06DEAB2-77A3-410C-ACB6-3B6113880589}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4B1-47C8-9711-B13511CB152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{B55664AB-54CF-4ED0-88C5-47334D0547EA}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4B1-47C8-9711-B13511CB15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14.6</c:v>
                </c:pt>
                <c:pt idx="16">
                  <c:v>13.2</c:v>
                </c:pt>
                <c:pt idx="24">
                  <c:v>12.5</c:v>
                </c:pt>
                <c:pt idx="32">
                  <c:v>12.5</c:v>
                </c:pt>
              </c:numCache>
            </c:numRef>
          </c:xVal>
          <c:yVal>
            <c:numRef>
              <c:f>公会計指標分析・財政指標組合せ分析表!$BP$73:$DC$73</c:f>
              <c:numCache>
                <c:formatCode>#,##0.0;"▲ "#,##0.0</c:formatCode>
                <c:ptCount val="40"/>
                <c:pt idx="0">
                  <c:v>141.6</c:v>
                </c:pt>
                <c:pt idx="8">
                  <c:v>137.19999999999999</c:v>
                </c:pt>
                <c:pt idx="16">
                  <c:v>117.8</c:v>
                </c:pt>
                <c:pt idx="24">
                  <c:v>112.9</c:v>
                </c:pt>
                <c:pt idx="32">
                  <c:v>100.7</c:v>
                </c:pt>
              </c:numCache>
            </c:numRef>
          </c:yVal>
          <c:smooth val="0"/>
          <c:extLst>
            <c:ext xmlns:c16="http://schemas.microsoft.com/office/drawing/2014/chart" uri="{C3380CC4-5D6E-409C-BE32-E72D297353CC}">
              <c16:uniqueId val="{00000009-64B1-47C8-9711-B13511CB15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{1514830E-1159-4DF2-89FF-49E847B21FA8}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4B1-47C8-9711-B13511CB15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{56E84B8A-F8D3-42BD-94A1-9FD23721AE6B}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B1-47C8-9711-B13511CB15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{253CD3A7-D0EC-4FFC-9D6E-7459ECC8015B}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B1-47C8-9711-B13511CB15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{3F37757B-183C-4DAF-B719-A485019CF2A2}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B1-47C8-9711-B13511CB15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{7B369A12-4161-4230-BF51-9AE4E8E9FAB6}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B1-47C8-9711-B13511CB152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{B3277AA8-46BB-43A5-B165-2B630059B15E}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4B1-47C8-9711-B13511CB152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{C5B42613-4BB8-43BE-A69C-D22B60DAFF45}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4B1-47C8-9711-B13511CB1524}"/>
                </c:ext>
              </c:extLst>
            </c:dLbl>
            <c:dLbl>
              <c:idx val="24"/>
              <c:layout>
                <c:manualLayout>
                  <c:x val="-2.797743558110256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{3BA38D92-B005-4896-8073-C990E28BA1DB}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4B1-47C8-9711-B13511CB1524}"/>
                </c:ext>
              </c:extLst>
            </c:dLbl>
            <c:dLbl>
              <c:idx val="32"/>
              <c:layout>
                <c:manualLayout>
                  <c:x val="-3.541854765711866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{9C053F4C-38C8-4F9E-9335-9354FB26E281}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4B1-47C8-9711-B13511CB15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10.6</c:v>
                </c:pt>
                <c:pt idx="8">
                  <c:v>9.8000000000000007</c:v>
                </c:pt>
                <c:pt idx="16">
                  <c:v>8.5</c:v>
                </c:pt>
                <c:pt idx="24">
                  <c:v>9.1</c:v>
                </c:pt>
                <c:pt idx="32">
                  <c:v>8.9</c:v>
                </c:pt>
              </c:numCache>
            </c:numRef>
          </c:xVal>
          <c:yVal>
            <c:numRef>
              <c:f>公会計指標分析・財政指標組合せ分析表!$BP$77:$DC$77</c:f>
              <c:numCache>
                <c:formatCode>#,##0.0;"▲ "#,##0.0</c:formatCode>
                <c:ptCount val="40"/>
                <c:pt idx="0">
                  <c:v>44.3</c:v>
                </c:pt>
                <c:pt idx="8">
                  <c:v>40.299999999999997</c:v>
                </c:pt>
                <c:pt idx="16">
                  <c:v>44.9</c:v>
                </c:pt>
                <c:pt idx="24">
                  <c:v>44.9</c:v>
                </c:pt>
                <c:pt idx="32">
                  <c:v>40.799999999999997</c:v>
                </c:pt>
              </c:numCache>
            </c:numRef>
          </c:yVal>
          <c:smooth val="0"/>
          <c:extLst>
            <c:ext xmlns:c16="http://schemas.microsoft.com/office/drawing/2014/chart" uri="{C3380CC4-5D6E-409C-BE32-E72D297353CC}">
              <c16:uniqueId val="{00000013-64B1-47C8-9711-B13511CB1524}"/>
            </c:ext>
          </c:extLst>
        </c:ser>
        <c:dLbls>
          <c:showLegendKey val="0"/>
          <c:showVal val="1"/>
          <c:showCatName val="0"/>
          <c:showSerName val="0"/>
          <c:showPercent val="0"/>
          <c:showBubbleSize val="0"/>
        </c:dLbls>
        <c:axId val="84219776"/>
        <c:axId val="84234240"/>
      </c:scatterChart>
      <c:valAx>
        <c:axId val="84219776"/>
        <c:scaling>
          <c:orientation val="minMax"/>
          <c:max val="16.700000000000003"/>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分子構造を対前年比で比較してみると、元利償還金が、繰上償還による効果等による減少している。また、公営企業債の元利償還金に対する繰入金が、繰出基準の変更等により減少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の分子構造を対前年度比で比較してみると、一般会計の地方債の現在高が復興事業等の進捗により減少、公営企業債等繰入見込額については、各特別会計における起債残高の減により減少してい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また、債務負担行為に基づく支出予定額については、融資農道整備事業元利補給金の償還終了及び国営かんがい事業の償還進捗等により減少となっている。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福島県矢吹町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年度現在高では、特定目的基金のうち東日本大震災復興交付金基金を保有しており、災害公営住宅の建設完了に伴い取り崩しをしたため、残高全体では減少となった。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特定目的基金のうち、震災復興基金について、各種復興事業への活用として取り崩しを実施したほか、財政調整基金についても、復興事業等への活用を図るとともに、歳計剰余金処分時には、将来負担の軽減を目的とした繰上償還金への財源とするなどにより、基金全体の残高は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町の総合計画である「第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次矢吹町まちづくり総合計画」に基づき、効果的な政策運営と効率的な財政運営に努めており、今後も基金の効果的かつ効率的な活用を図り、各種復興事業に取り組みながらも、大幅な減少とならないよう運用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福祉基金は福祉施設にかかる施設改修工事等費に対して活用をしており、震災復興基金は各種復興事業への活用、東日本大震災復興交付金基金は災害公営住宅の建設にかかる工事費への活用、また、公共施設等整備基金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年度に新設し、各種公共施設の長寿命化当にかかる改修工事等への活用している。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年度現在高では、東日本大震災復興交付金基金が災害公営住宅の建設完了に伴い取り崩しをしたため減少となった。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年度以降、震災復興基金について、各種復興事業への活用として取り崩しを実施しており、減少推移となっている。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町の総合計画である「第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次矢吹町まちづくり総合計画」に基づき、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各種復興事業への効果的な活用を図るとともに、老朽化対策としての公共施設の長寿命化工事など、将来負担の軽減に努めながら、残高の大幅な減少とならないよう計画的に活用をしていいく。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財政調整基金については、復興事業への活用とともに、歳計剰余金処分時に繰上償還金への財源とするなどにより残高は減少推移している。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町の総合計画である「第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次矢吹町まちづくり総合計画」に基づき、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種復興事業への効果的な活用を図るとともに、引き続き繰上償還金を継続実施を検討するなど、残高の適正値を確保したうえで、将来負担の軽減に努めながら、大幅な減少とならないよう計画的な活用をしてい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過去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年間の推移では残高に増減は生じていない。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各種復興事業にかかる公債費の増加などを見据えながら、積立・取崩ともに効果的な活用を図っていく。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17,552
17,437
60.40
7,390,050
7,094,106
205,632
4,541,078
8,156,517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債務償還可能年数については、類似団体を上回っているため、計画的な債務の減少について検証を図っていく。</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4" name="テキスト ボックス 63"/>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5" name="直線コネクタ 6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6" name="テキスト ボックス 6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7" name="直線コネクタ 6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8" name="テキスト ボックス 6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9" name="直線コネクタ 6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0" name="テキスト ボックス 6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1" name="直線コネクタ 7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2" name="テキスト ボックス 7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3" name="直線コネクタ 7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4" name="テキスト ボックス 7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5" name="直線コネクタ 7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6" name="テキスト ボックス 7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78" name="直線コネクタ 77"/>
        <xdr:cNvCxnSpPr/>
      </xdr:nvCxnSpPr>
      <xdr:spPr>
        <a:xfrm flipV="1">
          <a:off x="14793595" y="552873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79" name="債務償還可能年数最小値テキスト"/>
        <xdr:cNvSpPr txBox="1"/>
      </xdr:nvSpPr>
      <xdr:spPr>
        <a:xfrm>
          <a:off x="14846300" y="6720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80" name="直線コネクタ 79"/>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81" name="債務償還可能年数最大値テキスト"/>
        <xdr:cNvSpPr txBox="1"/>
      </xdr:nvSpPr>
      <xdr:spPr>
        <a:xfrm>
          <a:off x="14846300" y="5303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82" name="直線コネクタ 81"/>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83"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84" name="フローチャート: 判断 8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90" name="楕円 89"/>
        <xdr:cNvSpPr/>
      </xdr:nvSpPr>
      <xdr:spPr>
        <a:xfrm>
          <a:off x="1474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340478" cy="259045"/>
    <xdr:sp macro="" textlink="">
      <xdr:nvSpPr>
        <xdr:cNvPr id="91" name="債務償還可能年数該当値テキスト"/>
        <xdr:cNvSpPr txBox="1"/>
      </xdr:nvSpPr>
      <xdr:spPr>
        <a:xfrm>
          <a:off x="14846300" y="5725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4" name="正方形/長方形 9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5" name="正方形/長方形 9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17,552
17,437
60.40
7,390,050
7,094,106
205,632
4,541,078
8,156,517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17,552
17,437
60.40
7,390,050
7,094,106
205,632
4,541,078
8,156,517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17,552
17,437
60.40
7,390,050
7,094,106
205,632
4,541,078
8,156,517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をピークとして下降に転じ、平成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にまで落ち込んだがその後は回復傾向にある。ここ</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と全国・県平均を上回る数値まで増加してきている。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しかしながら、東日本大震災の影響により税収等の流動的な部分を含んでいることから、歳出の抑制と歳入の確保に努める。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42635</xdr:rowOff>
    </xdr:to>
    <xdr:cxnSp macro="">
      <xdr:nvCxnSpPr>
        <xdr:cNvPr id="71" name="直線コネクタ 70"/>
        <xdr:cNvCxnSpPr/>
      </xdr:nvCxnSpPr>
      <xdr:spPr>
        <a:xfrm flipV="1">
          <a:off x="4114800" y="720906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77107</xdr:rowOff>
    </xdr:to>
    <xdr:cxnSp macro="">
      <xdr:nvCxnSpPr>
        <xdr:cNvPr id="74" name="直線コネクタ 73"/>
        <xdr:cNvCxnSpPr/>
      </xdr:nvCxnSpPr>
      <xdr:spPr>
        <a:xfrm flipV="1">
          <a:off x="3225800" y="72435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6" name="テキスト ボックス 75"/>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77107</xdr:rowOff>
    </xdr:to>
    <xdr:cxnSp macro="">
      <xdr:nvCxnSpPr>
        <xdr:cNvPr id="77" name="直線コネクタ 76"/>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111578</xdr:rowOff>
    </xdr:to>
    <xdr:cxnSp macro="">
      <xdr:nvCxnSpPr>
        <xdr:cNvPr id="80" name="直線コネクタ 79"/>
        <xdr:cNvCxnSpPr/>
      </xdr:nvCxnSpPr>
      <xdr:spPr>
        <a:xfrm flipV="1">
          <a:off x="1447800" y="72780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4" name="テキスト ボックス 83"/>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145342</xdr:rowOff>
    </xdr:from>
    <xdr:ext cx="762000" cy="259045"/>
    <xdr:sp macro="" textlink="">
      <xdr:nvSpPr>
        <xdr:cNvPr id="91"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103612</xdr:rowOff>
    </xdr:from>
    <xdr:ext cx="736600" cy="259045"/>
    <xdr:sp macro="" textlink="">
      <xdr:nvSpPr>
        <xdr:cNvPr id="93" name="テキスト ボックス 92"/>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138084</xdr:rowOff>
    </xdr:from>
    <xdr:ext cx="762000" cy="259045"/>
    <xdr:sp macro="" textlink="">
      <xdr:nvSpPr>
        <xdr:cNvPr id="95" name="テキスト ボックス 94"/>
        <xdr:cNvSpPr txBox="1"/>
      </xdr:nvSpPr>
      <xdr:spPr>
        <a:xfrm>
          <a:off x="2844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138084</xdr:rowOff>
    </xdr:from>
    <xdr:ext cx="762000" cy="259045"/>
    <xdr:sp macro="" textlink="">
      <xdr:nvSpPr>
        <xdr:cNvPr id="97" name="テキスト ボックス 96"/>
        <xdr:cNvSpPr txBox="1"/>
      </xdr:nvSpPr>
      <xdr:spPr>
        <a:xfrm>
          <a:off x="1955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1105</xdr:rowOff>
    </xdr:from>
    <xdr:ext cx="762000" cy="259045"/>
    <xdr:sp macro="" textlink="">
      <xdr:nvSpPr>
        <xdr:cNvPr id="99" name="テキスト ボックス 98"/>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物件費や補助費が増加しているが、人件費が昨年比で減となっている。平成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年度は、前年の経常収支比率</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％に対し</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82.0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％増）となり類似団体平均を下回る数値となった。</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また、公債費が復興事業にかかるものにより、今後増加していくことが想定されるため抑制を図り、今後も財政運営の健全化を図りながら更なる経常経費の削減に努める。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62</xdr:row>
      <xdr:rowOff>20320</xdr:rowOff>
    </xdr:to>
    <xdr:cxnSp macro="">
      <xdr:nvCxnSpPr>
        <xdr:cNvPr id="132" name="直線コネクタ 131"/>
        <xdr:cNvCxnSpPr/>
      </xdr:nvCxnSpPr>
      <xdr:spPr>
        <a:xfrm>
          <a:off x="4114800" y="106405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133858</xdr:rowOff>
    </xdr:from>
    <xdr:to>
      <xdr:col>19</xdr:col>
      <xdr:colOff>133350</xdr:colOff>
      <xdr:row>62</xdr:row>
      <xdr:rowOff>10668</xdr:rowOff>
    </xdr:to>
    <xdr:cxnSp macro="">
      <xdr:nvCxnSpPr>
        <xdr:cNvPr id="135" name="直線コネクタ 134"/>
        <xdr:cNvCxnSpPr/>
      </xdr:nvCxnSpPr>
      <xdr:spPr>
        <a:xfrm>
          <a:off x="3225800" y="105923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37" name="テキスト ボックス 136"/>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133858</xdr:rowOff>
    </xdr:from>
    <xdr:to>
      <xdr:col>15</xdr:col>
      <xdr:colOff>82550</xdr:colOff>
      <xdr:row>62</xdr:row>
      <xdr:rowOff>20320</xdr:rowOff>
    </xdr:to>
    <xdr:cxnSp macro="">
      <xdr:nvCxnSpPr>
        <xdr:cNvPr id="138" name="直線コネクタ 137"/>
        <xdr:cNvCxnSpPr/>
      </xdr:nvCxnSpPr>
      <xdr:spPr>
        <a:xfrm flipV="1">
          <a:off x="2336800" y="105923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0" name="テキスト ボックス 139"/>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25146</xdr:rowOff>
    </xdr:to>
    <xdr:cxnSp macro="">
      <xdr:nvCxnSpPr>
        <xdr:cNvPr id="141" name="直線コネクタ 140"/>
        <xdr:cNvCxnSpPr/>
      </xdr:nvCxnSpPr>
      <xdr:spPr>
        <a:xfrm flipV="1">
          <a:off x="1447800" y="106502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4" name="フローチャート: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5" name="テキスト ボックス 144"/>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2"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3" name="楕円 152"/>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4" name="テキスト ボックス 153"/>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83058</xdr:rowOff>
    </xdr:from>
    <xdr:to>
      <xdr:col>15</xdr:col>
      <xdr:colOff>133350</xdr:colOff>
      <xdr:row>62</xdr:row>
      <xdr:rowOff>13208</xdr:rowOff>
    </xdr:to>
    <xdr:sp macro="" textlink="">
      <xdr:nvSpPr>
        <xdr:cNvPr id="155" name="楕円 154"/>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23385</xdr:rowOff>
    </xdr:from>
    <xdr:ext cx="762000" cy="259045"/>
    <xdr:sp macro="" textlink="">
      <xdr:nvSpPr>
        <xdr:cNvPr id="156" name="テキスト ボックス 155"/>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7" name="楕円 156"/>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8" name="テキスト ボックス 157"/>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9" name="楕円 158"/>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86123</xdr:rowOff>
    </xdr:from>
    <xdr:ext cx="762000" cy="259045"/>
    <xdr:sp macro="" textlink="">
      <xdr:nvSpPr>
        <xdr:cNvPr id="160" name="テキスト ボックス 159"/>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人件費は定員適正化計画に基づく抑制をはじめとして減少傾向となっている。物件費は除染等の復興事業及び保育園の民営化により増加しており、類似団体平均とほぼ同数値となった。</a:t>
          </a:r>
          <a:endParaRPr lang="ja-JP" altLang="ja-JP" sz="14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今後も、物件費は復興事業の進捗により増減していくことが想定されるものの、人件費は内部経費等のコスト低減に努め、財政運営の健全化を図る。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40585</xdr:rowOff>
    </xdr:from>
    <xdr:to>
      <xdr:col>23</xdr:col>
      <xdr:colOff>133350</xdr:colOff>
      <xdr:row>83</xdr:row>
      <xdr:rowOff>69011</xdr:rowOff>
    </xdr:to>
    <xdr:cxnSp macro="">
      <xdr:nvCxnSpPr>
        <xdr:cNvPr id="195" name="直線コネクタ 194"/>
        <xdr:cNvCxnSpPr/>
      </xdr:nvCxnSpPr>
      <xdr:spPr>
        <a:xfrm>
          <a:off x="4114800" y="14099485"/>
          <a:ext cx="838200" cy="19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166966</xdr:rowOff>
    </xdr:from>
    <xdr:ext cx="762000" cy="259045"/>
    <xdr:sp macro="" textlink="">
      <xdr:nvSpPr>
        <xdr:cNvPr id="196" name="人件費・物件費等の状況平均値テキスト"/>
        <xdr:cNvSpPr txBox="1"/>
      </xdr:nvSpPr>
      <xdr:spPr>
        <a:xfrm>
          <a:off x="5041900" y="1422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40585</xdr:rowOff>
    </xdr:from>
    <xdr:to>
      <xdr:col>19</xdr:col>
      <xdr:colOff>133350</xdr:colOff>
      <xdr:row>84</xdr:row>
      <xdr:rowOff>91832</xdr:rowOff>
    </xdr:to>
    <xdr:cxnSp macro="">
      <xdr:nvCxnSpPr>
        <xdr:cNvPr id="198" name="直線コネクタ 197"/>
        <xdr:cNvCxnSpPr/>
      </xdr:nvCxnSpPr>
      <xdr:spPr>
        <a:xfrm flipV="1">
          <a:off x="3225800" y="14099485"/>
          <a:ext cx="889000" cy="39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99223</xdr:rowOff>
    </xdr:from>
    <xdr:ext cx="736600" cy="259045"/>
    <xdr:sp macro="" textlink="">
      <xdr:nvSpPr>
        <xdr:cNvPr id="200" name="テキスト ボックス 199"/>
        <xdr:cNvSpPr txBox="1"/>
      </xdr:nvSpPr>
      <xdr:spPr>
        <a:xfrm>
          <a:off x="3733800" y="1432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32832</xdr:rowOff>
    </xdr:from>
    <xdr:to>
      <xdr:col>15</xdr:col>
      <xdr:colOff>82550</xdr:colOff>
      <xdr:row>84</xdr:row>
      <xdr:rowOff>91832</xdr:rowOff>
    </xdr:to>
    <xdr:cxnSp macro="">
      <xdr:nvCxnSpPr>
        <xdr:cNvPr id="201" name="直線コネクタ 200"/>
        <xdr:cNvCxnSpPr/>
      </xdr:nvCxnSpPr>
      <xdr:spPr>
        <a:xfrm>
          <a:off x="2336800" y="14263182"/>
          <a:ext cx="889000" cy="23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37828</xdr:rowOff>
    </xdr:from>
    <xdr:ext cx="762000" cy="259045"/>
    <xdr:sp macro="" textlink="">
      <xdr:nvSpPr>
        <xdr:cNvPr id="203" name="テキスト ボックス 202"/>
        <xdr:cNvSpPr txBox="1"/>
      </xdr:nvSpPr>
      <xdr:spPr>
        <a:xfrm>
          <a:off x="2844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8293</xdr:rowOff>
    </xdr:from>
    <xdr:to>
      <xdr:col>11</xdr:col>
      <xdr:colOff>31750</xdr:colOff>
      <xdr:row>83</xdr:row>
      <xdr:rowOff>32832</xdr:rowOff>
    </xdr:to>
    <xdr:cxnSp macro="">
      <xdr:nvCxnSpPr>
        <xdr:cNvPr id="204" name="直線コネクタ 203"/>
        <xdr:cNvCxnSpPr/>
      </xdr:nvCxnSpPr>
      <xdr:spPr>
        <a:xfrm>
          <a:off x="1447800" y="14238643"/>
          <a:ext cx="889000" cy="2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19535</xdr:rowOff>
    </xdr:from>
    <xdr:to>
      <xdr:col>11</xdr:col>
      <xdr:colOff>82550</xdr:colOff>
      <xdr:row>86</xdr:row>
      <xdr:rowOff>121135</xdr:rowOff>
    </xdr:to>
    <xdr:sp macro="" textlink="">
      <xdr:nvSpPr>
        <xdr:cNvPr id="205" name="フローチャート: 判断 204"/>
        <xdr:cNvSpPr/>
      </xdr:nvSpPr>
      <xdr:spPr>
        <a:xfrm>
          <a:off x="2286000" y="1476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105912</xdr:rowOff>
    </xdr:from>
    <xdr:ext cx="762000" cy="259045"/>
    <xdr:sp macro="" textlink="">
      <xdr:nvSpPr>
        <xdr:cNvPr id="206" name="テキスト ボックス 205"/>
        <xdr:cNvSpPr txBox="1"/>
      </xdr:nvSpPr>
      <xdr:spPr>
        <a:xfrm>
          <a:off x="1955800" y="148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60375</xdr:rowOff>
    </xdr:from>
    <xdr:to>
      <xdr:col>7</xdr:col>
      <xdr:colOff>31750</xdr:colOff>
      <xdr:row>83</xdr:row>
      <xdr:rowOff>161975</xdr:rowOff>
    </xdr:to>
    <xdr:sp macro="" textlink="">
      <xdr:nvSpPr>
        <xdr:cNvPr id="207" name="フローチャート: 判断 206"/>
        <xdr:cNvSpPr/>
      </xdr:nvSpPr>
      <xdr:spPr>
        <a:xfrm>
          <a:off x="1397000" y="142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146752</xdr:rowOff>
    </xdr:from>
    <xdr:ext cx="762000" cy="259045"/>
    <xdr:sp macro="" textlink="">
      <xdr:nvSpPr>
        <xdr:cNvPr id="208" name="テキスト ボックス 207"/>
        <xdr:cNvSpPr txBox="1"/>
      </xdr:nvSpPr>
      <xdr:spPr>
        <a:xfrm>
          <a:off x="1066800" y="1437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18211</xdr:rowOff>
    </xdr:from>
    <xdr:to>
      <xdr:col>23</xdr:col>
      <xdr:colOff>184150</xdr:colOff>
      <xdr:row>83</xdr:row>
      <xdr:rowOff>119811</xdr:rowOff>
    </xdr:to>
    <xdr:sp macro="" textlink="">
      <xdr:nvSpPr>
        <xdr:cNvPr id="214" name="楕円 213"/>
        <xdr:cNvSpPr/>
      </xdr:nvSpPr>
      <xdr:spPr>
        <a:xfrm>
          <a:off x="4902200" y="142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34738</xdr:rowOff>
    </xdr:from>
    <xdr:ext cx="762000" cy="259045"/>
    <xdr:sp macro="" textlink="">
      <xdr:nvSpPr>
        <xdr:cNvPr id="215" name="人件費・物件費等の状況該当値テキスト"/>
        <xdr:cNvSpPr txBox="1"/>
      </xdr:nvSpPr>
      <xdr:spPr>
        <a:xfrm>
          <a:off x="5041900" y="1409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161235</xdr:rowOff>
    </xdr:from>
    <xdr:to>
      <xdr:col>19</xdr:col>
      <xdr:colOff>184150</xdr:colOff>
      <xdr:row>82</xdr:row>
      <xdr:rowOff>91385</xdr:rowOff>
    </xdr:to>
    <xdr:sp macro="" textlink="">
      <xdr:nvSpPr>
        <xdr:cNvPr id="216" name="楕円 215"/>
        <xdr:cNvSpPr/>
      </xdr:nvSpPr>
      <xdr:spPr>
        <a:xfrm>
          <a:off x="4064000" y="140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101562</xdr:rowOff>
    </xdr:from>
    <xdr:ext cx="736600" cy="259045"/>
    <xdr:sp macro="" textlink="">
      <xdr:nvSpPr>
        <xdr:cNvPr id="217" name="テキスト ボックス 216"/>
        <xdr:cNvSpPr txBox="1"/>
      </xdr:nvSpPr>
      <xdr:spPr>
        <a:xfrm>
          <a:off x="3733800" y="138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41032</xdr:rowOff>
    </xdr:from>
    <xdr:to>
      <xdr:col>15</xdr:col>
      <xdr:colOff>133350</xdr:colOff>
      <xdr:row>84</xdr:row>
      <xdr:rowOff>142632</xdr:rowOff>
    </xdr:to>
    <xdr:sp macro="" textlink="">
      <xdr:nvSpPr>
        <xdr:cNvPr id="218" name="楕円 217"/>
        <xdr:cNvSpPr/>
      </xdr:nvSpPr>
      <xdr:spPr>
        <a:xfrm>
          <a:off x="3175000" y="144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127409</xdr:rowOff>
    </xdr:from>
    <xdr:ext cx="762000" cy="259045"/>
    <xdr:sp macro="" textlink="">
      <xdr:nvSpPr>
        <xdr:cNvPr id="219" name="テキスト ボックス 218"/>
        <xdr:cNvSpPr txBox="1"/>
      </xdr:nvSpPr>
      <xdr:spPr>
        <a:xfrm>
          <a:off x="2844800" y="145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153482</xdr:rowOff>
    </xdr:from>
    <xdr:to>
      <xdr:col>11</xdr:col>
      <xdr:colOff>82550</xdr:colOff>
      <xdr:row>83</xdr:row>
      <xdr:rowOff>83632</xdr:rowOff>
    </xdr:to>
    <xdr:sp macro="" textlink="">
      <xdr:nvSpPr>
        <xdr:cNvPr id="220" name="楕円 219"/>
        <xdr:cNvSpPr/>
      </xdr:nvSpPr>
      <xdr:spPr>
        <a:xfrm>
          <a:off x="2286000" y="142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93809</xdr:rowOff>
    </xdr:from>
    <xdr:ext cx="762000" cy="259045"/>
    <xdr:sp macro="" textlink="">
      <xdr:nvSpPr>
        <xdr:cNvPr id="221" name="テキスト ボックス 220"/>
        <xdr:cNvSpPr txBox="1"/>
      </xdr:nvSpPr>
      <xdr:spPr>
        <a:xfrm>
          <a:off x="1955800" y="1398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128943</xdr:rowOff>
    </xdr:from>
    <xdr:to>
      <xdr:col>7</xdr:col>
      <xdr:colOff>31750</xdr:colOff>
      <xdr:row>83</xdr:row>
      <xdr:rowOff>59093</xdr:rowOff>
    </xdr:to>
    <xdr:sp macro="" textlink="">
      <xdr:nvSpPr>
        <xdr:cNvPr id="222" name="楕円 221"/>
        <xdr:cNvSpPr/>
      </xdr:nvSpPr>
      <xdr:spPr>
        <a:xfrm>
          <a:off x="1397000" y="141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69270</xdr:rowOff>
    </xdr:from>
    <xdr:ext cx="762000" cy="259045"/>
    <xdr:sp macro="" textlink="">
      <xdr:nvSpPr>
        <xdr:cNvPr id="223" name="テキスト ボックス 222"/>
        <xdr:cNvSpPr txBox="1"/>
      </xdr:nvSpPr>
      <xdr:spPr>
        <a:xfrm>
          <a:off x="1066800" y="139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職員採用（新卒及び中途採用）したことにより、職員数が大幅に増加したことで、類似団体の平均を上回る</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となっている。今後は、国の給与水準の動向を注視しながらも、職員給与の減額等、改善策を精査・検討し、一層の給与の適正化に努める。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今年度数値が未公表であるため、前年度数値を引用しています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88</xdr:row>
      <xdr:rowOff>160866</xdr:rowOff>
    </xdr:to>
    <xdr:cxnSp macro="">
      <xdr:nvCxnSpPr>
        <xdr:cNvPr id="257" name="直線コネクタ 256"/>
        <xdr:cNvCxnSpPr/>
      </xdr:nvCxnSpPr>
      <xdr:spPr>
        <a:xfrm>
          <a:off x="16179800" y="15248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8"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67028</xdr:rowOff>
    </xdr:from>
    <xdr:to>
      <xdr:col>77</xdr:col>
      <xdr:colOff>44450</xdr:colOff>
      <xdr:row>88</xdr:row>
      <xdr:rowOff>160866</xdr:rowOff>
    </xdr:to>
    <xdr:cxnSp macro="">
      <xdr:nvCxnSpPr>
        <xdr:cNvPr id="260" name="直線コネクタ 259"/>
        <xdr:cNvCxnSpPr/>
      </xdr:nvCxnSpPr>
      <xdr:spPr>
        <a:xfrm>
          <a:off x="15290800" y="151546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2" name="テキスト ボックス 261"/>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26811</xdr:rowOff>
    </xdr:from>
    <xdr:to>
      <xdr:col>72</xdr:col>
      <xdr:colOff>203200</xdr:colOff>
      <xdr:row>88</xdr:row>
      <xdr:rowOff>67028</xdr:rowOff>
    </xdr:to>
    <xdr:cxnSp macro="">
      <xdr:nvCxnSpPr>
        <xdr:cNvPr id="263" name="直線コネクタ 262"/>
        <xdr:cNvCxnSpPr/>
      </xdr:nvCxnSpPr>
      <xdr:spPr>
        <a:xfrm>
          <a:off x="14401800" y="151144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26811</xdr:rowOff>
    </xdr:to>
    <xdr:cxnSp macro="">
      <xdr:nvCxnSpPr>
        <xdr:cNvPr id="266" name="直線コネクタ 265"/>
        <xdr:cNvCxnSpPr/>
      </xdr:nvCxnSpPr>
      <xdr:spPr>
        <a:xfrm>
          <a:off x="13512800" y="150473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9" name="フローチャート: 判断 268"/>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0" name="テキスト ボックス 269"/>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6" name="楕円 275"/>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5943</xdr:rowOff>
    </xdr:from>
    <xdr:ext cx="762000" cy="259045"/>
    <xdr:sp macro="" textlink="">
      <xdr:nvSpPr>
        <xdr:cNvPr id="277" name="給与水準   （国との比較）該当値テキスト"/>
        <xdr:cNvSpPr txBox="1"/>
      </xdr:nvSpPr>
      <xdr:spPr>
        <a:xfrm>
          <a:off x="17106900" y="1509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8" name="楕円 277"/>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9" name="テキスト ボックス 278"/>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16228</xdr:rowOff>
    </xdr:from>
    <xdr:to>
      <xdr:col>73</xdr:col>
      <xdr:colOff>44450</xdr:colOff>
      <xdr:row>88</xdr:row>
      <xdr:rowOff>117828</xdr:rowOff>
    </xdr:to>
    <xdr:sp macro="" textlink="">
      <xdr:nvSpPr>
        <xdr:cNvPr id="280" name="楕円 279"/>
        <xdr:cNvSpPr/>
      </xdr:nvSpPr>
      <xdr:spPr>
        <a:xfrm>
          <a:off x="15240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102605</xdr:rowOff>
    </xdr:from>
    <xdr:ext cx="762000" cy="259045"/>
    <xdr:sp macro="" textlink="">
      <xdr:nvSpPr>
        <xdr:cNvPr id="281" name="テキスト ボックス 280"/>
        <xdr:cNvSpPr txBox="1"/>
      </xdr:nvSpPr>
      <xdr:spPr>
        <a:xfrm>
          <a:off x="14909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147461</xdr:rowOff>
    </xdr:from>
    <xdr:to>
      <xdr:col>68</xdr:col>
      <xdr:colOff>203200</xdr:colOff>
      <xdr:row>88</xdr:row>
      <xdr:rowOff>77611</xdr:rowOff>
    </xdr:to>
    <xdr:sp macro="" textlink="">
      <xdr:nvSpPr>
        <xdr:cNvPr id="282" name="楕円 281"/>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62388</xdr:rowOff>
    </xdr:from>
    <xdr:ext cx="762000" cy="259045"/>
    <xdr:sp macro="" textlink="">
      <xdr:nvSpPr>
        <xdr:cNvPr id="283" name="テキスト ボックス 282"/>
        <xdr:cNvSpPr txBox="1"/>
      </xdr:nvSpPr>
      <xdr:spPr>
        <a:xfrm>
          <a:off x="14020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4" name="楕円 283"/>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5" name="テキスト ボックス 284"/>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退職者の補充抑制、民間委託等の推進及び指定管理制度の活用等により類似団体平均を下回っている。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今後は、震災に伴う復興業務の動向を踏まえながら、平成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年度に策定した定員適正化計画に基づき、職員管理を進めていく。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58965</xdr:rowOff>
    </xdr:from>
    <xdr:to>
      <xdr:col>81</xdr:col>
      <xdr:colOff>44450</xdr:colOff>
      <xdr:row>59</xdr:row>
      <xdr:rowOff>69306</xdr:rowOff>
    </xdr:to>
    <xdr:cxnSp macro="">
      <xdr:nvCxnSpPr>
        <xdr:cNvPr id="322" name="直線コネクタ 321"/>
        <xdr:cNvCxnSpPr/>
      </xdr:nvCxnSpPr>
      <xdr:spPr>
        <a:xfrm>
          <a:off x="16179800" y="10174515"/>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160400</xdr:rowOff>
    </xdr:from>
    <xdr:ext cx="762000" cy="259045"/>
    <xdr:sp macro="" textlink="">
      <xdr:nvSpPr>
        <xdr:cNvPr id="323" name="定員管理の状況平均値テキスト"/>
        <xdr:cNvSpPr txBox="1"/>
      </xdr:nvSpPr>
      <xdr:spPr>
        <a:xfrm>
          <a:off x="17106900" y="10447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15875</xdr:rowOff>
    </xdr:from>
    <xdr:to>
      <xdr:col>77</xdr:col>
      <xdr:colOff>44450</xdr:colOff>
      <xdr:row>59</xdr:row>
      <xdr:rowOff>58965</xdr:rowOff>
    </xdr:to>
    <xdr:cxnSp macro="">
      <xdr:nvCxnSpPr>
        <xdr:cNvPr id="325" name="直線コネクタ 324"/>
        <xdr:cNvCxnSpPr/>
      </xdr:nvCxnSpPr>
      <xdr:spPr>
        <a:xfrm>
          <a:off x="15290800" y="10131425"/>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80843</xdr:rowOff>
    </xdr:from>
    <xdr:ext cx="736600" cy="259045"/>
    <xdr:sp macro="" textlink="">
      <xdr:nvSpPr>
        <xdr:cNvPr id="327" name="テキスト ボックス 326"/>
        <xdr:cNvSpPr txBox="1"/>
      </xdr:nvSpPr>
      <xdr:spPr>
        <a:xfrm>
          <a:off x="15798800" y="1053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147683</xdr:rowOff>
    </xdr:from>
    <xdr:to>
      <xdr:col>72</xdr:col>
      <xdr:colOff>203200</xdr:colOff>
      <xdr:row>59</xdr:row>
      <xdr:rowOff>15875</xdr:rowOff>
    </xdr:to>
    <xdr:cxnSp macro="">
      <xdr:nvCxnSpPr>
        <xdr:cNvPr id="328" name="直線コネクタ 327"/>
        <xdr:cNvCxnSpPr/>
      </xdr:nvCxnSpPr>
      <xdr:spPr>
        <a:xfrm>
          <a:off x="14401800" y="10091783"/>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15348</xdr:rowOff>
    </xdr:from>
    <xdr:ext cx="762000" cy="259045"/>
    <xdr:sp macro="" textlink="">
      <xdr:nvSpPr>
        <xdr:cNvPr id="330" name="テキスト ボックス 329"/>
        <xdr:cNvSpPr txBox="1"/>
      </xdr:nvSpPr>
      <xdr:spPr>
        <a:xfrm>
          <a:off x="14909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132171</xdr:rowOff>
    </xdr:from>
    <xdr:to>
      <xdr:col>68</xdr:col>
      <xdr:colOff>152400</xdr:colOff>
      <xdr:row>58</xdr:row>
      <xdr:rowOff>147683</xdr:rowOff>
    </xdr:to>
    <xdr:cxnSp macro="">
      <xdr:nvCxnSpPr>
        <xdr:cNvPr id="331" name="直線コネクタ 330"/>
        <xdr:cNvCxnSpPr/>
      </xdr:nvCxnSpPr>
      <xdr:spPr>
        <a:xfrm>
          <a:off x="13512800" y="10076271"/>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32" name="フローチャート: 判断 331"/>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33" name="テキスト ボックス 332"/>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43543</xdr:rowOff>
    </xdr:from>
    <xdr:to>
      <xdr:col>64</xdr:col>
      <xdr:colOff>152400</xdr:colOff>
      <xdr:row>60</xdr:row>
      <xdr:rowOff>145143</xdr:rowOff>
    </xdr:to>
    <xdr:sp macro="" textlink="">
      <xdr:nvSpPr>
        <xdr:cNvPr id="334" name="フローチャート: 判断 333"/>
        <xdr:cNvSpPr/>
      </xdr:nvSpPr>
      <xdr:spPr>
        <a:xfrm>
          <a:off x="13462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129920</xdr:rowOff>
    </xdr:from>
    <xdr:ext cx="762000" cy="259045"/>
    <xdr:sp macro="" textlink="">
      <xdr:nvSpPr>
        <xdr:cNvPr id="335" name="テキスト ボックス 334"/>
        <xdr:cNvSpPr txBox="1"/>
      </xdr:nvSpPr>
      <xdr:spPr>
        <a:xfrm>
          <a:off x="13131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18506</xdr:rowOff>
    </xdr:from>
    <xdr:to>
      <xdr:col>81</xdr:col>
      <xdr:colOff>95250</xdr:colOff>
      <xdr:row>59</xdr:row>
      <xdr:rowOff>120106</xdr:rowOff>
    </xdr:to>
    <xdr:sp macro="" textlink="">
      <xdr:nvSpPr>
        <xdr:cNvPr id="341" name="楕円 340"/>
        <xdr:cNvSpPr/>
      </xdr:nvSpPr>
      <xdr:spPr>
        <a:xfrm>
          <a:off x="169672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35033</xdr:rowOff>
    </xdr:from>
    <xdr:ext cx="762000" cy="259045"/>
    <xdr:sp macro="" textlink="">
      <xdr:nvSpPr>
        <xdr:cNvPr id="342" name="定員管理の状況該当値テキスト"/>
        <xdr:cNvSpPr txBox="1"/>
      </xdr:nvSpPr>
      <xdr:spPr>
        <a:xfrm>
          <a:off x="17106900" y="99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8165</xdr:rowOff>
    </xdr:from>
    <xdr:to>
      <xdr:col>77</xdr:col>
      <xdr:colOff>95250</xdr:colOff>
      <xdr:row>59</xdr:row>
      <xdr:rowOff>109765</xdr:rowOff>
    </xdr:to>
    <xdr:sp macro="" textlink="">
      <xdr:nvSpPr>
        <xdr:cNvPr id="343" name="楕円 342"/>
        <xdr:cNvSpPr/>
      </xdr:nvSpPr>
      <xdr:spPr>
        <a:xfrm>
          <a:off x="16129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119942</xdr:rowOff>
    </xdr:from>
    <xdr:ext cx="736600" cy="259045"/>
    <xdr:sp macro="" textlink="">
      <xdr:nvSpPr>
        <xdr:cNvPr id="344" name="テキスト ボックス 343"/>
        <xdr:cNvSpPr txBox="1"/>
      </xdr:nvSpPr>
      <xdr:spPr>
        <a:xfrm>
          <a:off x="15798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136525</xdr:rowOff>
    </xdr:from>
    <xdr:to>
      <xdr:col>73</xdr:col>
      <xdr:colOff>44450</xdr:colOff>
      <xdr:row>59</xdr:row>
      <xdr:rowOff>66675</xdr:rowOff>
    </xdr:to>
    <xdr:sp macro="" textlink="">
      <xdr:nvSpPr>
        <xdr:cNvPr id="345" name="楕円 344"/>
        <xdr:cNvSpPr/>
      </xdr:nvSpPr>
      <xdr:spPr>
        <a:xfrm>
          <a:off x="15240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76852</xdr:rowOff>
    </xdr:from>
    <xdr:ext cx="762000" cy="259045"/>
    <xdr:sp macro="" textlink="">
      <xdr:nvSpPr>
        <xdr:cNvPr id="346" name="テキスト ボックス 345"/>
        <xdr:cNvSpPr txBox="1"/>
      </xdr:nvSpPr>
      <xdr:spPr>
        <a:xfrm>
          <a:off x="14909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96883</xdr:rowOff>
    </xdr:from>
    <xdr:to>
      <xdr:col>68</xdr:col>
      <xdr:colOff>203200</xdr:colOff>
      <xdr:row>59</xdr:row>
      <xdr:rowOff>27033</xdr:rowOff>
    </xdr:to>
    <xdr:sp macro="" textlink="">
      <xdr:nvSpPr>
        <xdr:cNvPr id="347" name="楕円 346"/>
        <xdr:cNvSpPr/>
      </xdr:nvSpPr>
      <xdr:spPr>
        <a:xfrm>
          <a:off x="14351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37210</xdr:rowOff>
    </xdr:from>
    <xdr:ext cx="762000" cy="259045"/>
    <xdr:sp macro="" textlink="">
      <xdr:nvSpPr>
        <xdr:cNvPr id="348" name="テキスト ボックス 347"/>
        <xdr:cNvSpPr txBox="1"/>
      </xdr:nvSpPr>
      <xdr:spPr>
        <a:xfrm>
          <a:off x="14020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81371</xdr:rowOff>
    </xdr:from>
    <xdr:to>
      <xdr:col>64</xdr:col>
      <xdr:colOff>152400</xdr:colOff>
      <xdr:row>59</xdr:row>
      <xdr:rowOff>11521</xdr:rowOff>
    </xdr:to>
    <xdr:sp macro="" textlink="">
      <xdr:nvSpPr>
        <xdr:cNvPr id="349" name="楕円 348"/>
        <xdr:cNvSpPr/>
      </xdr:nvSpPr>
      <xdr:spPr>
        <a:xfrm>
          <a:off x="13462000" y="100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21698</xdr:rowOff>
    </xdr:from>
    <xdr:ext cx="762000" cy="259045"/>
    <xdr:sp macro="" textlink="">
      <xdr:nvSpPr>
        <xdr:cNvPr id="350" name="テキスト ボックス 349"/>
        <xdr:cNvSpPr txBox="1"/>
      </xdr:nvSpPr>
      <xdr:spPr>
        <a:xfrm>
          <a:off x="13131800" y="97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町の総合計画である「第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次矢吹町まちづくり総合計画」に基づき、計画的な事業実施に努めるとともに、補償金免除繰上償還及び任意繰上償還に取り組んだ。その結果、平成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14.6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％と徐々に改善しピーク時から大きく減少している。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しかしながら、全国・県市町村平均を大きく上回り類似団体内で下位となっていることから、今後も計画的な財政運営に努める。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95250</xdr:rowOff>
    </xdr:to>
    <xdr:cxnSp macro="">
      <xdr:nvCxnSpPr>
        <xdr:cNvPr id="382" name="直線コネクタ 381"/>
        <xdr:cNvCxnSpPr/>
      </xdr:nvCxnSpPr>
      <xdr:spPr>
        <a:xfrm>
          <a:off x="16179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56405</xdr:rowOff>
    </xdr:from>
    <xdr:ext cx="762000" cy="259045"/>
    <xdr:sp macro="" textlink="">
      <xdr:nvSpPr>
        <xdr:cNvPr id="383"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162814</xdr:rowOff>
    </xdr:to>
    <xdr:cxnSp macro="">
      <xdr:nvCxnSpPr>
        <xdr:cNvPr id="385" name="直線コネクタ 384"/>
        <xdr:cNvCxnSpPr/>
      </xdr:nvCxnSpPr>
      <xdr:spPr>
        <a:xfrm flipV="1">
          <a:off x="15290800" y="74676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170959</xdr:rowOff>
    </xdr:from>
    <xdr:ext cx="736600" cy="259045"/>
    <xdr:sp macro="" textlink="">
      <xdr:nvSpPr>
        <xdr:cNvPr id="387" name="テキスト ボックス 386"/>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162814</xdr:rowOff>
    </xdr:from>
    <xdr:to>
      <xdr:col>72</xdr:col>
      <xdr:colOff>203200</xdr:colOff>
      <xdr:row>44</xdr:row>
      <xdr:rowOff>126492</xdr:rowOff>
    </xdr:to>
    <xdr:cxnSp macro="">
      <xdr:nvCxnSpPr>
        <xdr:cNvPr id="388" name="直線コネクタ 387"/>
        <xdr:cNvCxnSpPr/>
      </xdr:nvCxnSpPr>
      <xdr:spPr>
        <a:xfrm flipV="1">
          <a:off x="14401800" y="75351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9" name="フローチャート: 判断 388"/>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0" name="テキスト ボックス 389"/>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126492</xdr:rowOff>
    </xdr:from>
    <xdr:to>
      <xdr:col>68</xdr:col>
      <xdr:colOff>152400</xdr:colOff>
      <xdr:row>45</xdr:row>
      <xdr:rowOff>90170</xdr:rowOff>
    </xdr:to>
    <xdr:cxnSp macro="">
      <xdr:nvCxnSpPr>
        <xdr:cNvPr id="391" name="直線コネクタ 390"/>
        <xdr:cNvCxnSpPr/>
      </xdr:nvCxnSpPr>
      <xdr:spPr>
        <a:xfrm flipV="1">
          <a:off x="13512800" y="76702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126746</xdr:rowOff>
    </xdr:from>
    <xdr:to>
      <xdr:col>68</xdr:col>
      <xdr:colOff>203200</xdr:colOff>
      <xdr:row>42</xdr:row>
      <xdr:rowOff>56896</xdr:rowOff>
    </xdr:to>
    <xdr:sp macro="" textlink="">
      <xdr:nvSpPr>
        <xdr:cNvPr id="392" name="フローチャート: 判断 391"/>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67073</xdr:rowOff>
    </xdr:from>
    <xdr:ext cx="762000" cy="259045"/>
    <xdr:sp macro="" textlink="">
      <xdr:nvSpPr>
        <xdr:cNvPr id="393" name="テキスト ボックス 392"/>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394" name="フローチャート: 判断 393"/>
        <xdr:cNvSpPr/>
      </xdr:nvSpPr>
      <xdr:spPr>
        <a:xfrm>
          <a:off x="13462000" y="723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144289</xdr:rowOff>
    </xdr:from>
    <xdr:ext cx="762000" cy="259045"/>
    <xdr:sp macro="" textlink="">
      <xdr:nvSpPr>
        <xdr:cNvPr id="395" name="テキスト ボックス 394"/>
        <xdr:cNvSpPr txBox="1"/>
      </xdr:nvSpPr>
      <xdr:spPr>
        <a:xfrm>
          <a:off x="13131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1" name="楕円 400"/>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2"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3" name="楕円 402"/>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4" name="テキスト ボックス 403"/>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112014</xdr:rowOff>
    </xdr:from>
    <xdr:to>
      <xdr:col>73</xdr:col>
      <xdr:colOff>44450</xdr:colOff>
      <xdr:row>44</xdr:row>
      <xdr:rowOff>42164</xdr:rowOff>
    </xdr:to>
    <xdr:sp macro="" textlink="">
      <xdr:nvSpPr>
        <xdr:cNvPr id="405" name="楕円 404"/>
        <xdr:cNvSpPr/>
      </xdr:nvSpPr>
      <xdr:spPr>
        <a:xfrm>
          <a:off x="15240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26941</xdr:rowOff>
    </xdr:from>
    <xdr:ext cx="762000" cy="259045"/>
    <xdr:sp macro="" textlink="">
      <xdr:nvSpPr>
        <xdr:cNvPr id="406" name="テキスト ボックス 405"/>
        <xdr:cNvSpPr txBox="1"/>
      </xdr:nvSpPr>
      <xdr:spPr>
        <a:xfrm>
          <a:off x="14909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75692</xdr:rowOff>
    </xdr:from>
    <xdr:to>
      <xdr:col>68</xdr:col>
      <xdr:colOff>203200</xdr:colOff>
      <xdr:row>45</xdr:row>
      <xdr:rowOff>5842</xdr:rowOff>
    </xdr:to>
    <xdr:sp macro="" textlink="">
      <xdr:nvSpPr>
        <xdr:cNvPr id="407" name="楕円 406"/>
        <xdr:cNvSpPr/>
      </xdr:nvSpPr>
      <xdr:spPr>
        <a:xfrm>
          <a:off x="14351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162069</xdr:rowOff>
    </xdr:from>
    <xdr:ext cx="762000" cy="259045"/>
    <xdr:sp macro="" textlink="">
      <xdr:nvSpPr>
        <xdr:cNvPr id="408" name="テキスト ボックス 407"/>
        <xdr:cNvSpPr txBox="1"/>
      </xdr:nvSpPr>
      <xdr:spPr>
        <a:xfrm>
          <a:off x="14020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39370</xdr:rowOff>
    </xdr:from>
    <xdr:to>
      <xdr:col>64</xdr:col>
      <xdr:colOff>152400</xdr:colOff>
      <xdr:row>45</xdr:row>
      <xdr:rowOff>140970</xdr:rowOff>
    </xdr:to>
    <xdr:sp macro="" textlink="">
      <xdr:nvSpPr>
        <xdr:cNvPr id="409" name="楕円 408"/>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125747</xdr:rowOff>
    </xdr:from>
    <xdr:ext cx="762000" cy="259045"/>
    <xdr:sp macro="" textlink="">
      <xdr:nvSpPr>
        <xdr:cNvPr id="410" name="テキスト ボックス 409"/>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しているものの、県平均・全国平均を大きく上回り類似団体内でも下位となっている。主な要因は、復興事業等による起債借入や債務負担行為設定している国営かんがい排水事業の負担金償還によるものである。</a:t>
          </a:r>
          <a:endParaRPr lang="ja-JP" altLang="ja-JP" sz="14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しかしながら、実質公債比率改善の取り組みや、既往分債務負担行為の償還がほぼ満了を迎えることから、急激な財政悪化を招く要因とはならないものと想定している。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41305</xdr:rowOff>
    </xdr:from>
    <xdr:to>
      <xdr:col>81</xdr:col>
      <xdr:colOff>44450</xdr:colOff>
      <xdr:row>21</xdr:row>
      <xdr:rowOff>10039</xdr:rowOff>
    </xdr:to>
    <xdr:cxnSp macro="">
      <xdr:nvCxnSpPr>
        <xdr:cNvPr id="446" name="直線コネクタ 445"/>
        <xdr:cNvCxnSpPr/>
      </xdr:nvCxnSpPr>
      <xdr:spPr>
        <a:xfrm flipV="1">
          <a:off x="16179800" y="3470305"/>
          <a:ext cx="8382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4553</xdr:rowOff>
    </xdr:from>
    <xdr:ext cx="762000" cy="259045"/>
    <xdr:sp macro="" textlink="">
      <xdr:nvSpPr>
        <xdr:cNvPr id="447" name="将来負担の状況平均値テキスト"/>
        <xdr:cNvSpPr txBox="1"/>
      </xdr:nvSpPr>
      <xdr:spPr>
        <a:xfrm>
          <a:off x="17106900" y="2576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8" name="フローチャート: 判断 447"/>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10039</xdr:rowOff>
    </xdr:from>
    <xdr:to>
      <xdr:col>77</xdr:col>
      <xdr:colOff>44450</xdr:colOff>
      <xdr:row>21</xdr:row>
      <xdr:rowOff>66342</xdr:rowOff>
    </xdr:to>
    <xdr:cxnSp macro="">
      <xdr:nvCxnSpPr>
        <xdr:cNvPr id="449" name="直線コネクタ 448"/>
        <xdr:cNvCxnSpPr/>
      </xdr:nvCxnSpPr>
      <xdr:spPr>
        <a:xfrm flipV="1">
          <a:off x="15290800" y="3610489"/>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50" name="フローチャート: 判断 449"/>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146914</xdr:rowOff>
    </xdr:from>
    <xdr:ext cx="736600" cy="259045"/>
    <xdr:sp macro="" textlink="">
      <xdr:nvSpPr>
        <xdr:cNvPr id="451" name="テキスト ボックス 450"/>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66342</xdr:rowOff>
    </xdr:from>
    <xdr:to>
      <xdr:col>72</xdr:col>
      <xdr:colOff>203200</xdr:colOff>
      <xdr:row>22</xdr:row>
      <xdr:rowOff>117808</xdr:rowOff>
    </xdr:to>
    <xdr:cxnSp macro="">
      <xdr:nvCxnSpPr>
        <xdr:cNvPr id="452" name="直線コネクタ 451"/>
        <xdr:cNvCxnSpPr/>
      </xdr:nvCxnSpPr>
      <xdr:spPr>
        <a:xfrm flipV="1">
          <a:off x="14401800" y="3666792"/>
          <a:ext cx="889000" cy="22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3" name="フローチャート: 判断 452"/>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4" name="テキスト ボックス 453"/>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117808</xdr:rowOff>
    </xdr:from>
    <xdr:to>
      <xdr:col>68</xdr:col>
      <xdr:colOff>152400</xdr:colOff>
      <xdr:row>22</xdr:row>
      <xdr:rowOff>168366</xdr:rowOff>
    </xdr:to>
    <xdr:cxnSp macro="">
      <xdr:nvCxnSpPr>
        <xdr:cNvPr id="455" name="直線コネクタ 454"/>
        <xdr:cNvCxnSpPr/>
      </xdr:nvCxnSpPr>
      <xdr:spPr>
        <a:xfrm flipV="1">
          <a:off x="13512800" y="3889708"/>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153731</xdr:rowOff>
    </xdr:from>
    <xdr:to>
      <xdr:col>68</xdr:col>
      <xdr:colOff>203200</xdr:colOff>
      <xdr:row>16</xdr:row>
      <xdr:rowOff>83881</xdr:rowOff>
    </xdr:to>
    <xdr:sp macro="" textlink="">
      <xdr:nvSpPr>
        <xdr:cNvPr id="456" name="フローチャート: 判断 455"/>
        <xdr:cNvSpPr/>
      </xdr:nvSpPr>
      <xdr:spPr>
        <a:xfrm>
          <a:off x="14351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94058</xdr:rowOff>
    </xdr:from>
    <xdr:ext cx="762000" cy="259045"/>
    <xdr:sp macro="" textlink="">
      <xdr:nvSpPr>
        <xdr:cNvPr id="457" name="テキスト ボックス 456"/>
        <xdr:cNvSpPr txBox="1"/>
      </xdr:nvSpPr>
      <xdr:spPr>
        <a:xfrm>
          <a:off x="14020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28242</xdr:rowOff>
    </xdr:from>
    <xdr:to>
      <xdr:col>64</xdr:col>
      <xdr:colOff>152400</xdr:colOff>
      <xdr:row>16</xdr:row>
      <xdr:rowOff>129842</xdr:rowOff>
    </xdr:to>
    <xdr:sp macro="" textlink="">
      <xdr:nvSpPr>
        <xdr:cNvPr id="458" name="フローチャート: 判断 457"/>
        <xdr:cNvSpPr/>
      </xdr:nvSpPr>
      <xdr:spPr>
        <a:xfrm>
          <a:off x="13462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140019</xdr:rowOff>
    </xdr:from>
    <xdr:ext cx="762000" cy="259045"/>
    <xdr:sp macro="" textlink="">
      <xdr:nvSpPr>
        <xdr:cNvPr id="459" name="テキスト ボックス 458"/>
        <xdr:cNvSpPr txBox="1"/>
      </xdr:nvSpPr>
      <xdr:spPr>
        <a:xfrm>
          <a:off x="13131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161955</xdr:rowOff>
    </xdr:from>
    <xdr:to>
      <xdr:col>81</xdr:col>
      <xdr:colOff>95250</xdr:colOff>
      <xdr:row>20</xdr:row>
      <xdr:rowOff>92105</xdr:rowOff>
    </xdr:to>
    <xdr:sp macro="" textlink="">
      <xdr:nvSpPr>
        <xdr:cNvPr id="465" name="楕円 464"/>
        <xdr:cNvSpPr/>
      </xdr:nvSpPr>
      <xdr:spPr>
        <a:xfrm>
          <a:off x="16967200" y="34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134032</xdr:rowOff>
    </xdr:from>
    <xdr:ext cx="762000" cy="259045"/>
    <xdr:sp macro="" textlink="">
      <xdr:nvSpPr>
        <xdr:cNvPr id="466" name="将来負担の状況該当値テキスト"/>
        <xdr:cNvSpPr txBox="1"/>
      </xdr:nvSpPr>
      <xdr:spPr>
        <a:xfrm>
          <a:off x="17106900" y="339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130689</xdr:rowOff>
    </xdr:from>
    <xdr:to>
      <xdr:col>77</xdr:col>
      <xdr:colOff>95250</xdr:colOff>
      <xdr:row>21</xdr:row>
      <xdr:rowOff>60839</xdr:rowOff>
    </xdr:to>
    <xdr:sp macro="" textlink="">
      <xdr:nvSpPr>
        <xdr:cNvPr id="467" name="楕円 466"/>
        <xdr:cNvSpPr/>
      </xdr:nvSpPr>
      <xdr:spPr>
        <a:xfrm>
          <a:off x="16129000" y="355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45616</xdr:rowOff>
    </xdr:from>
    <xdr:ext cx="736600" cy="259045"/>
    <xdr:sp macro="" textlink="">
      <xdr:nvSpPr>
        <xdr:cNvPr id="468" name="テキスト ボックス 467"/>
        <xdr:cNvSpPr txBox="1"/>
      </xdr:nvSpPr>
      <xdr:spPr>
        <a:xfrm>
          <a:off x="15798800" y="364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15542</xdr:rowOff>
    </xdr:from>
    <xdr:to>
      <xdr:col>73</xdr:col>
      <xdr:colOff>44450</xdr:colOff>
      <xdr:row>21</xdr:row>
      <xdr:rowOff>117142</xdr:rowOff>
    </xdr:to>
    <xdr:sp macro="" textlink="">
      <xdr:nvSpPr>
        <xdr:cNvPr id="469" name="楕円 468"/>
        <xdr:cNvSpPr/>
      </xdr:nvSpPr>
      <xdr:spPr>
        <a:xfrm>
          <a:off x="15240000" y="36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101919</xdr:rowOff>
    </xdr:from>
    <xdr:ext cx="762000" cy="259045"/>
    <xdr:sp macro="" textlink="">
      <xdr:nvSpPr>
        <xdr:cNvPr id="470" name="テキスト ボックス 469"/>
        <xdr:cNvSpPr txBox="1"/>
      </xdr:nvSpPr>
      <xdr:spPr>
        <a:xfrm>
          <a:off x="14909800" y="370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67008</xdr:rowOff>
    </xdr:from>
    <xdr:to>
      <xdr:col>68</xdr:col>
      <xdr:colOff>203200</xdr:colOff>
      <xdr:row>22</xdr:row>
      <xdr:rowOff>168608</xdr:rowOff>
    </xdr:to>
    <xdr:sp macro="" textlink="">
      <xdr:nvSpPr>
        <xdr:cNvPr id="471" name="楕円 470"/>
        <xdr:cNvSpPr/>
      </xdr:nvSpPr>
      <xdr:spPr>
        <a:xfrm>
          <a:off x="14351000" y="38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153385</xdr:rowOff>
    </xdr:from>
    <xdr:ext cx="762000" cy="259045"/>
    <xdr:sp macro="" textlink="">
      <xdr:nvSpPr>
        <xdr:cNvPr id="472" name="テキスト ボックス 471"/>
        <xdr:cNvSpPr txBox="1"/>
      </xdr:nvSpPr>
      <xdr:spPr>
        <a:xfrm>
          <a:off x="14020800" y="392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117566</xdr:rowOff>
    </xdr:from>
    <xdr:to>
      <xdr:col>64</xdr:col>
      <xdr:colOff>152400</xdr:colOff>
      <xdr:row>23</xdr:row>
      <xdr:rowOff>47716</xdr:rowOff>
    </xdr:to>
    <xdr:sp macro="" textlink="">
      <xdr:nvSpPr>
        <xdr:cNvPr id="473" name="楕円 472"/>
        <xdr:cNvSpPr/>
      </xdr:nvSpPr>
      <xdr:spPr>
        <a:xfrm>
          <a:off x="13462000" y="38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32493</xdr:rowOff>
    </xdr:from>
    <xdr:ext cx="762000" cy="259045"/>
    <xdr:sp macro="" textlink="">
      <xdr:nvSpPr>
        <xdr:cNvPr id="474" name="テキスト ボックス 473"/>
        <xdr:cNvSpPr txBox="1"/>
      </xdr:nvSpPr>
      <xdr:spPr>
        <a:xfrm>
          <a:off x="13131800" y="397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17,552
17,437
60.40
7,390,050
7,094,106
205,632
4,541,078
8,156,517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類似団体を下回る推移となっている。今後も超過勤務手当の抑制、定員適正化計画に基づいた職員採用、さらには行政活動の多元化やアウトソーシング、民間委託（指定管理制度導入）を行う等、町民との協働を実践し行財政改革への取り組みを通じて人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73660</xdr:rowOff>
    </xdr:from>
    <xdr:to>
      <xdr:col>24</xdr:col>
      <xdr:colOff>25400</xdr:colOff>
      <xdr:row>35</xdr:row>
      <xdr:rowOff>1270</xdr:rowOff>
    </xdr:to>
    <xdr:cxnSp macro="">
      <xdr:nvCxnSpPr>
        <xdr:cNvPr id="66" name="直線コネクタ 65"/>
        <xdr:cNvCxnSpPr/>
      </xdr:nvCxnSpPr>
      <xdr:spPr>
        <a:xfrm flipV="1">
          <a:off x="3987800" y="5902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1270</xdr:rowOff>
    </xdr:to>
    <xdr:cxnSp macro="">
      <xdr:nvCxnSpPr>
        <xdr:cNvPr id="69" name="直線コネクタ 68"/>
        <xdr:cNvCxnSpPr/>
      </xdr:nvCxnSpPr>
      <xdr:spPr>
        <a:xfrm>
          <a:off x="3098800" y="596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35</xdr:row>
      <xdr:rowOff>24130</xdr:rowOff>
    </xdr:to>
    <xdr:cxnSp macro="">
      <xdr:nvCxnSpPr>
        <xdr:cNvPr id="72" name="直線コネクタ 71"/>
        <xdr:cNvCxnSpPr/>
      </xdr:nvCxnSpPr>
      <xdr:spPr>
        <a:xfrm flipV="1">
          <a:off x="2209800" y="596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46990</xdr:rowOff>
    </xdr:to>
    <xdr:cxnSp macro="">
      <xdr:nvCxnSpPr>
        <xdr:cNvPr id="75" name="直線コネクタ 74"/>
        <xdr:cNvCxnSpPr/>
      </xdr:nvCxnSpPr>
      <xdr:spPr>
        <a:xfrm flipV="1">
          <a:off x="1320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22860</xdr:rowOff>
    </xdr:from>
    <xdr:to>
      <xdr:col>24</xdr:col>
      <xdr:colOff>76200</xdr:colOff>
      <xdr:row>34</xdr:row>
      <xdr:rowOff>124460</xdr:rowOff>
    </xdr:to>
    <xdr:sp macro="" textlink="">
      <xdr:nvSpPr>
        <xdr:cNvPr id="85" name="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102887</xdr:rowOff>
    </xdr:from>
    <xdr:ext cx="762000" cy="259045"/>
    <xdr:sp macro="" textlink="">
      <xdr:nvSpPr>
        <xdr:cNvPr id="86" name="人件費該当値テキスト"/>
        <xdr:cNvSpPr txBox="1"/>
      </xdr:nvSpPr>
      <xdr:spPr>
        <a:xfrm>
          <a:off x="4914900" y="576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除染対策事業の進捗により減少推移となったものの、道路等堆積物撤去事業や保育園の民営化による増加により、類似団体を上回る数値となった。今後は、様々な分野の民間委託を検討しており、これにより委託料の上昇が見込まれるが、人件費が抑制傾向にあり経常経費の大幅な増額はないものと想定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16</xdr:row>
      <xdr:rowOff>101600</xdr:rowOff>
    </xdr:to>
    <xdr:cxnSp macro="">
      <xdr:nvCxnSpPr>
        <xdr:cNvPr id="127" name="直線コネクタ 126"/>
        <xdr:cNvCxnSpPr/>
      </xdr:nvCxnSpPr>
      <xdr:spPr>
        <a:xfrm>
          <a:off x="15671800" y="2730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8"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16</xdr:row>
      <xdr:rowOff>165100</xdr:rowOff>
    </xdr:to>
    <xdr:cxnSp macro="">
      <xdr:nvCxnSpPr>
        <xdr:cNvPr id="130" name="直線コネクタ 129"/>
        <xdr:cNvCxnSpPr/>
      </xdr:nvCxnSpPr>
      <xdr:spPr>
        <a:xfrm flipV="1">
          <a:off x="14782800" y="2730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2" name="テキスト ボックス 131"/>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120650</xdr:rowOff>
    </xdr:from>
    <xdr:to>
      <xdr:col>73</xdr:col>
      <xdr:colOff>180975</xdr:colOff>
      <xdr:row>16</xdr:row>
      <xdr:rowOff>165100</xdr:rowOff>
    </xdr:to>
    <xdr:cxnSp macro="">
      <xdr:nvCxnSpPr>
        <xdr:cNvPr id="133" name="直線コネクタ 132"/>
        <xdr:cNvCxnSpPr/>
      </xdr:nvCxnSpPr>
      <xdr:spPr>
        <a:xfrm>
          <a:off x="13893800" y="2692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35" name="テキスト ボックス 134"/>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57150</xdr:rowOff>
    </xdr:from>
    <xdr:to>
      <xdr:col>69</xdr:col>
      <xdr:colOff>92075</xdr:colOff>
      <xdr:row>15</xdr:row>
      <xdr:rowOff>120650</xdr:rowOff>
    </xdr:to>
    <xdr:cxnSp macro="">
      <xdr:nvCxnSpPr>
        <xdr:cNvPr id="136" name="直線コネクタ 135"/>
        <xdr:cNvCxnSpPr/>
      </xdr:nvCxnSpPr>
      <xdr:spPr>
        <a:xfrm>
          <a:off x="13004800" y="2628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82550</xdr:rowOff>
    </xdr:from>
    <xdr:to>
      <xdr:col>69</xdr:col>
      <xdr:colOff>142875</xdr:colOff>
      <xdr:row>16</xdr:row>
      <xdr:rowOff>12700</xdr:rowOff>
    </xdr:to>
    <xdr:sp macro="" textlink="">
      <xdr:nvSpPr>
        <xdr:cNvPr id="137" name="フローチャート: 判断 136"/>
        <xdr:cNvSpPr/>
      </xdr:nvSpPr>
      <xdr:spPr>
        <a:xfrm>
          <a:off x="13843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38" name="テキスト ボックス 137"/>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6350</xdr:rowOff>
    </xdr:from>
    <xdr:to>
      <xdr:col>65</xdr:col>
      <xdr:colOff>53975</xdr:colOff>
      <xdr:row>15</xdr:row>
      <xdr:rowOff>107950</xdr:rowOff>
    </xdr:to>
    <xdr:sp macro="" textlink="">
      <xdr:nvSpPr>
        <xdr:cNvPr id="139" name="フローチャート: 判断 138"/>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118127</xdr:rowOff>
    </xdr:from>
    <xdr:ext cx="762000" cy="259045"/>
    <xdr:sp macro="" textlink="">
      <xdr:nvSpPr>
        <xdr:cNvPr id="140" name="テキスト ボックス 139"/>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50800</xdr:rowOff>
    </xdr:from>
    <xdr:to>
      <xdr:col>82</xdr:col>
      <xdr:colOff>158750</xdr:colOff>
      <xdr:row>16</xdr:row>
      <xdr:rowOff>152400</xdr:rowOff>
    </xdr:to>
    <xdr:sp macro="" textlink="">
      <xdr:nvSpPr>
        <xdr:cNvPr id="146" name="楕円 145"/>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22877</xdr:rowOff>
    </xdr:from>
    <xdr:ext cx="762000" cy="259045"/>
    <xdr:sp macro="" textlink="">
      <xdr:nvSpPr>
        <xdr:cNvPr id="147" name="物件費該当値テキスト"/>
        <xdr:cNvSpPr txBox="1"/>
      </xdr:nvSpPr>
      <xdr:spPr>
        <a:xfrm>
          <a:off x="165989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8" name="楕円 147"/>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48277</xdr:rowOff>
    </xdr:from>
    <xdr:ext cx="736600" cy="259045"/>
    <xdr:sp macro="" textlink="">
      <xdr:nvSpPr>
        <xdr:cNvPr id="149" name="テキスト ボックス 148"/>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1" name="テキスト ボックス 150"/>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69850</xdr:rowOff>
    </xdr:from>
    <xdr:to>
      <xdr:col>69</xdr:col>
      <xdr:colOff>142875</xdr:colOff>
      <xdr:row>16</xdr:row>
      <xdr:rowOff>0</xdr:rowOff>
    </xdr:to>
    <xdr:sp macro="" textlink="">
      <xdr:nvSpPr>
        <xdr:cNvPr id="152" name="楕円 151"/>
        <xdr:cNvSpPr/>
      </xdr:nvSpPr>
      <xdr:spPr>
        <a:xfrm>
          <a:off x="13843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10177</xdr:rowOff>
    </xdr:from>
    <xdr:ext cx="762000" cy="259045"/>
    <xdr:sp macro="" textlink="">
      <xdr:nvSpPr>
        <xdr:cNvPr id="153" name="テキスト ボックス 152"/>
        <xdr:cNvSpPr txBox="1"/>
      </xdr:nvSpPr>
      <xdr:spPr>
        <a:xfrm>
          <a:off x="13512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6350</xdr:rowOff>
    </xdr:from>
    <xdr:to>
      <xdr:col>65</xdr:col>
      <xdr:colOff>53975</xdr:colOff>
      <xdr:row>15</xdr:row>
      <xdr:rowOff>107950</xdr:rowOff>
    </xdr:to>
    <xdr:sp macro="" textlink="">
      <xdr:nvSpPr>
        <xdr:cNvPr id="154" name="楕円 153"/>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55" name="テキスト ボックス 154"/>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扶助費については、平成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％となり、ここ数年類似団体平均を下回っている状況にある。</a:t>
          </a:r>
          <a:endParaRPr lang="ja-JP" altLang="ja-JP" sz="14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今後は少子高齢化社会により増加が見込まれるが、義務的経費のため抑制には困難な面もあるものの、歳出の適正化により今後の上昇傾向に歯止めをかけるよう努める。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107950</xdr:rowOff>
    </xdr:from>
    <xdr:to>
      <xdr:col>24</xdr:col>
      <xdr:colOff>25400</xdr:colOff>
      <xdr:row>61</xdr:row>
      <xdr:rowOff>165100</xdr:rowOff>
    </xdr:to>
    <xdr:cxnSp macro="">
      <xdr:nvCxnSpPr>
        <xdr:cNvPr id="183" name="直線コネクタ 182"/>
        <xdr:cNvCxnSpPr/>
      </xdr:nvCxnSpPr>
      <xdr:spPr>
        <a:xfrm flipV="1">
          <a:off x="4826000" y="93662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22877</xdr:rowOff>
    </xdr:from>
    <xdr:ext cx="762000" cy="259045"/>
    <xdr:sp macro="" textlink="">
      <xdr:nvSpPr>
        <xdr:cNvPr id="186" name="扶助費最大値テキスト"/>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107950</xdr:rowOff>
    </xdr:from>
    <xdr:to>
      <xdr:col>24</xdr:col>
      <xdr:colOff>114300</xdr:colOff>
      <xdr:row>54</xdr:row>
      <xdr:rowOff>107950</xdr:rowOff>
    </xdr:to>
    <xdr:cxnSp macro="">
      <xdr:nvCxnSpPr>
        <xdr:cNvPr id="187" name="直線コネクタ 186"/>
        <xdr:cNvCxnSpPr/>
      </xdr:nvCxnSpPr>
      <xdr:spPr>
        <a:xfrm>
          <a:off x="4737100" y="936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50800</xdr:rowOff>
    </xdr:to>
    <xdr:cxnSp macro="">
      <xdr:nvCxnSpPr>
        <xdr:cNvPr id="188" name="直線コネクタ 187"/>
        <xdr:cNvCxnSpPr/>
      </xdr:nvCxnSpPr>
      <xdr:spPr>
        <a:xfrm>
          <a:off x="3987800" y="9423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54</xdr:row>
      <xdr:rowOff>165100</xdr:rowOff>
    </xdr:to>
    <xdr:cxnSp macro="">
      <xdr:nvCxnSpPr>
        <xdr:cNvPr id="191" name="直線コネクタ 190"/>
        <xdr:cNvCxnSpPr/>
      </xdr:nvCxnSpPr>
      <xdr:spPr>
        <a:xfrm>
          <a:off x="3098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50800</xdr:rowOff>
    </xdr:to>
    <xdr:cxnSp macro="">
      <xdr:nvCxnSpPr>
        <xdr:cNvPr id="194" name="直線コネクタ 193"/>
        <xdr:cNvCxnSpPr/>
      </xdr:nvCxnSpPr>
      <xdr:spPr>
        <a:xfrm flipV="1">
          <a:off x="2209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5" name="フローチャート: 判断 194"/>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196" name="テキスト ボックス 195"/>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55</xdr:row>
      <xdr:rowOff>50800</xdr:rowOff>
    </xdr:to>
    <xdr:cxnSp macro="">
      <xdr:nvCxnSpPr>
        <xdr:cNvPr id="197" name="直線コネクタ 196"/>
        <xdr:cNvCxnSpPr/>
      </xdr:nvCxnSpPr>
      <xdr:spPr>
        <a:xfrm>
          <a:off x="1320800" y="92710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8" name="フローチャート: 判断 197"/>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9" name="テキスト ボックス 198"/>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0" name="フローチャート: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1" name="テキスト ボックス 20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7" name="楕円 206"/>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80027</xdr:rowOff>
    </xdr:from>
    <xdr:ext cx="762000" cy="259045"/>
    <xdr:sp macro="" textlink="">
      <xdr:nvSpPr>
        <xdr:cNvPr id="208" name="扶助費該当値テキスト"/>
        <xdr:cNvSpPr txBox="1"/>
      </xdr:nvSpPr>
      <xdr:spPr>
        <a:xfrm>
          <a:off x="4914900" y="93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9" name="楕円 208"/>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0" name="テキスト ボックス 209"/>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11" name="楕円 210"/>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2" name="テキスト ボックス 21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3" name="楕円 212"/>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4" name="テキスト ボックス 213"/>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震災復旧事業の進捗等により、今後も類似団体平均とほぼ同水準での推移していくものと想定している。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4" name="直線コネクタ 243"/>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5"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6" name="直線コネクタ 245"/>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7"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8" name="直線コネクタ 247"/>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115570</xdr:rowOff>
    </xdr:to>
    <xdr:cxnSp macro="">
      <xdr:nvCxnSpPr>
        <xdr:cNvPr id="249" name="直線コネクタ 248"/>
        <xdr:cNvCxnSpPr/>
      </xdr:nvCxnSpPr>
      <xdr:spPr>
        <a:xfrm>
          <a:off x="15671800" y="9812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58437</xdr:rowOff>
    </xdr:from>
    <xdr:ext cx="762000" cy="259045"/>
    <xdr:sp macro="" textlink="">
      <xdr:nvSpPr>
        <xdr:cNvPr id="250" name="その他平均値テキスト"/>
        <xdr:cNvSpPr txBox="1"/>
      </xdr:nvSpPr>
      <xdr:spPr>
        <a:xfrm>
          <a:off x="16598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51" name="フローチャート: 判断 250"/>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39370</xdr:rowOff>
    </xdr:to>
    <xdr:cxnSp macro="">
      <xdr:nvCxnSpPr>
        <xdr:cNvPr id="252" name="直線コネクタ 251"/>
        <xdr:cNvCxnSpPr/>
      </xdr:nvCxnSpPr>
      <xdr:spPr>
        <a:xfrm>
          <a:off x="14782800" y="980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3" name="フローチャート: 判断 252"/>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54" name="テキスト ボックス 253"/>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69850</xdr:rowOff>
    </xdr:to>
    <xdr:cxnSp macro="">
      <xdr:nvCxnSpPr>
        <xdr:cNvPr id="255" name="直線コネクタ 254"/>
        <xdr:cNvCxnSpPr/>
      </xdr:nvCxnSpPr>
      <xdr:spPr>
        <a:xfrm flipV="1">
          <a:off x="13893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6" name="フローチャート: 判断 255"/>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7" name="テキスト ボックス 256"/>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69850</xdr:rowOff>
    </xdr:to>
    <xdr:cxnSp macro="">
      <xdr:nvCxnSpPr>
        <xdr:cNvPr id="258" name="直線コネクタ 257"/>
        <xdr:cNvCxnSpPr/>
      </xdr:nvCxnSpPr>
      <xdr:spPr>
        <a:xfrm>
          <a:off x="13004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1" name="フローチャート: 判断 260"/>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2" name="テキスト ボックス 261"/>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8" name="楕円 267"/>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9"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0" name="楕円 269"/>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71" name="テキスト ボックス 270"/>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3" name="テキスト ボックス 272"/>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5" name="テキスト ボックス 274"/>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6" name="楕円 275"/>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7" name="テキスト ボックス 276"/>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補助費等については、ここ数年類似団体とほぼ同水準で推移している。平成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年度策定の「補助金等見直し基準」に基づき、全ての補助金を対象に見直しを行っている。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5" name="直線コネクタ 304"/>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6"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7" name="直線コネクタ 306"/>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54610</xdr:rowOff>
    </xdr:to>
    <xdr:cxnSp macro="">
      <xdr:nvCxnSpPr>
        <xdr:cNvPr id="310" name="直線コネクタ 309"/>
        <xdr:cNvCxnSpPr/>
      </xdr:nvCxnSpPr>
      <xdr:spPr>
        <a:xfrm flipV="1">
          <a:off x="15671800" y="6367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1"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2" name="フローチャート: 判断 311"/>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54610</xdr:rowOff>
    </xdr:to>
    <xdr:cxnSp macro="">
      <xdr:nvCxnSpPr>
        <xdr:cNvPr id="313" name="直線コネクタ 312"/>
        <xdr:cNvCxnSpPr/>
      </xdr:nvCxnSpPr>
      <xdr:spPr>
        <a:xfrm>
          <a:off x="14782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4" name="フローチャート: 判断 313"/>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5" name="テキスト ボックス 314"/>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31750</xdr:rowOff>
    </xdr:to>
    <xdr:cxnSp macro="">
      <xdr:nvCxnSpPr>
        <xdr:cNvPr id="316" name="直線コネクタ 315"/>
        <xdr:cNvCxnSpPr/>
      </xdr:nvCxnSpPr>
      <xdr:spPr>
        <a:xfrm flipV="1">
          <a:off x="13893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7" name="フローチャート: 判断 31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8" name="テキスト ボックス 317"/>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115570</xdr:rowOff>
    </xdr:to>
    <xdr:cxnSp macro="">
      <xdr:nvCxnSpPr>
        <xdr:cNvPr id="319" name="直線コネクタ 318"/>
        <xdr:cNvCxnSpPr/>
      </xdr:nvCxnSpPr>
      <xdr:spPr>
        <a:xfrm flipV="1">
          <a:off x="13004800" y="637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34290</xdr:rowOff>
    </xdr:from>
    <xdr:to>
      <xdr:col>69</xdr:col>
      <xdr:colOff>142875</xdr:colOff>
      <xdr:row>37</xdr:row>
      <xdr:rowOff>135890</xdr:rowOff>
    </xdr:to>
    <xdr:sp macro="" textlink="">
      <xdr:nvSpPr>
        <xdr:cNvPr id="320" name="フローチャート: 判断 319"/>
        <xdr:cNvSpPr/>
      </xdr:nvSpPr>
      <xdr:spPr>
        <a:xfrm>
          <a:off x="13843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120667</xdr:rowOff>
    </xdr:from>
    <xdr:ext cx="762000" cy="259045"/>
    <xdr:sp macro="" textlink="">
      <xdr:nvSpPr>
        <xdr:cNvPr id="321" name="テキスト ボックス 320"/>
        <xdr:cNvSpPr txBox="1"/>
      </xdr:nvSpPr>
      <xdr:spPr>
        <a:xfrm>
          <a:off x="13512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22" name="フローチャート: 判断 321"/>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153687</xdr:rowOff>
    </xdr:from>
    <xdr:ext cx="762000" cy="259045"/>
    <xdr:sp macro="" textlink="">
      <xdr:nvSpPr>
        <xdr:cNvPr id="323" name="テキスト ボックス 322"/>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9" name="楕円 328"/>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0"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3810</xdr:rowOff>
    </xdr:from>
    <xdr:to>
      <xdr:col>78</xdr:col>
      <xdr:colOff>120650</xdr:colOff>
      <xdr:row>37</xdr:row>
      <xdr:rowOff>105410</xdr:rowOff>
    </xdr:to>
    <xdr:sp macro="" textlink="">
      <xdr:nvSpPr>
        <xdr:cNvPr id="331" name="楕円 330"/>
        <xdr:cNvSpPr/>
      </xdr:nvSpPr>
      <xdr:spPr>
        <a:xfrm>
          <a:off x="15621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32" name="テキスト ボックス 331"/>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33" name="楕円 332"/>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34" name="テキスト ボックス 333"/>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5" name="楕円 334"/>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36" name="テキスト ボックス 335"/>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7" name="楕円 336"/>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8" name="テキスト ボックス 337"/>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補償金免除繰上償還や任意繰上償還を実施した結果、減少に転じている。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％となり類似団体を下回った。今後は復興事業等の増要因があるため、繰上償還の実行を検討しながら抑制を図っていく。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6" name="直線コネクタ 365"/>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7"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8" name="直線コネクタ 367"/>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9"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70" name="直線コネクタ 369"/>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77</xdr:row>
      <xdr:rowOff>146050</xdr:rowOff>
    </xdr:to>
    <xdr:cxnSp macro="">
      <xdr:nvCxnSpPr>
        <xdr:cNvPr id="371" name="直線コネクタ 370"/>
        <xdr:cNvCxnSpPr/>
      </xdr:nvCxnSpPr>
      <xdr:spPr>
        <a:xfrm flipV="1">
          <a:off x="3987800" y="133248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90188</xdr:rowOff>
    </xdr:from>
    <xdr:ext cx="762000" cy="259045"/>
    <xdr:sp macro="" textlink="">
      <xdr:nvSpPr>
        <xdr:cNvPr id="372" name="公債費平均値テキスト"/>
        <xdr:cNvSpPr txBox="1"/>
      </xdr:nvSpPr>
      <xdr:spPr>
        <a:xfrm>
          <a:off x="4914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3" name="フローチャート: 判断 372"/>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146050</xdr:rowOff>
    </xdr:to>
    <xdr:cxnSp macro="">
      <xdr:nvCxnSpPr>
        <xdr:cNvPr id="374" name="直線コネクタ 373"/>
        <xdr:cNvCxnSpPr/>
      </xdr:nvCxnSpPr>
      <xdr:spPr>
        <a:xfrm>
          <a:off x="3098800" y="13279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5" name="フローチャート: 判断 374"/>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6" name="テキスト ボックス 375"/>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77</xdr:row>
      <xdr:rowOff>130811</xdr:rowOff>
    </xdr:to>
    <xdr:cxnSp macro="">
      <xdr:nvCxnSpPr>
        <xdr:cNvPr id="377" name="直線コネクタ 376"/>
        <xdr:cNvCxnSpPr/>
      </xdr:nvCxnSpPr>
      <xdr:spPr>
        <a:xfrm flipV="1">
          <a:off x="2209800" y="13279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77</xdr:row>
      <xdr:rowOff>153670</xdr:rowOff>
    </xdr:to>
    <xdr:cxnSp macro="">
      <xdr:nvCxnSpPr>
        <xdr:cNvPr id="380" name="直線コネクタ 379"/>
        <xdr:cNvCxnSpPr/>
      </xdr:nvCxnSpPr>
      <xdr:spPr>
        <a:xfrm flipV="1">
          <a:off x="1320800" y="13332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1" name="フローチャート: 判断 380"/>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2" name="テキスト ボックス 381"/>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3" name="フローチャート: 判断 382"/>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4" name="テキスト ボックス 383"/>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90" name="楕円 389"/>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88916</xdr:rowOff>
    </xdr:from>
    <xdr:ext cx="762000" cy="259045"/>
    <xdr:sp macro="" textlink="">
      <xdr:nvSpPr>
        <xdr:cNvPr id="391" name="公債費該当値テキスト"/>
        <xdr:cNvSpPr txBox="1"/>
      </xdr:nvSpPr>
      <xdr:spPr>
        <a:xfrm>
          <a:off x="49149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2" name="楕円 391"/>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93" name="テキスト ボックス 392"/>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94" name="楕円 393"/>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95" name="テキスト ボックス 394"/>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80011</xdr:rowOff>
    </xdr:from>
    <xdr:to>
      <xdr:col>11</xdr:col>
      <xdr:colOff>60325</xdr:colOff>
      <xdr:row>78</xdr:row>
      <xdr:rowOff>10161</xdr:rowOff>
    </xdr:to>
    <xdr:sp macro="" textlink="">
      <xdr:nvSpPr>
        <xdr:cNvPr id="396" name="楕円 395"/>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97" name="テキスト ボックス 396"/>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98" name="楕円 397"/>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99" name="テキスト ボックス 398"/>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年度以降は類似団体平均を下回る値となっている。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年度からは町の総合計画である「第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次矢吹町まちづくり総合計画」に基づき、実施計画を策定し予算と連動させ計画的かつ優先度をつけ事業を執行している。今後も効果的な政策運営と効率的な財政運営に努める。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3" name="直線コネクタ 422"/>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4"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5" name="直線コネクタ 424"/>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7" name="直線コネクタ 42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xdr:rowOff>
    </xdr:from>
    <xdr:to>
      <xdr:col>82</xdr:col>
      <xdr:colOff>107950</xdr:colOff>
      <xdr:row>76</xdr:row>
      <xdr:rowOff>29845</xdr:rowOff>
    </xdr:to>
    <xdr:cxnSp macro="">
      <xdr:nvCxnSpPr>
        <xdr:cNvPr id="428" name="直線コネクタ 427"/>
        <xdr:cNvCxnSpPr/>
      </xdr:nvCxnSpPr>
      <xdr:spPr>
        <a:xfrm>
          <a:off x="15671800" y="130314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48277</xdr:rowOff>
    </xdr:from>
    <xdr:ext cx="762000" cy="259045"/>
    <xdr:sp macro="" textlink="">
      <xdr:nvSpPr>
        <xdr:cNvPr id="429"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30" name="フローチャート: 判断 429"/>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167005</xdr:rowOff>
    </xdr:from>
    <xdr:to>
      <xdr:col>78</xdr:col>
      <xdr:colOff>69850</xdr:colOff>
      <xdr:row>76</xdr:row>
      <xdr:rowOff>1270</xdr:rowOff>
    </xdr:to>
    <xdr:cxnSp macro="">
      <xdr:nvCxnSpPr>
        <xdr:cNvPr id="431" name="直線コネクタ 430"/>
        <xdr:cNvCxnSpPr/>
      </xdr:nvCxnSpPr>
      <xdr:spPr>
        <a:xfrm>
          <a:off x="14782800" y="13025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2" name="フローチャート: 判断 431"/>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33" name="テキスト ボックス 432"/>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167005</xdr:rowOff>
    </xdr:from>
    <xdr:to>
      <xdr:col>73</xdr:col>
      <xdr:colOff>180975</xdr:colOff>
      <xdr:row>76</xdr:row>
      <xdr:rowOff>24130</xdr:rowOff>
    </xdr:to>
    <xdr:cxnSp macro="">
      <xdr:nvCxnSpPr>
        <xdr:cNvPr id="434" name="直線コネクタ 433"/>
        <xdr:cNvCxnSpPr/>
      </xdr:nvCxnSpPr>
      <xdr:spPr>
        <a:xfrm flipV="1">
          <a:off x="13893800" y="13025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35" name="フローチャート: 判断 434"/>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36" name="テキスト ボックス 435"/>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24130</xdr:rowOff>
    </xdr:to>
    <xdr:cxnSp macro="">
      <xdr:nvCxnSpPr>
        <xdr:cNvPr id="437" name="直線コネクタ 436"/>
        <xdr:cNvCxnSpPr/>
      </xdr:nvCxnSpPr>
      <xdr:spPr>
        <a:xfrm>
          <a:off x="13004800" y="13042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36195</xdr:rowOff>
    </xdr:from>
    <xdr:to>
      <xdr:col>69</xdr:col>
      <xdr:colOff>142875</xdr:colOff>
      <xdr:row>77</xdr:row>
      <xdr:rowOff>137795</xdr:rowOff>
    </xdr:to>
    <xdr:sp macro="" textlink="">
      <xdr:nvSpPr>
        <xdr:cNvPr id="438" name="フローチャート: 判断 437"/>
        <xdr:cNvSpPr/>
      </xdr:nvSpPr>
      <xdr:spPr>
        <a:xfrm>
          <a:off x="13843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122572</xdr:rowOff>
    </xdr:from>
    <xdr:ext cx="762000" cy="259045"/>
    <xdr:sp macro="" textlink="">
      <xdr:nvSpPr>
        <xdr:cNvPr id="439" name="テキスト ボックス 438"/>
        <xdr:cNvSpPr txBox="1"/>
      </xdr:nvSpPr>
      <xdr:spPr>
        <a:xfrm>
          <a:off x="13512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150495</xdr:rowOff>
    </xdr:from>
    <xdr:to>
      <xdr:col>65</xdr:col>
      <xdr:colOff>53975</xdr:colOff>
      <xdr:row>77</xdr:row>
      <xdr:rowOff>80645</xdr:rowOff>
    </xdr:to>
    <xdr:sp macro="" textlink="">
      <xdr:nvSpPr>
        <xdr:cNvPr id="440" name="フローチャート: 判断 439"/>
        <xdr:cNvSpPr/>
      </xdr:nvSpPr>
      <xdr:spPr>
        <a:xfrm>
          <a:off x="12954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65422</xdr:rowOff>
    </xdr:from>
    <xdr:ext cx="762000" cy="259045"/>
    <xdr:sp macro="" textlink="">
      <xdr:nvSpPr>
        <xdr:cNvPr id="441" name="テキスト ボックス 440"/>
        <xdr:cNvSpPr txBox="1"/>
      </xdr:nvSpPr>
      <xdr:spPr>
        <a:xfrm>
          <a:off x="12623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150495</xdr:rowOff>
    </xdr:from>
    <xdr:to>
      <xdr:col>82</xdr:col>
      <xdr:colOff>158750</xdr:colOff>
      <xdr:row>76</xdr:row>
      <xdr:rowOff>80645</xdr:rowOff>
    </xdr:to>
    <xdr:sp macro="" textlink="">
      <xdr:nvSpPr>
        <xdr:cNvPr id="447" name="楕円 446"/>
        <xdr:cNvSpPr/>
      </xdr:nvSpPr>
      <xdr:spPr>
        <a:xfrm>
          <a:off x="164592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167022</xdr:rowOff>
    </xdr:from>
    <xdr:ext cx="762000" cy="259045"/>
    <xdr:sp macro="" textlink="">
      <xdr:nvSpPr>
        <xdr:cNvPr id="448" name="公債費以外該当値テキスト"/>
        <xdr:cNvSpPr txBox="1"/>
      </xdr:nvSpPr>
      <xdr:spPr>
        <a:xfrm>
          <a:off x="16598900" y="1285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121920</xdr:rowOff>
    </xdr:from>
    <xdr:to>
      <xdr:col>78</xdr:col>
      <xdr:colOff>120650</xdr:colOff>
      <xdr:row>76</xdr:row>
      <xdr:rowOff>52070</xdr:rowOff>
    </xdr:to>
    <xdr:sp macro="" textlink="">
      <xdr:nvSpPr>
        <xdr:cNvPr id="449" name="楕円 448"/>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50" name="テキスト ボックス 449"/>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116205</xdr:rowOff>
    </xdr:from>
    <xdr:to>
      <xdr:col>74</xdr:col>
      <xdr:colOff>31750</xdr:colOff>
      <xdr:row>76</xdr:row>
      <xdr:rowOff>46355</xdr:rowOff>
    </xdr:to>
    <xdr:sp macro="" textlink="">
      <xdr:nvSpPr>
        <xdr:cNvPr id="451" name="楕円 450"/>
        <xdr:cNvSpPr/>
      </xdr:nvSpPr>
      <xdr:spPr>
        <a:xfrm>
          <a:off x="14732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56532</xdr:rowOff>
    </xdr:from>
    <xdr:ext cx="762000" cy="259045"/>
    <xdr:sp macro="" textlink="">
      <xdr:nvSpPr>
        <xdr:cNvPr id="452" name="テキスト ボックス 451"/>
        <xdr:cNvSpPr txBox="1"/>
      </xdr:nvSpPr>
      <xdr:spPr>
        <a:xfrm>
          <a:off x="14401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144780</xdr:rowOff>
    </xdr:from>
    <xdr:to>
      <xdr:col>69</xdr:col>
      <xdr:colOff>142875</xdr:colOff>
      <xdr:row>76</xdr:row>
      <xdr:rowOff>74930</xdr:rowOff>
    </xdr:to>
    <xdr:sp macro="" textlink="">
      <xdr:nvSpPr>
        <xdr:cNvPr id="453" name="楕円 452"/>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54" name="テキスト ボックス 453"/>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5" name="楕円 454"/>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6" name="テキスト ボックス 455"/>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85226</xdr:rowOff>
    </xdr:from>
    <xdr:to>
      <xdr:col>29</xdr:col>
      <xdr:colOff>127000</xdr:colOff>
      <xdr:row>18</xdr:row>
      <xdr:rowOff>121100</xdr:rowOff>
    </xdr:to>
    <xdr:cxnSp macro="">
      <xdr:nvCxnSpPr>
        <xdr:cNvPr id="52" name="直線コネクタ 51"/>
        <xdr:cNvCxnSpPr/>
      </xdr:nvCxnSpPr>
      <xdr:spPr bwMode="auto">
        <a:xfrm flipV="1">
          <a:off x="5003800" y="2876051"/>
          <a:ext cx="647700" cy="378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70003</xdr:rowOff>
    </xdr:from>
    <xdr:ext cx="762000" cy="259045"/>
    <xdr:sp macro="" textlink="">
      <xdr:nvSpPr>
        <xdr:cNvPr id="53" name="人口1人当たり決算額の推移平均値テキスト130"/>
        <xdr:cNvSpPr txBox="1"/>
      </xdr:nvSpPr>
      <xdr:spPr>
        <a:xfrm>
          <a:off x="5740400" y="28608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116430</xdr:rowOff>
    </xdr:from>
    <xdr:to>
      <xdr:col>26</xdr:col>
      <xdr:colOff>50800</xdr:colOff>
      <xdr:row>18</xdr:row>
      <xdr:rowOff>121100</xdr:rowOff>
    </xdr:to>
    <xdr:cxnSp macro="">
      <xdr:nvCxnSpPr>
        <xdr:cNvPr id="55" name="直線コネクタ 54"/>
        <xdr:cNvCxnSpPr/>
      </xdr:nvCxnSpPr>
      <xdr:spPr bwMode="auto">
        <a:xfrm>
          <a:off x="4305300" y="3250155"/>
          <a:ext cx="698500" cy="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88547</xdr:rowOff>
    </xdr:from>
    <xdr:ext cx="736600" cy="259045"/>
    <xdr:sp macro="" textlink="">
      <xdr:nvSpPr>
        <xdr:cNvPr id="57" name="テキスト ボックス 56"/>
        <xdr:cNvSpPr txBox="1"/>
      </xdr:nvSpPr>
      <xdr:spPr>
        <a:xfrm>
          <a:off x="4622800" y="270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116430</xdr:rowOff>
    </xdr:from>
    <xdr:to>
      <xdr:col>22</xdr:col>
      <xdr:colOff>114300</xdr:colOff>
      <xdr:row>18</xdr:row>
      <xdr:rowOff>118634</xdr:rowOff>
    </xdr:to>
    <xdr:cxnSp macro="">
      <xdr:nvCxnSpPr>
        <xdr:cNvPr id="58" name="直線コネクタ 57"/>
        <xdr:cNvCxnSpPr/>
      </xdr:nvCxnSpPr>
      <xdr:spPr bwMode="auto">
        <a:xfrm flipV="1">
          <a:off x="3606800" y="3250155"/>
          <a:ext cx="698500" cy="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132405</xdr:rowOff>
    </xdr:from>
    <xdr:ext cx="762000" cy="259045"/>
    <xdr:sp macro="" textlink="">
      <xdr:nvSpPr>
        <xdr:cNvPr id="60" name="テキスト ボックス 59"/>
        <xdr:cNvSpPr txBox="1"/>
      </xdr:nvSpPr>
      <xdr:spPr>
        <a:xfrm>
          <a:off x="3924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118634</xdr:rowOff>
    </xdr:from>
    <xdr:to>
      <xdr:col>18</xdr:col>
      <xdr:colOff>177800</xdr:colOff>
      <xdr:row>19</xdr:row>
      <xdr:rowOff>20173</xdr:rowOff>
    </xdr:to>
    <xdr:cxnSp macro="">
      <xdr:nvCxnSpPr>
        <xdr:cNvPr id="61" name="直線コネクタ 60"/>
        <xdr:cNvCxnSpPr/>
      </xdr:nvCxnSpPr>
      <xdr:spPr bwMode="auto">
        <a:xfrm flipV="1">
          <a:off x="2908300" y="3252359"/>
          <a:ext cx="698500" cy="7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17755</xdr:rowOff>
    </xdr:from>
    <xdr:to>
      <xdr:col>19</xdr:col>
      <xdr:colOff>38100</xdr:colOff>
      <xdr:row>17</xdr:row>
      <xdr:rowOff>119355</xdr:rowOff>
    </xdr:to>
    <xdr:sp macro="" textlink="">
      <xdr:nvSpPr>
        <xdr:cNvPr id="62" name="フローチャート: 判断 61"/>
        <xdr:cNvSpPr/>
      </xdr:nvSpPr>
      <xdr:spPr bwMode="auto">
        <a:xfrm>
          <a:off x="35560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129532</xdr:rowOff>
    </xdr:from>
    <xdr:ext cx="762000" cy="259045"/>
    <xdr:sp macro="" textlink="">
      <xdr:nvSpPr>
        <xdr:cNvPr id="63" name="テキスト ボックス 62"/>
        <xdr:cNvSpPr txBox="1"/>
      </xdr:nvSpPr>
      <xdr:spPr>
        <a:xfrm>
          <a:off x="3225800" y="274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56208</xdr:rowOff>
    </xdr:from>
    <xdr:to>
      <xdr:col>15</xdr:col>
      <xdr:colOff>101600</xdr:colOff>
      <xdr:row>17</xdr:row>
      <xdr:rowOff>157808</xdr:rowOff>
    </xdr:to>
    <xdr:sp macro="" textlink="">
      <xdr:nvSpPr>
        <xdr:cNvPr id="64" name="フローチャート: 判断 63"/>
        <xdr:cNvSpPr/>
      </xdr:nvSpPr>
      <xdr:spPr bwMode="auto">
        <a:xfrm>
          <a:off x="28575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167985</xdr:rowOff>
    </xdr:from>
    <xdr:ext cx="762000" cy="259045"/>
    <xdr:sp macro="" textlink="">
      <xdr:nvSpPr>
        <xdr:cNvPr id="65" name="テキスト ボックス 64"/>
        <xdr:cNvSpPr txBox="1"/>
      </xdr:nvSpPr>
      <xdr:spPr>
        <a:xfrm>
          <a:off x="2527300" y="278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34426</xdr:rowOff>
    </xdr:from>
    <xdr:to>
      <xdr:col>29</xdr:col>
      <xdr:colOff>177800</xdr:colOff>
      <xdr:row>16</xdr:row>
      <xdr:rowOff>136026</xdr:rowOff>
    </xdr:to>
    <xdr:sp macro="" textlink="">
      <xdr:nvSpPr>
        <xdr:cNvPr id="71" name="楕円 70"/>
        <xdr:cNvSpPr/>
      </xdr:nvSpPr>
      <xdr:spPr bwMode="auto">
        <a:xfrm>
          <a:off x="5600700" y="282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50953</xdr:rowOff>
    </xdr:from>
    <xdr:ext cx="762000" cy="259045"/>
    <xdr:sp macro="" textlink="">
      <xdr:nvSpPr>
        <xdr:cNvPr id="72" name="人口1人当たり決算額の推移該当値テキスト130"/>
        <xdr:cNvSpPr txBox="1"/>
      </xdr:nvSpPr>
      <xdr:spPr>
        <a:xfrm>
          <a:off x="5740400" y="26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70300</xdr:rowOff>
    </xdr:from>
    <xdr:to>
      <xdr:col>26</xdr:col>
      <xdr:colOff>101600</xdr:colOff>
      <xdr:row>19</xdr:row>
      <xdr:rowOff>450</xdr:rowOff>
    </xdr:to>
    <xdr:sp macro="" textlink="">
      <xdr:nvSpPr>
        <xdr:cNvPr id="73" name="楕円 72"/>
        <xdr:cNvSpPr/>
      </xdr:nvSpPr>
      <xdr:spPr bwMode="auto">
        <a:xfrm>
          <a:off x="4953000" y="320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156677</xdr:rowOff>
    </xdr:from>
    <xdr:ext cx="736600" cy="259045"/>
    <xdr:sp macro="" textlink="">
      <xdr:nvSpPr>
        <xdr:cNvPr id="74" name="テキスト ボックス 73"/>
        <xdr:cNvSpPr txBox="1"/>
      </xdr:nvSpPr>
      <xdr:spPr>
        <a:xfrm>
          <a:off x="4622800" y="329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65630</xdr:rowOff>
    </xdr:from>
    <xdr:to>
      <xdr:col>22</xdr:col>
      <xdr:colOff>165100</xdr:colOff>
      <xdr:row>18</xdr:row>
      <xdr:rowOff>167230</xdr:rowOff>
    </xdr:to>
    <xdr:sp macro="" textlink="">
      <xdr:nvSpPr>
        <xdr:cNvPr id="75" name="楕円 74"/>
        <xdr:cNvSpPr/>
      </xdr:nvSpPr>
      <xdr:spPr bwMode="auto">
        <a:xfrm>
          <a:off x="4254500" y="319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152007</xdr:rowOff>
    </xdr:from>
    <xdr:ext cx="762000" cy="259045"/>
    <xdr:sp macro="" textlink="">
      <xdr:nvSpPr>
        <xdr:cNvPr id="76" name="テキスト ボックス 75"/>
        <xdr:cNvSpPr txBox="1"/>
      </xdr:nvSpPr>
      <xdr:spPr>
        <a:xfrm>
          <a:off x="3924300" y="328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67834</xdr:rowOff>
    </xdr:from>
    <xdr:to>
      <xdr:col>19</xdr:col>
      <xdr:colOff>38100</xdr:colOff>
      <xdr:row>18</xdr:row>
      <xdr:rowOff>169435</xdr:rowOff>
    </xdr:to>
    <xdr:sp macro="" textlink="">
      <xdr:nvSpPr>
        <xdr:cNvPr id="77" name="楕円 76"/>
        <xdr:cNvSpPr/>
      </xdr:nvSpPr>
      <xdr:spPr bwMode="auto">
        <a:xfrm>
          <a:off x="3556000" y="320155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154211</xdr:rowOff>
    </xdr:from>
    <xdr:ext cx="762000" cy="259045"/>
    <xdr:sp macro="" textlink="">
      <xdr:nvSpPr>
        <xdr:cNvPr id="78" name="テキスト ボックス 77"/>
        <xdr:cNvSpPr txBox="1"/>
      </xdr:nvSpPr>
      <xdr:spPr>
        <a:xfrm>
          <a:off x="3225800" y="328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140823</xdr:rowOff>
    </xdr:from>
    <xdr:to>
      <xdr:col>15</xdr:col>
      <xdr:colOff>101600</xdr:colOff>
      <xdr:row>19</xdr:row>
      <xdr:rowOff>70973</xdr:rowOff>
    </xdr:to>
    <xdr:sp macro="" textlink="">
      <xdr:nvSpPr>
        <xdr:cNvPr id="79" name="楕円 78"/>
        <xdr:cNvSpPr/>
      </xdr:nvSpPr>
      <xdr:spPr bwMode="auto">
        <a:xfrm>
          <a:off x="2857500" y="3274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55750</xdr:rowOff>
    </xdr:from>
    <xdr:ext cx="762000" cy="259045"/>
    <xdr:sp macro="" textlink="">
      <xdr:nvSpPr>
        <xdr:cNvPr id="80" name="テキスト ボックス 79"/>
        <xdr:cNvSpPr txBox="1"/>
      </xdr:nvSpPr>
      <xdr:spPr>
        <a:xfrm>
          <a:off x="2527300" y="336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219515</xdr:rowOff>
    </xdr:from>
    <xdr:to>
      <xdr:col>29</xdr:col>
      <xdr:colOff>127000</xdr:colOff>
      <xdr:row>35</xdr:row>
      <xdr:rowOff>228956</xdr:rowOff>
    </xdr:to>
    <xdr:cxnSp macro="">
      <xdr:nvCxnSpPr>
        <xdr:cNvPr id="112" name="直線コネクタ 111"/>
        <xdr:cNvCxnSpPr/>
      </xdr:nvCxnSpPr>
      <xdr:spPr bwMode="auto">
        <a:xfrm>
          <a:off x="5003800" y="6829865"/>
          <a:ext cx="647700" cy="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238015</xdr:rowOff>
    </xdr:from>
    <xdr:ext cx="762000" cy="259045"/>
    <xdr:sp macro="" textlink="">
      <xdr:nvSpPr>
        <xdr:cNvPr id="113" name="人口1人当たり決算額の推移平均値テキスト445"/>
        <xdr:cNvSpPr txBox="1"/>
      </xdr:nvSpPr>
      <xdr:spPr>
        <a:xfrm>
          <a:off x="5740400" y="684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219515</xdr:rowOff>
    </xdr:from>
    <xdr:to>
      <xdr:col>26</xdr:col>
      <xdr:colOff>50800</xdr:colOff>
      <xdr:row>35</xdr:row>
      <xdr:rowOff>257577</xdr:rowOff>
    </xdr:to>
    <xdr:cxnSp macro="">
      <xdr:nvCxnSpPr>
        <xdr:cNvPr id="115" name="直線コネクタ 114"/>
        <xdr:cNvCxnSpPr/>
      </xdr:nvCxnSpPr>
      <xdr:spPr bwMode="auto">
        <a:xfrm flipV="1">
          <a:off x="4305300" y="6829865"/>
          <a:ext cx="698500" cy="3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17599</xdr:rowOff>
    </xdr:from>
    <xdr:ext cx="736600" cy="259045"/>
    <xdr:sp macro="" textlink="">
      <xdr:nvSpPr>
        <xdr:cNvPr id="117" name="テキスト ボックス 116"/>
        <xdr:cNvSpPr txBox="1"/>
      </xdr:nvSpPr>
      <xdr:spPr>
        <a:xfrm>
          <a:off x="4622800" y="69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231470</xdr:rowOff>
    </xdr:from>
    <xdr:to>
      <xdr:col>22</xdr:col>
      <xdr:colOff>114300</xdr:colOff>
      <xdr:row>35</xdr:row>
      <xdr:rowOff>257577</xdr:rowOff>
    </xdr:to>
    <xdr:cxnSp macro="">
      <xdr:nvCxnSpPr>
        <xdr:cNvPr id="118" name="直線コネクタ 117"/>
        <xdr:cNvCxnSpPr/>
      </xdr:nvCxnSpPr>
      <xdr:spPr bwMode="auto">
        <a:xfrm>
          <a:off x="3606800" y="6841820"/>
          <a:ext cx="698500" cy="2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96831</xdr:rowOff>
    </xdr:from>
    <xdr:ext cx="762000" cy="259045"/>
    <xdr:sp macro="" textlink="">
      <xdr:nvSpPr>
        <xdr:cNvPr id="120" name="テキスト ボックス 119"/>
        <xdr:cNvSpPr txBox="1"/>
      </xdr:nvSpPr>
      <xdr:spPr>
        <a:xfrm>
          <a:off x="3924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129652</xdr:rowOff>
    </xdr:from>
    <xdr:to>
      <xdr:col>18</xdr:col>
      <xdr:colOff>177800</xdr:colOff>
      <xdr:row>35</xdr:row>
      <xdr:rowOff>231470</xdr:rowOff>
    </xdr:to>
    <xdr:cxnSp macro="">
      <xdr:nvCxnSpPr>
        <xdr:cNvPr id="121" name="直線コネクタ 120"/>
        <xdr:cNvCxnSpPr/>
      </xdr:nvCxnSpPr>
      <xdr:spPr bwMode="auto">
        <a:xfrm>
          <a:off x="2908300" y="6740002"/>
          <a:ext cx="698500" cy="10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2" name="フローチャート: 判断 121"/>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43270</xdr:rowOff>
    </xdr:from>
    <xdr:ext cx="762000" cy="259045"/>
    <xdr:sp macro="" textlink="">
      <xdr:nvSpPr>
        <xdr:cNvPr id="123" name="テキスト ボックス 122"/>
        <xdr:cNvSpPr txBox="1"/>
      </xdr:nvSpPr>
      <xdr:spPr>
        <a:xfrm>
          <a:off x="3225800" y="69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4" name="フローチャート: 判断 123"/>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317728</xdr:rowOff>
    </xdr:from>
    <xdr:ext cx="762000" cy="259045"/>
    <xdr:sp macro="" textlink="">
      <xdr:nvSpPr>
        <xdr:cNvPr id="125" name="テキスト ボックス 124"/>
        <xdr:cNvSpPr txBox="1"/>
      </xdr:nvSpPr>
      <xdr:spPr>
        <a:xfrm>
          <a:off x="2527300" y="692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178156</xdr:rowOff>
    </xdr:from>
    <xdr:to>
      <xdr:col>29</xdr:col>
      <xdr:colOff>177800</xdr:colOff>
      <xdr:row>35</xdr:row>
      <xdr:rowOff>279756</xdr:rowOff>
    </xdr:to>
    <xdr:sp macro="" textlink="">
      <xdr:nvSpPr>
        <xdr:cNvPr id="131" name="楕円 130"/>
        <xdr:cNvSpPr/>
      </xdr:nvSpPr>
      <xdr:spPr bwMode="auto">
        <a:xfrm>
          <a:off x="5600700" y="6788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23233</xdr:rowOff>
    </xdr:from>
    <xdr:ext cx="762000" cy="259045"/>
    <xdr:sp macro="" textlink="">
      <xdr:nvSpPr>
        <xdr:cNvPr id="132" name="人口1人当たり決算額の推移該当値テキスト445"/>
        <xdr:cNvSpPr txBox="1"/>
      </xdr:nvSpPr>
      <xdr:spPr>
        <a:xfrm>
          <a:off x="5740400" y="663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168715</xdr:rowOff>
    </xdr:from>
    <xdr:to>
      <xdr:col>26</xdr:col>
      <xdr:colOff>101600</xdr:colOff>
      <xdr:row>35</xdr:row>
      <xdr:rowOff>270315</xdr:rowOff>
    </xdr:to>
    <xdr:sp macro="" textlink="">
      <xdr:nvSpPr>
        <xdr:cNvPr id="133" name="楕円 132"/>
        <xdr:cNvSpPr/>
      </xdr:nvSpPr>
      <xdr:spPr bwMode="auto">
        <a:xfrm>
          <a:off x="4953000" y="6779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280492</xdr:rowOff>
    </xdr:from>
    <xdr:ext cx="736600" cy="259045"/>
    <xdr:sp macro="" textlink="">
      <xdr:nvSpPr>
        <xdr:cNvPr id="134" name="テキスト ボックス 133"/>
        <xdr:cNvSpPr txBox="1"/>
      </xdr:nvSpPr>
      <xdr:spPr>
        <a:xfrm>
          <a:off x="4622800" y="6547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206777</xdr:rowOff>
    </xdr:from>
    <xdr:to>
      <xdr:col>22</xdr:col>
      <xdr:colOff>165100</xdr:colOff>
      <xdr:row>35</xdr:row>
      <xdr:rowOff>308377</xdr:rowOff>
    </xdr:to>
    <xdr:sp macro="" textlink="">
      <xdr:nvSpPr>
        <xdr:cNvPr id="135" name="楕円 134"/>
        <xdr:cNvSpPr/>
      </xdr:nvSpPr>
      <xdr:spPr bwMode="auto">
        <a:xfrm>
          <a:off x="4254500" y="6817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318554</xdr:rowOff>
    </xdr:from>
    <xdr:ext cx="762000" cy="259045"/>
    <xdr:sp macro="" textlink="">
      <xdr:nvSpPr>
        <xdr:cNvPr id="136" name="テキスト ボックス 135"/>
        <xdr:cNvSpPr txBox="1"/>
      </xdr:nvSpPr>
      <xdr:spPr>
        <a:xfrm>
          <a:off x="3924300" y="658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180670</xdr:rowOff>
    </xdr:from>
    <xdr:to>
      <xdr:col>19</xdr:col>
      <xdr:colOff>38100</xdr:colOff>
      <xdr:row>35</xdr:row>
      <xdr:rowOff>282270</xdr:rowOff>
    </xdr:to>
    <xdr:sp macro="" textlink="">
      <xdr:nvSpPr>
        <xdr:cNvPr id="137" name="楕円 136"/>
        <xdr:cNvSpPr/>
      </xdr:nvSpPr>
      <xdr:spPr bwMode="auto">
        <a:xfrm>
          <a:off x="3556000" y="679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292447</xdr:rowOff>
    </xdr:from>
    <xdr:ext cx="762000" cy="259045"/>
    <xdr:sp macro="" textlink="">
      <xdr:nvSpPr>
        <xdr:cNvPr id="138" name="テキスト ボックス 137"/>
        <xdr:cNvSpPr txBox="1"/>
      </xdr:nvSpPr>
      <xdr:spPr>
        <a:xfrm>
          <a:off x="3225800" y="65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78852</xdr:rowOff>
    </xdr:from>
    <xdr:to>
      <xdr:col>15</xdr:col>
      <xdr:colOff>101600</xdr:colOff>
      <xdr:row>35</xdr:row>
      <xdr:rowOff>180452</xdr:rowOff>
    </xdr:to>
    <xdr:sp macro="" textlink="">
      <xdr:nvSpPr>
        <xdr:cNvPr id="139" name="楕円 138"/>
        <xdr:cNvSpPr/>
      </xdr:nvSpPr>
      <xdr:spPr bwMode="auto">
        <a:xfrm>
          <a:off x="2857500" y="668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190629</xdr:rowOff>
    </xdr:from>
    <xdr:ext cx="762000" cy="259045"/>
    <xdr:sp macro="" textlink="">
      <xdr:nvSpPr>
        <xdr:cNvPr id="140" name="テキスト ボックス 139"/>
        <xdr:cNvSpPr txBox="1"/>
      </xdr:nvSpPr>
      <xdr:spPr>
        <a:xfrm>
          <a:off x="2527300" y="645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17,552
17,437
60.40
7,390,050
7,094,106
205,632
4,541,078
8,156,517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165956</xdr:rowOff>
    </xdr:from>
    <xdr:to>
      <xdr:col>24</xdr:col>
      <xdr:colOff>63500</xdr:colOff>
      <xdr:row>37</xdr:row>
      <xdr:rowOff>20681</xdr:rowOff>
    </xdr:to>
    <xdr:cxnSp macro="">
      <xdr:nvCxnSpPr>
        <xdr:cNvPr id="63" name="直線コネクタ 62"/>
        <xdr:cNvCxnSpPr/>
      </xdr:nvCxnSpPr>
      <xdr:spPr>
        <a:xfrm>
          <a:off x="3797300" y="6338156"/>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83284</xdr:rowOff>
    </xdr:from>
    <xdr:ext cx="534377" cy="259045"/>
    <xdr:sp macro="" textlink="">
      <xdr:nvSpPr>
        <xdr:cNvPr id="64" name="人件費平均値テキスト"/>
        <xdr:cNvSpPr txBox="1"/>
      </xdr:nvSpPr>
      <xdr:spPr>
        <a:xfrm>
          <a:off x="4686300" y="591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165956</xdr:rowOff>
    </xdr:from>
    <xdr:to>
      <xdr:col>19</xdr:col>
      <xdr:colOff>177800</xdr:colOff>
      <xdr:row>37</xdr:row>
      <xdr:rowOff>38006</xdr:rowOff>
    </xdr:to>
    <xdr:cxnSp macro="">
      <xdr:nvCxnSpPr>
        <xdr:cNvPr id="66" name="直線コネクタ 65"/>
        <xdr:cNvCxnSpPr/>
      </xdr:nvCxnSpPr>
      <xdr:spPr>
        <a:xfrm flipV="1">
          <a:off x="2908300" y="6338156"/>
          <a:ext cx="889000" cy="4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30205</xdr:rowOff>
    </xdr:from>
    <xdr:ext cx="534377" cy="259045"/>
    <xdr:sp macro="" textlink="">
      <xdr:nvSpPr>
        <xdr:cNvPr id="68" name="テキスト ボックス 67"/>
        <xdr:cNvSpPr txBox="1"/>
      </xdr:nvSpPr>
      <xdr:spPr>
        <a:xfrm>
          <a:off x="3530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32601</xdr:rowOff>
    </xdr:from>
    <xdr:to>
      <xdr:col>15</xdr:col>
      <xdr:colOff>50800</xdr:colOff>
      <xdr:row>37</xdr:row>
      <xdr:rowOff>38006</xdr:rowOff>
    </xdr:to>
    <xdr:cxnSp macro="">
      <xdr:nvCxnSpPr>
        <xdr:cNvPr id="69" name="直線コネクタ 68"/>
        <xdr:cNvCxnSpPr/>
      </xdr:nvCxnSpPr>
      <xdr:spPr>
        <a:xfrm>
          <a:off x="2019300" y="6376251"/>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72202</xdr:rowOff>
    </xdr:from>
    <xdr:ext cx="534377" cy="259045"/>
    <xdr:sp macro="" textlink="">
      <xdr:nvSpPr>
        <xdr:cNvPr id="71" name="テキスト ボックス 70"/>
        <xdr:cNvSpPr txBox="1"/>
      </xdr:nvSpPr>
      <xdr:spPr>
        <a:xfrm>
          <a:off x="2641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32601</xdr:rowOff>
    </xdr:from>
    <xdr:to>
      <xdr:col>10</xdr:col>
      <xdr:colOff>114300</xdr:colOff>
      <xdr:row>37</xdr:row>
      <xdr:rowOff>93947</xdr:rowOff>
    </xdr:to>
    <xdr:cxnSp macro="">
      <xdr:nvCxnSpPr>
        <xdr:cNvPr id="72" name="直線コネクタ 71"/>
        <xdr:cNvCxnSpPr/>
      </xdr:nvCxnSpPr>
      <xdr:spPr>
        <a:xfrm flipV="1">
          <a:off x="1130300" y="6376251"/>
          <a:ext cx="889000" cy="6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138555</xdr:rowOff>
    </xdr:from>
    <xdr:to>
      <xdr:col>10</xdr:col>
      <xdr:colOff>165100</xdr:colOff>
      <xdr:row>36</xdr:row>
      <xdr:rowOff>68705</xdr:rowOff>
    </xdr:to>
    <xdr:sp macro="" textlink="">
      <xdr:nvSpPr>
        <xdr:cNvPr id="73" name="フローチャート: 判断 72"/>
        <xdr:cNvSpPr/>
      </xdr:nvSpPr>
      <xdr:spPr>
        <a:xfrm>
          <a:off x="1968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85232</xdr:rowOff>
    </xdr:from>
    <xdr:ext cx="534377" cy="259045"/>
    <xdr:sp macro="" textlink="">
      <xdr:nvSpPr>
        <xdr:cNvPr id="74" name="テキスト ボックス 73"/>
        <xdr:cNvSpPr txBox="1"/>
      </xdr:nvSpPr>
      <xdr:spPr>
        <a:xfrm>
          <a:off x="1752111" y="59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159913</xdr:rowOff>
    </xdr:from>
    <xdr:to>
      <xdr:col>6</xdr:col>
      <xdr:colOff>38100</xdr:colOff>
      <xdr:row>36</xdr:row>
      <xdr:rowOff>90063</xdr:rowOff>
    </xdr:to>
    <xdr:sp macro="" textlink="">
      <xdr:nvSpPr>
        <xdr:cNvPr id="75" name="フローチャート: 判断 74"/>
        <xdr:cNvSpPr/>
      </xdr:nvSpPr>
      <xdr:spPr>
        <a:xfrm>
          <a:off x="1079500" y="616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106590</xdr:rowOff>
    </xdr:from>
    <xdr:ext cx="534377" cy="259045"/>
    <xdr:sp macro="" textlink="">
      <xdr:nvSpPr>
        <xdr:cNvPr id="76" name="テキスト ボックス 75"/>
        <xdr:cNvSpPr txBox="1"/>
      </xdr:nvSpPr>
      <xdr:spPr>
        <a:xfrm>
          <a:off x="863111" y="593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141331</xdr:rowOff>
    </xdr:from>
    <xdr:to>
      <xdr:col>24</xdr:col>
      <xdr:colOff>114300</xdr:colOff>
      <xdr:row>37</xdr:row>
      <xdr:rowOff>71481</xdr:rowOff>
    </xdr:to>
    <xdr:sp macro="" textlink="">
      <xdr:nvSpPr>
        <xdr:cNvPr id="82" name="楕円 81"/>
        <xdr:cNvSpPr/>
      </xdr:nvSpPr>
      <xdr:spPr>
        <a:xfrm>
          <a:off x="4584700" y="63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119758</xdr:rowOff>
    </xdr:from>
    <xdr:ext cx="534377" cy="259045"/>
    <xdr:sp macro="" textlink="">
      <xdr:nvSpPr>
        <xdr:cNvPr id="83" name="人件費該当値テキスト"/>
        <xdr:cNvSpPr txBox="1"/>
      </xdr:nvSpPr>
      <xdr:spPr>
        <a:xfrm>
          <a:off x="4686300" y="62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115156</xdr:rowOff>
    </xdr:from>
    <xdr:to>
      <xdr:col>20</xdr:col>
      <xdr:colOff>38100</xdr:colOff>
      <xdr:row>37</xdr:row>
      <xdr:rowOff>45306</xdr:rowOff>
    </xdr:to>
    <xdr:sp macro="" textlink="">
      <xdr:nvSpPr>
        <xdr:cNvPr id="84" name="楕円 83"/>
        <xdr:cNvSpPr/>
      </xdr:nvSpPr>
      <xdr:spPr>
        <a:xfrm>
          <a:off x="3746500" y="62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36433</xdr:rowOff>
    </xdr:from>
    <xdr:ext cx="534377" cy="259045"/>
    <xdr:sp macro="" textlink="">
      <xdr:nvSpPr>
        <xdr:cNvPr id="85" name="テキスト ボックス 84"/>
        <xdr:cNvSpPr txBox="1"/>
      </xdr:nvSpPr>
      <xdr:spPr>
        <a:xfrm>
          <a:off x="3530111" y="63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158656</xdr:rowOff>
    </xdr:from>
    <xdr:to>
      <xdr:col>15</xdr:col>
      <xdr:colOff>101600</xdr:colOff>
      <xdr:row>37</xdr:row>
      <xdr:rowOff>88806</xdr:rowOff>
    </xdr:to>
    <xdr:sp macro="" textlink="">
      <xdr:nvSpPr>
        <xdr:cNvPr id="86" name="楕円 85"/>
        <xdr:cNvSpPr/>
      </xdr:nvSpPr>
      <xdr:spPr>
        <a:xfrm>
          <a:off x="2857500" y="63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79933</xdr:rowOff>
    </xdr:from>
    <xdr:ext cx="534377" cy="259045"/>
    <xdr:sp macro="" textlink="">
      <xdr:nvSpPr>
        <xdr:cNvPr id="87" name="テキスト ボックス 86"/>
        <xdr:cNvSpPr txBox="1"/>
      </xdr:nvSpPr>
      <xdr:spPr>
        <a:xfrm>
          <a:off x="2641111" y="64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153251</xdr:rowOff>
    </xdr:from>
    <xdr:to>
      <xdr:col>10</xdr:col>
      <xdr:colOff>165100</xdr:colOff>
      <xdr:row>37</xdr:row>
      <xdr:rowOff>83401</xdr:rowOff>
    </xdr:to>
    <xdr:sp macro="" textlink="">
      <xdr:nvSpPr>
        <xdr:cNvPr id="88" name="楕円 87"/>
        <xdr:cNvSpPr/>
      </xdr:nvSpPr>
      <xdr:spPr>
        <a:xfrm>
          <a:off x="1968500" y="63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74528</xdr:rowOff>
    </xdr:from>
    <xdr:ext cx="534377" cy="259045"/>
    <xdr:sp macro="" textlink="">
      <xdr:nvSpPr>
        <xdr:cNvPr id="89" name="テキスト ボックス 88"/>
        <xdr:cNvSpPr txBox="1"/>
      </xdr:nvSpPr>
      <xdr:spPr>
        <a:xfrm>
          <a:off x="1752111" y="64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43147</xdr:rowOff>
    </xdr:from>
    <xdr:to>
      <xdr:col>6</xdr:col>
      <xdr:colOff>38100</xdr:colOff>
      <xdr:row>37</xdr:row>
      <xdr:rowOff>144747</xdr:rowOff>
    </xdr:to>
    <xdr:sp macro="" textlink="">
      <xdr:nvSpPr>
        <xdr:cNvPr id="90" name="楕円 89"/>
        <xdr:cNvSpPr/>
      </xdr:nvSpPr>
      <xdr:spPr>
        <a:xfrm>
          <a:off x="1079500" y="63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135874</xdr:rowOff>
    </xdr:from>
    <xdr:ext cx="534377" cy="259045"/>
    <xdr:sp macro="" textlink="">
      <xdr:nvSpPr>
        <xdr:cNvPr id="91" name="テキスト ボックス 90"/>
        <xdr:cNvSpPr txBox="1"/>
      </xdr:nvSpPr>
      <xdr:spPr>
        <a:xfrm>
          <a:off x="863111" y="64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53327</xdr:rowOff>
    </xdr:from>
    <xdr:to>
      <xdr:col>24</xdr:col>
      <xdr:colOff>62865</xdr:colOff>
      <xdr:row>58</xdr:row>
      <xdr:rowOff>19380</xdr:rowOff>
    </xdr:to>
    <xdr:cxnSp macro="">
      <xdr:nvCxnSpPr>
        <xdr:cNvPr id="116" name="直線コネクタ 115"/>
        <xdr:cNvCxnSpPr/>
      </xdr:nvCxnSpPr>
      <xdr:spPr>
        <a:xfrm flipV="1">
          <a:off x="4633595" y="9140177"/>
          <a:ext cx="1270" cy="82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23207</xdr:rowOff>
    </xdr:from>
    <xdr:ext cx="534377" cy="259045"/>
    <xdr:sp macro="" textlink="">
      <xdr:nvSpPr>
        <xdr:cNvPr id="117" name="物件費最小値テキスト"/>
        <xdr:cNvSpPr txBox="1"/>
      </xdr:nvSpPr>
      <xdr:spPr>
        <a:xfrm>
          <a:off x="4686300" y="99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19380</xdr:rowOff>
    </xdr:from>
    <xdr:to>
      <xdr:col>24</xdr:col>
      <xdr:colOff>152400</xdr:colOff>
      <xdr:row>58</xdr:row>
      <xdr:rowOff>19380</xdr:rowOff>
    </xdr:to>
    <xdr:cxnSp macro="">
      <xdr:nvCxnSpPr>
        <xdr:cNvPr id="118" name="直線コネクタ 117"/>
        <xdr:cNvCxnSpPr/>
      </xdr:nvCxnSpPr>
      <xdr:spPr>
        <a:xfrm>
          <a:off x="4546600" y="99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xdr:rowOff>
    </xdr:from>
    <xdr:ext cx="599010" cy="259045"/>
    <xdr:sp macro="" textlink="">
      <xdr:nvSpPr>
        <xdr:cNvPr id="119" name="物件費最大値テキスト"/>
        <xdr:cNvSpPr txBox="1"/>
      </xdr:nvSpPr>
      <xdr:spPr>
        <a:xfrm>
          <a:off x="4686300" y="891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53327</xdr:rowOff>
    </xdr:from>
    <xdr:to>
      <xdr:col>24</xdr:col>
      <xdr:colOff>152400</xdr:colOff>
      <xdr:row>53</xdr:row>
      <xdr:rowOff>53327</xdr:rowOff>
    </xdr:to>
    <xdr:cxnSp macro="">
      <xdr:nvCxnSpPr>
        <xdr:cNvPr id="120" name="直線コネクタ 119"/>
        <xdr:cNvCxnSpPr/>
      </xdr:nvCxnSpPr>
      <xdr:spPr>
        <a:xfrm>
          <a:off x="4546600" y="914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139179</xdr:rowOff>
    </xdr:from>
    <xdr:to>
      <xdr:col>24</xdr:col>
      <xdr:colOff>63500</xdr:colOff>
      <xdr:row>55</xdr:row>
      <xdr:rowOff>168287</xdr:rowOff>
    </xdr:to>
    <xdr:cxnSp macro="">
      <xdr:nvCxnSpPr>
        <xdr:cNvPr id="121" name="直線コネクタ 120"/>
        <xdr:cNvCxnSpPr/>
      </xdr:nvCxnSpPr>
      <xdr:spPr>
        <a:xfrm flipV="1">
          <a:off x="3797300" y="9568929"/>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87304</xdr:rowOff>
    </xdr:from>
    <xdr:ext cx="534377" cy="259045"/>
    <xdr:sp macro="" textlink="">
      <xdr:nvSpPr>
        <xdr:cNvPr id="122" name="物件費平均値テキスト"/>
        <xdr:cNvSpPr txBox="1"/>
      </xdr:nvSpPr>
      <xdr:spPr>
        <a:xfrm>
          <a:off x="4686300" y="9345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64427</xdr:rowOff>
    </xdr:from>
    <xdr:to>
      <xdr:col>24</xdr:col>
      <xdr:colOff>114300</xdr:colOff>
      <xdr:row>55</xdr:row>
      <xdr:rowOff>166027</xdr:rowOff>
    </xdr:to>
    <xdr:sp macro="" textlink="">
      <xdr:nvSpPr>
        <xdr:cNvPr id="123" name="フローチャート: 判断 122"/>
        <xdr:cNvSpPr/>
      </xdr:nvSpPr>
      <xdr:spPr>
        <a:xfrm>
          <a:off x="45847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6921</xdr:rowOff>
    </xdr:from>
    <xdr:to>
      <xdr:col>19</xdr:col>
      <xdr:colOff>177800</xdr:colOff>
      <xdr:row>55</xdr:row>
      <xdr:rowOff>168287</xdr:rowOff>
    </xdr:to>
    <xdr:cxnSp macro="">
      <xdr:nvCxnSpPr>
        <xdr:cNvPr id="124" name="直線コネクタ 123"/>
        <xdr:cNvCxnSpPr/>
      </xdr:nvCxnSpPr>
      <xdr:spPr>
        <a:xfrm>
          <a:off x="2908300" y="8922321"/>
          <a:ext cx="889000" cy="67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38202</xdr:rowOff>
    </xdr:from>
    <xdr:to>
      <xdr:col>20</xdr:col>
      <xdr:colOff>38100</xdr:colOff>
      <xdr:row>55</xdr:row>
      <xdr:rowOff>139802</xdr:rowOff>
    </xdr:to>
    <xdr:sp macro="" textlink="">
      <xdr:nvSpPr>
        <xdr:cNvPr id="125" name="フローチャート: 判断 124"/>
        <xdr:cNvSpPr/>
      </xdr:nvSpPr>
      <xdr:spPr>
        <a:xfrm>
          <a:off x="3746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156329</xdr:rowOff>
    </xdr:from>
    <xdr:ext cx="534377" cy="259045"/>
    <xdr:sp macro="" textlink="">
      <xdr:nvSpPr>
        <xdr:cNvPr id="126" name="テキスト ボックス 125"/>
        <xdr:cNvSpPr txBox="1"/>
      </xdr:nvSpPr>
      <xdr:spPr>
        <a:xfrm>
          <a:off x="3530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6921</xdr:rowOff>
    </xdr:from>
    <xdr:to>
      <xdr:col>15</xdr:col>
      <xdr:colOff>50800</xdr:colOff>
      <xdr:row>54</xdr:row>
      <xdr:rowOff>30912</xdr:rowOff>
    </xdr:to>
    <xdr:cxnSp macro="">
      <xdr:nvCxnSpPr>
        <xdr:cNvPr id="127" name="直線コネクタ 126"/>
        <xdr:cNvCxnSpPr/>
      </xdr:nvCxnSpPr>
      <xdr:spPr>
        <a:xfrm flipV="1">
          <a:off x="2019300" y="8922321"/>
          <a:ext cx="889000" cy="36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104127</xdr:rowOff>
    </xdr:from>
    <xdr:to>
      <xdr:col>15</xdr:col>
      <xdr:colOff>101600</xdr:colOff>
      <xdr:row>56</xdr:row>
      <xdr:rowOff>34277</xdr:rowOff>
    </xdr:to>
    <xdr:sp macro="" textlink="">
      <xdr:nvSpPr>
        <xdr:cNvPr id="128" name="フローチャート: 判断 127"/>
        <xdr:cNvSpPr/>
      </xdr:nvSpPr>
      <xdr:spPr>
        <a:xfrm>
          <a:off x="2857500" y="95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25404</xdr:rowOff>
    </xdr:from>
    <xdr:ext cx="534377" cy="259045"/>
    <xdr:sp macro="" textlink="">
      <xdr:nvSpPr>
        <xdr:cNvPr id="129" name="テキスト ボックス 128"/>
        <xdr:cNvSpPr txBox="1"/>
      </xdr:nvSpPr>
      <xdr:spPr>
        <a:xfrm>
          <a:off x="2641111" y="96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30912</xdr:rowOff>
    </xdr:from>
    <xdr:to>
      <xdr:col>10</xdr:col>
      <xdr:colOff>114300</xdr:colOff>
      <xdr:row>54</xdr:row>
      <xdr:rowOff>47651</xdr:rowOff>
    </xdr:to>
    <xdr:cxnSp macro="">
      <xdr:nvCxnSpPr>
        <xdr:cNvPr id="130" name="直線コネクタ 129"/>
        <xdr:cNvCxnSpPr/>
      </xdr:nvCxnSpPr>
      <xdr:spPr>
        <a:xfrm flipV="1">
          <a:off x="1130300" y="9289212"/>
          <a:ext cx="889000" cy="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50</xdr:row>
      <xdr:rowOff>13208</xdr:rowOff>
    </xdr:from>
    <xdr:to>
      <xdr:col>10</xdr:col>
      <xdr:colOff>165100</xdr:colOff>
      <xdr:row>50</xdr:row>
      <xdr:rowOff>114808</xdr:rowOff>
    </xdr:to>
    <xdr:sp macro="" textlink="">
      <xdr:nvSpPr>
        <xdr:cNvPr id="131" name="フローチャート: 判断 130"/>
        <xdr:cNvSpPr/>
      </xdr:nvSpPr>
      <xdr:spPr>
        <a:xfrm>
          <a:off x="1968500" y="858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131335</xdr:rowOff>
    </xdr:from>
    <xdr:ext cx="599010" cy="259045"/>
    <xdr:sp macro="" textlink="">
      <xdr:nvSpPr>
        <xdr:cNvPr id="132" name="テキスト ボックス 131"/>
        <xdr:cNvSpPr txBox="1"/>
      </xdr:nvSpPr>
      <xdr:spPr>
        <a:xfrm>
          <a:off x="1719795" y="83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49213</xdr:rowOff>
    </xdr:from>
    <xdr:to>
      <xdr:col>6</xdr:col>
      <xdr:colOff>38100</xdr:colOff>
      <xdr:row>54</xdr:row>
      <xdr:rowOff>150813</xdr:rowOff>
    </xdr:to>
    <xdr:sp macro="" textlink="">
      <xdr:nvSpPr>
        <xdr:cNvPr id="133" name="フローチャート: 判断 132"/>
        <xdr:cNvSpPr/>
      </xdr:nvSpPr>
      <xdr:spPr>
        <a:xfrm>
          <a:off x="1079500" y="930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141940</xdr:rowOff>
    </xdr:from>
    <xdr:ext cx="534377" cy="259045"/>
    <xdr:sp macro="" textlink="">
      <xdr:nvSpPr>
        <xdr:cNvPr id="134" name="テキスト ボックス 133"/>
        <xdr:cNvSpPr txBox="1"/>
      </xdr:nvSpPr>
      <xdr:spPr>
        <a:xfrm>
          <a:off x="863111" y="94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88379</xdr:rowOff>
    </xdr:from>
    <xdr:to>
      <xdr:col>24</xdr:col>
      <xdr:colOff>114300</xdr:colOff>
      <xdr:row>56</xdr:row>
      <xdr:rowOff>18529</xdr:rowOff>
    </xdr:to>
    <xdr:sp macro="" textlink="">
      <xdr:nvSpPr>
        <xdr:cNvPr id="140" name="楕円 139"/>
        <xdr:cNvSpPr/>
      </xdr:nvSpPr>
      <xdr:spPr>
        <a:xfrm>
          <a:off x="4584700" y="95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66806</xdr:rowOff>
    </xdr:from>
    <xdr:ext cx="534377" cy="259045"/>
    <xdr:sp macro="" textlink="">
      <xdr:nvSpPr>
        <xdr:cNvPr id="141" name="物件費該当値テキスト"/>
        <xdr:cNvSpPr txBox="1"/>
      </xdr:nvSpPr>
      <xdr:spPr>
        <a:xfrm>
          <a:off x="4686300" y="949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117487</xdr:rowOff>
    </xdr:from>
    <xdr:to>
      <xdr:col>20</xdr:col>
      <xdr:colOff>38100</xdr:colOff>
      <xdr:row>56</xdr:row>
      <xdr:rowOff>47637</xdr:rowOff>
    </xdr:to>
    <xdr:sp macro="" textlink="">
      <xdr:nvSpPr>
        <xdr:cNvPr id="142" name="楕円 141"/>
        <xdr:cNvSpPr/>
      </xdr:nvSpPr>
      <xdr:spPr>
        <a:xfrm>
          <a:off x="3746500" y="95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38764</xdr:rowOff>
    </xdr:from>
    <xdr:ext cx="534377" cy="259045"/>
    <xdr:sp macro="" textlink="">
      <xdr:nvSpPr>
        <xdr:cNvPr id="143" name="テキスト ボックス 142"/>
        <xdr:cNvSpPr txBox="1"/>
      </xdr:nvSpPr>
      <xdr:spPr>
        <a:xfrm>
          <a:off x="3530111" y="96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127571</xdr:rowOff>
    </xdr:from>
    <xdr:to>
      <xdr:col>15</xdr:col>
      <xdr:colOff>101600</xdr:colOff>
      <xdr:row>52</xdr:row>
      <xdr:rowOff>57721</xdr:rowOff>
    </xdr:to>
    <xdr:sp macro="" textlink="">
      <xdr:nvSpPr>
        <xdr:cNvPr id="144" name="楕円 143"/>
        <xdr:cNvSpPr/>
      </xdr:nvSpPr>
      <xdr:spPr>
        <a:xfrm>
          <a:off x="2857500" y="88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74248</xdr:rowOff>
    </xdr:from>
    <xdr:ext cx="599010" cy="259045"/>
    <xdr:sp macro="" textlink="">
      <xdr:nvSpPr>
        <xdr:cNvPr id="145" name="テキスト ボックス 144"/>
        <xdr:cNvSpPr txBox="1"/>
      </xdr:nvSpPr>
      <xdr:spPr>
        <a:xfrm>
          <a:off x="2608795" y="864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151562</xdr:rowOff>
    </xdr:from>
    <xdr:to>
      <xdr:col>10</xdr:col>
      <xdr:colOff>165100</xdr:colOff>
      <xdr:row>54</xdr:row>
      <xdr:rowOff>81712</xdr:rowOff>
    </xdr:to>
    <xdr:sp macro="" textlink="">
      <xdr:nvSpPr>
        <xdr:cNvPr id="146" name="楕円 145"/>
        <xdr:cNvSpPr/>
      </xdr:nvSpPr>
      <xdr:spPr>
        <a:xfrm>
          <a:off x="1968500" y="923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72839</xdr:rowOff>
    </xdr:from>
    <xdr:ext cx="534377" cy="259045"/>
    <xdr:sp macro="" textlink="">
      <xdr:nvSpPr>
        <xdr:cNvPr id="147" name="テキスト ボックス 146"/>
        <xdr:cNvSpPr txBox="1"/>
      </xdr:nvSpPr>
      <xdr:spPr>
        <a:xfrm>
          <a:off x="1752111" y="93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168301</xdr:rowOff>
    </xdr:from>
    <xdr:to>
      <xdr:col>6</xdr:col>
      <xdr:colOff>38100</xdr:colOff>
      <xdr:row>54</xdr:row>
      <xdr:rowOff>98451</xdr:rowOff>
    </xdr:to>
    <xdr:sp macro="" textlink="">
      <xdr:nvSpPr>
        <xdr:cNvPr id="148" name="楕円 147"/>
        <xdr:cNvSpPr/>
      </xdr:nvSpPr>
      <xdr:spPr>
        <a:xfrm>
          <a:off x="1079500" y="92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114978</xdr:rowOff>
    </xdr:from>
    <xdr:ext cx="534377" cy="259045"/>
    <xdr:sp macro="" textlink="">
      <xdr:nvSpPr>
        <xdr:cNvPr id="149" name="テキスト ボックス 148"/>
        <xdr:cNvSpPr txBox="1"/>
      </xdr:nvSpPr>
      <xdr:spPr>
        <a:xfrm>
          <a:off x="863111" y="90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140195</xdr:rowOff>
    </xdr:from>
    <xdr:to>
      <xdr:col>24</xdr:col>
      <xdr:colOff>63500</xdr:colOff>
      <xdr:row>78</xdr:row>
      <xdr:rowOff>152082</xdr:rowOff>
    </xdr:to>
    <xdr:cxnSp macro="">
      <xdr:nvCxnSpPr>
        <xdr:cNvPr id="178" name="直線コネクタ 177"/>
        <xdr:cNvCxnSpPr/>
      </xdr:nvCxnSpPr>
      <xdr:spPr>
        <a:xfrm>
          <a:off x="3797300" y="13513295"/>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9" name="維持補修費平均値テキスト"/>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140195</xdr:rowOff>
    </xdr:from>
    <xdr:to>
      <xdr:col>19</xdr:col>
      <xdr:colOff>177800</xdr:colOff>
      <xdr:row>78</xdr:row>
      <xdr:rowOff>152997</xdr:rowOff>
    </xdr:to>
    <xdr:cxnSp macro="">
      <xdr:nvCxnSpPr>
        <xdr:cNvPr id="181" name="直線コネクタ 180"/>
        <xdr:cNvCxnSpPr/>
      </xdr:nvCxnSpPr>
      <xdr:spPr>
        <a:xfrm flipV="1">
          <a:off x="2908300" y="1351329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144005</xdr:rowOff>
    </xdr:from>
    <xdr:to>
      <xdr:col>15</xdr:col>
      <xdr:colOff>50800</xdr:colOff>
      <xdr:row>78</xdr:row>
      <xdr:rowOff>152997</xdr:rowOff>
    </xdr:to>
    <xdr:cxnSp macro="">
      <xdr:nvCxnSpPr>
        <xdr:cNvPr id="184" name="直線コネクタ 183"/>
        <xdr:cNvCxnSpPr/>
      </xdr:nvCxnSpPr>
      <xdr:spPr>
        <a:xfrm>
          <a:off x="2019300" y="13517105"/>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6" name="テキスト ボックス 185"/>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86627</xdr:rowOff>
    </xdr:from>
    <xdr:to>
      <xdr:col>10</xdr:col>
      <xdr:colOff>114300</xdr:colOff>
      <xdr:row>78</xdr:row>
      <xdr:rowOff>144005</xdr:rowOff>
    </xdr:to>
    <xdr:cxnSp macro="">
      <xdr:nvCxnSpPr>
        <xdr:cNvPr id="187" name="直線コネクタ 186"/>
        <xdr:cNvCxnSpPr/>
      </xdr:nvCxnSpPr>
      <xdr:spPr>
        <a:xfrm>
          <a:off x="1130300" y="13459727"/>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113131</xdr:rowOff>
    </xdr:from>
    <xdr:to>
      <xdr:col>10</xdr:col>
      <xdr:colOff>165100</xdr:colOff>
      <xdr:row>78</xdr:row>
      <xdr:rowOff>43281</xdr:rowOff>
    </xdr:to>
    <xdr:sp macro="" textlink="">
      <xdr:nvSpPr>
        <xdr:cNvPr id="188" name="フローチャート: 判断 187"/>
        <xdr:cNvSpPr/>
      </xdr:nvSpPr>
      <xdr:spPr>
        <a:xfrm>
          <a:off x="1968500" y="1331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59808</xdr:rowOff>
    </xdr:from>
    <xdr:ext cx="469744" cy="259045"/>
    <xdr:sp macro="" textlink="">
      <xdr:nvSpPr>
        <xdr:cNvPr id="189" name="テキスト ボックス 188"/>
        <xdr:cNvSpPr txBox="1"/>
      </xdr:nvSpPr>
      <xdr:spPr>
        <a:xfrm>
          <a:off x="1784428" y="1309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137516</xdr:rowOff>
    </xdr:from>
    <xdr:to>
      <xdr:col>6</xdr:col>
      <xdr:colOff>38100</xdr:colOff>
      <xdr:row>78</xdr:row>
      <xdr:rowOff>67666</xdr:rowOff>
    </xdr:to>
    <xdr:sp macro="" textlink="">
      <xdr:nvSpPr>
        <xdr:cNvPr id="190" name="フローチャート: 判断 189"/>
        <xdr:cNvSpPr/>
      </xdr:nvSpPr>
      <xdr:spPr>
        <a:xfrm>
          <a:off x="1079500" y="133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84193</xdr:rowOff>
    </xdr:from>
    <xdr:ext cx="469744" cy="259045"/>
    <xdr:sp macro="" textlink="">
      <xdr:nvSpPr>
        <xdr:cNvPr id="191" name="テキスト ボックス 190"/>
        <xdr:cNvSpPr txBox="1"/>
      </xdr:nvSpPr>
      <xdr:spPr>
        <a:xfrm>
          <a:off x="895428" y="1311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101282</xdr:rowOff>
    </xdr:from>
    <xdr:to>
      <xdr:col>24</xdr:col>
      <xdr:colOff>114300</xdr:colOff>
      <xdr:row>79</xdr:row>
      <xdr:rowOff>31432</xdr:rowOff>
    </xdr:to>
    <xdr:sp macro="" textlink="">
      <xdr:nvSpPr>
        <xdr:cNvPr id="197" name="楕円 196"/>
        <xdr:cNvSpPr/>
      </xdr:nvSpPr>
      <xdr:spPr>
        <a:xfrm>
          <a:off x="4584700" y="1347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16209</xdr:rowOff>
    </xdr:from>
    <xdr:ext cx="469744" cy="259045"/>
    <xdr:sp macro="" textlink="">
      <xdr:nvSpPr>
        <xdr:cNvPr id="198" name="維持補修費該当値テキスト"/>
        <xdr:cNvSpPr txBox="1"/>
      </xdr:nvSpPr>
      <xdr:spPr>
        <a:xfrm>
          <a:off x="4686300" y="1338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89395</xdr:rowOff>
    </xdr:from>
    <xdr:to>
      <xdr:col>20</xdr:col>
      <xdr:colOff>38100</xdr:colOff>
      <xdr:row>79</xdr:row>
      <xdr:rowOff>19545</xdr:rowOff>
    </xdr:to>
    <xdr:sp macro="" textlink="">
      <xdr:nvSpPr>
        <xdr:cNvPr id="199" name="楕円 198"/>
        <xdr:cNvSpPr/>
      </xdr:nvSpPr>
      <xdr:spPr>
        <a:xfrm>
          <a:off x="3746500" y="134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10672</xdr:rowOff>
    </xdr:from>
    <xdr:ext cx="469744" cy="259045"/>
    <xdr:sp macro="" textlink="">
      <xdr:nvSpPr>
        <xdr:cNvPr id="200" name="テキスト ボックス 199"/>
        <xdr:cNvSpPr txBox="1"/>
      </xdr:nvSpPr>
      <xdr:spPr>
        <a:xfrm>
          <a:off x="3562428" y="1355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102197</xdr:rowOff>
    </xdr:from>
    <xdr:to>
      <xdr:col>15</xdr:col>
      <xdr:colOff>101600</xdr:colOff>
      <xdr:row>79</xdr:row>
      <xdr:rowOff>32347</xdr:rowOff>
    </xdr:to>
    <xdr:sp macro="" textlink="">
      <xdr:nvSpPr>
        <xdr:cNvPr id="201" name="楕円 200"/>
        <xdr:cNvSpPr/>
      </xdr:nvSpPr>
      <xdr:spPr>
        <a:xfrm>
          <a:off x="2857500" y="13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23474</xdr:rowOff>
    </xdr:from>
    <xdr:ext cx="469744" cy="259045"/>
    <xdr:sp macro="" textlink="">
      <xdr:nvSpPr>
        <xdr:cNvPr id="202" name="テキスト ボックス 201"/>
        <xdr:cNvSpPr txBox="1"/>
      </xdr:nvSpPr>
      <xdr:spPr>
        <a:xfrm>
          <a:off x="2673428" y="1356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93205</xdr:rowOff>
    </xdr:from>
    <xdr:to>
      <xdr:col>10</xdr:col>
      <xdr:colOff>165100</xdr:colOff>
      <xdr:row>79</xdr:row>
      <xdr:rowOff>23355</xdr:rowOff>
    </xdr:to>
    <xdr:sp macro="" textlink="">
      <xdr:nvSpPr>
        <xdr:cNvPr id="203" name="楕円 202"/>
        <xdr:cNvSpPr/>
      </xdr:nvSpPr>
      <xdr:spPr>
        <a:xfrm>
          <a:off x="1968500" y="134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14482</xdr:rowOff>
    </xdr:from>
    <xdr:ext cx="469744" cy="259045"/>
    <xdr:sp macro="" textlink="">
      <xdr:nvSpPr>
        <xdr:cNvPr id="204" name="テキスト ボックス 203"/>
        <xdr:cNvSpPr txBox="1"/>
      </xdr:nvSpPr>
      <xdr:spPr>
        <a:xfrm>
          <a:off x="1784428" y="135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35827</xdr:rowOff>
    </xdr:from>
    <xdr:to>
      <xdr:col>6</xdr:col>
      <xdr:colOff>38100</xdr:colOff>
      <xdr:row>78</xdr:row>
      <xdr:rowOff>137427</xdr:rowOff>
    </xdr:to>
    <xdr:sp macro="" textlink="">
      <xdr:nvSpPr>
        <xdr:cNvPr id="205" name="楕円 204"/>
        <xdr:cNvSpPr/>
      </xdr:nvSpPr>
      <xdr:spPr>
        <a:xfrm>
          <a:off x="1079500" y="134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128554</xdr:rowOff>
    </xdr:from>
    <xdr:ext cx="469744" cy="259045"/>
    <xdr:sp macro="" textlink="">
      <xdr:nvSpPr>
        <xdr:cNvPr id="206" name="テキスト ボックス 205"/>
        <xdr:cNvSpPr txBox="1"/>
      </xdr:nvSpPr>
      <xdr:spPr>
        <a:xfrm>
          <a:off x="895428" y="135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22702</xdr:rowOff>
    </xdr:from>
    <xdr:to>
      <xdr:col>24</xdr:col>
      <xdr:colOff>63500</xdr:colOff>
      <xdr:row>98</xdr:row>
      <xdr:rowOff>73223</xdr:rowOff>
    </xdr:to>
    <xdr:cxnSp macro="">
      <xdr:nvCxnSpPr>
        <xdr:cNvPr id="234" name="直線コネクタ 233"/>
        <xdr:cNvCxnSpPr/>
      </xdr:nvCxnSpPr>
      <xdr:spPr>
        <a:xfrm>
          <a:off x="3797300" y="16824802"/>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11696</xdr:rowOff>
    </xdr:from>
    <xdr:ext cx="534377" cy="259045"/>
    <xdr:sp macro="" textlink="">
      <xdr:nvSpPr>
        <xdr:cNvPr id="235" name="扶助費平均値テキスト"/>
        <xdr:cNvSpPr txBox="1"/>
      </xdr:nvSpPr>
      <xdr:spPr>
        <a:xfrm>
          <a:off x="4686300" y="16299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22702</xdr:rowOff>
    </xdr:from>
    <xdr:to>
      <xdr:col>19</xdr:col>
      <xdr:colOff>177800</xdr:colOff>
      <xdr:row>98</xdr:row>
      <xdr:rowOff>136203</xdr:rowOff>
    </xdr:to>
    <xdr:cxnSp macro="">
      <xdr:nvCxnSpPr>
        <xdr:cNvPr id="237" name="直線コネクタ 236"/>
        <xdr:cNvCxnSpPr/>
      </xdr:nvCxnSpPr>
      <xdr:spPr>
        <a:xfrm flipV="1">
          <a:off x="2908300" y="16824802"/>
          <a:ext cx="889000" cy="1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100271</xdr:rowOff>
    </xdr:from>
    <xdr:ext cx="534377" cy="259045"/>
    <xdr:sp macro="" textlink="">
      <xdr:nvSpPr>
        <xdr:cNvPr id="239" name="テキスト ボックス 238"/>
        <xdr:cNvSpPr txBox="1"/>
      </xdr:nvSpPr>
      <xdr:spPr>
        <a:xfrm>
          <a:off x="3530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102988</xdr:rowOff>
    </xdr:from>
    <xdr:to>
      <xdr:col>15</xdr:col>
      <xdr:colOff>50800</xdr:colOff>
      <xdr:row>98</xdr:row>
      <xdr:rowOff>136203</xdr:rowOff>
    </xdr:to>
    <xdr:cxnSp macro="">
      <xdr:nvCxnSpPr>
        <xdr:cNvPr id="240" name="直線コネクタ 239"/>
        <xdr:cNvCxnSpPr/>
      </xdr:nvCxnSpPr>
      <xdr:spPr>
        <a:xfrm>
          <a:off x="2019300" y="16905088"/>
          <a:ext cx="889000" cy="3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1" name="フローチャート: 判断 240"/>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9265</xdr:rowOff>
    </xdr:from>
    <xdr:ext cx="534377" cy="259045"/>
    <xdr:sp macro="" textlink="">
      <xdr:nvSpPr>
        <xdr:cNvPr id="242" name="テキスト ボックス 241"/>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102988</xdr:rowOff>
    </xdr:from>
    <xdr:to>
      <xdr:col>10</xdr:col>
      <xdr:colOff>114300</xdr:colOff>
      <xdr:row>99</xdr:row>
      <xdr:rowOff>59919</xdr:rowOff>
    </xdr:to>
    <xdr:cxnSp macro="">
      <xdr:nvCxnSpPr>
        <xdr:cNvPr id="243" name="直線コネクタ 242"/>
        <xdr:cNvCxnSpPr/>
      </xdr:nvCxnSpPr>
      <xdr:spPr>
        <a:xfrm flipV="1">
          <a:off x="1130300" y="16905088"/>
          <a:ext cx="889000" cy="1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26629</xdr:rowOff>
    </xdr:from>
    <xdr:to>
      <xdr:col>10</xdr:col>
      <xdr:colOff>165100</xdr:colOff>
      <xdr:row>97</xdr:row>
      <xdr:rowOff>128229</xdr:rowOff>
    </xdr:to>
    <xdr:sp macro="" textlink="">
      <xdr:nvSpPr>
        <xdr:cNvPr id="244" name="フローチャート: 判断 243"/>
        <xdr:cNvSpPr/>
      </xdr:nvSpPr>
      <xdr:spPr>
        <a:xfrm>
          <a:off x="1968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144756</xdr:rowOff>
    </xdr:from>
    <xdr:ext cx="534377" cy="259045"/>
    <xdr:sp macro="" textlink="">
      <xdr:nvSpPr>
        <xdr:cNvPr id="245" name="テキスト ボックス 244"/>
        <xdr:cNvSpPr txBox="1"/>
      </xdr:nvSpPr>
      <xdr:spPr>
        <a:xfrm>
          <a:off x="1752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124036</xdr:rowOff>
    </xdr:from>
    <xdr:to>
      <xdr:col>6</xdr:col>
      <xdr:colOff>38100</xdr:colOff>
      <xdr:row>98</xdr:row>
      <xdr:rowOff>54186</xdr:rowOff>
    </xdr:to>
    <xdr:sp macro="" textlink="">
      <xdr:nvSpPr>
        <xdr:cNvPr id="246" name="フローチャート: 判断 245"/>
        <xdr:cNvSpPr/>
      </xdr:nvSpPr>
      <xdr:spPr>
        <a:xfrm>
          <a:off x="1079500" y="167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70713</xdr:rowOff>
    </xdr:from>
    <xdr:ext cx="534377" cy="259045"/>
    <xdr:sp macro="" textlink="">
      <xdr:nvSpPr>
        <xdr:cNvPr id="247" name="テキスト ボックス 246"/>
        <xdr:cNvSpPr txBox="1"/>
      </xdr:nvSpPr>
      <xdr:spPr>
        <a:xfrm>
          <a:off x="863111" y="165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22423</xdr:rowOff>
    </xdr:from>
    <xdr:to>
      <xdr:col>24</xdr:col>
      <xdr:colOff>114300</xdr:colOff>
      <xdr:row>98</xdr:row>
      <xdr:rowOff>124023</xdr:rowOff>
    </xdr:to>
    <xdr:sp macro="" textlink="">
      <xdr:nvSpPr>
        <xdr:cNvPr id="253" name="楕円 252"/>
        <xdr:cNvSpPr/>
      </xdr:nvSpPr>
      <xdr:spPr>
        <a:xfrm>
          <a:off x="4584700" y="168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850</xdr:rowOff>
    </xdr:from>
    <xdr:ext cx="534377" cy="259045"/>
    <xdr:sp macro="" textlink="">
      <xdr:nvSpPr>
        <xdr:cNvPr id="254" name="扶助費該当値テキスト"/>
        <xdr:cNvSpPr txBox="1"/>
      </xdr:nvSpPr>
      <xdr:spPr>
        <a:xfrm>
          <a:off x="4686300" y="1680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143352</xdr:rowOff>
    </xdr:from>
    <xdr:to>
      <xdr:col>20</xdr:col>
      <xdr:colOff>38100</xdr:colOff>
      <xdr:row>98</xdr:row>
      <xdr:rowOff>73502</xdr:rowOff>
    </xdr:to>
    <xdr:sp macro="" textlink="">
      <xdr:nvSpPr>
        <xdr:cNvPr id="255" name="楕円 254"/>
        <xdr:cNvSpPr/>
      </xdr:nvSpPr>
      <xdr:spPr>
        <a:xfrm>
          <a:off x="3746500" y="1677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64629</xdr:rowOff>
    </xdr:from>
    <xdr:ext cx="534377" cy="259045"/>
    <xdr:sp macro="" textlink="">
      <xdr:nvSpPr>
        <xdr:cNvPr id="256" name="テキスト ボックス 255"/>
        <xdr:cNvSpPr txBox="1"/>
      </xdr:nvSpPr>
      <xdr:spPr>
        <a:xfrm>
          <a:off x="3530111" y="1686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85403</xdr:rowOff>
    </xdr:from>
    <xdr:to>
      <xdr:col>15</xdr:col>
      <xdr:colOff>101600</xdr:colOff>
      <xdr:row>99</xdr:row>
      <xdr:rowOff>15553</xdr:rowOff>
    </xdr:to>
    <xdr:sp macro="" textlink="">
      <xdr:nvSpPr>
        <xdr:cNvPr id="257" name="楕円 256"/>
        <xdr:cNvSpPr/>
      </xdr:nvSpPr>
      <xdr:spPr>
        <a:xfrm>
          <a:off x="2857500" y="1688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6680</xdr:rowOff>
    </xdr:from>
    <xdr:ext cx="534377" cy="259045"/>
    <xdr:sp macro="" textlink="">
      <xdr:nvSpPr>
        <xdr:cNvPr id="258" name="テキスト ボックス 257"/>
        <xdr:cNvSpPr txBox="1"/>
      </xdr:nvSpPr>
      <xdr:spPr>
        <a:xfrm>
          <a:off x="2641111" y="1698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52188</xdr:rowOff>
    </xdr:from>
    <xdr:to>
      <xdr:col>10</xdr:col>
      <xdr:colOff>165100</xdr:colOff>
      <xdr:row>98</xdr:row>
      <xdr:rowOff>153788</xdr:rowOff>
    </xdr:to>
    <xdr:sp macro="" textlink="">
      <xdr:nvSpPr>
        <xdr:cNvPr id="259" name="楕円 258"/>
        <xdr:cNvSpPr/>
      </xdr:nvSpPr>
      <xdr:spPr>
        <a:xfrm>
          <a:off x="1968500" y="1685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144915</xdr:rowOff>
    </xdr:from>
    <xdr:ext cx="534377" cy="259045"/>
    <xdr:sp macro="" textlink="">
      <xdr:nvSpPr>
        <xdr:cNvPr id="260" name="テキスト ボックス 259"/>
        <xdr:cNvSpPr txBox="1"/>
      </xdr:nvSpPr>
      <xdr:spPr>
        <a:xfrm>
          <a:off x="1752111" y="1694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9119</xdr:rowOff>
    </xdr:from>
    <xdr:to>
      <xdr:col>6</xdr:col>
      <xdr:colOff>38100</xdr:colOff>
      <xdr:row>99</xdr:row>
      <xdr:rowOff>110719</xdr:rowOff>
    </xdr:to>
    <xdr:sp macro="" textlink="">
      <xdr:nvSpPr>
        <xdr:cNvPr id="261" name="楕円 260"/>
        <xdr:cNvSpPr/>
      </xdr:nvSpPr>
      <xdr:spPr>
        <a:xfrm>
          <a:off x="1079500" y="169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101846</xdr:rowOff>
    </xdr:from>
    <xdr:ext cx="534377" cy="259045"/>
    <xdr:sp macro="" textlink="">
      <xdr:nvSpPr>
        <xdr:cNvPr id="262" name="テキスト ボックス 261"/>
        <xdr:cNvSpPr txBox="1"/>
      </xdr:nvSpPr>
      <xdr:spPr>
        <a:xfrm>
          <a:off x="863111" y="170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10116</xdr:rowOff>
    </xdr:from>
    <xdr:to>
      <xdr:col>55</xdr:col>
      <xdr:colOff>0</xdr:colOff>
      <xdr:row>37</xdr:row>
      <xdr:rowOff>23321</xdr:rowOff>
    </xdr:to>
    <xdr:cxnSp macro="">
      <xdr:nvCxnSpPr>
        <xdr:cNvPr id="294" name="直線コネクタ 293"/>
        <xdr:cNvCxnSpPr/>
      </xdr:nvCxnSpPr>
      <xdr:spPr>
        <a:xfrm flipV="1">
          <a:off x="9639300" y="6353766"/>
          <a:ext cx="8382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5" name="補助費等平均値テキスト"/>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23321</xdr:rowOff>
    </xdr:from>
    <xdr:to>
      <xdr:col>50</xdr:col>
      <xdr:colOff>114300</xdr:colOff>
      <xdr:row>37</xdr:row>
      <xdr:rowOff>30299</xdr:rowOff>
    </xdr:to>
    <xdr:cxnSp macro="">
      <xdr:nvCxnSpPr>
        <xdr:cNvPr id="297" name="直線コネクタ 296"/>
        <xdr:cNvCxnSpPr/>
      </xdr:nvCxnSpPr>
      <xdr:spPr>
        <a:xfrm flipV="1">
          <a:off x="8750300" y="6366971"/>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168698</xdr:rowOff>
    </xdr:from>
    <xdr:ext cx="534377" cy="259045"/>
    <xdr:sp macro="" textlink="">
      <xdr:nvSpPr>
        <xdr:cNvPr id="299" name="テキスト ボックス 298"/>
        <xdr:cNvSpPr txBox="1"/>
      </xdr:nvSpPr>
      <xdr:spPr>
        <a:xfrm>
          <a:off x="9372111"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25716</xdr:rowOff>
    </xdr:from>
    <xdr:to>
      <xdr:col>45</xdr:col>
      <xdr:colOff>177800</xdr:colOff>
      <xdr:row>37</xdr:row>
      <xdr:rowOff>30299</xdr:rowOff>
    </xdr:to>
    <xdr:cxnSp macro="">
      <xdr:nvCxnSpPr>
        <xdr:cNvPr id="300" name="直線コネクタ 299"/>
        <xdr:cNvCxnSpPr/>
      </xdr:nvCxnSpPr>
      <xdr:spPr>
        <a:xfrm>
          <a:off x="7861300" y="6369366"/>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1" name="フローチャート: 判断 300"/>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302" name="テキスト ボックス 301"/>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25716</xdr:rowOff>
    </xdr:from>
    <xdr:to>
      <xdr:col>41</xdr:col>
      <xdr:colOff>50800</xdr:colOff>
      <xdr:row>37</xdr:row>
      <xdr:rowOff>54878</xdr:rowOff>
    </xdr:to>
    <xdr:cxnSp macro="">
      <xdr:nvCxnSpPr>
        <xdr:cNvPr id="303" name="直線コネクタ 302"/>
        <xdr:cNvCxnSpPr/>
      </xdr:nvCxnSpPr>
      <xdr:spPr>
        <a:xfrm flipV="1">
          <a:off x="6972300" y="6369366"/>
          <a:ext cx="889000" cy="2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68032</xdr:rowOff>
    </xdr:from>
    <xdr:to>
      <xdr:col>41</xdr:col>
      <xdr:colOff>101600</xdr:colOff>
      <xdr:row>36</xdr:row>
      <xdr:rowOff>169632</xdr:rowOff>
    </xdr:to>
    <xdr:sp macro="" textlink="">
      <xdr:nvSpPr>
        <xdr:cNvPr id="304" name="フローチャート: 判断 303"/>
        <xdr:cNvSpPr/>
      </xdr:nvSpPr>
      <xdr:spPr>
        <a:xfrm>
          <a:off x="7810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14709</xdr:rowOff>
    </xdr:from>
    <xdr:ext cx="534377" cy="259045"/>
    <xdr:sp macro="" textlink="">
      <xdr:nvSpPr>
        <xdr:cNvPr id="305" name="テキスト ボックス 304"/>
        <xdr:cNvSpPr txBox="1"/>
      </xdr:nvSpPr>
      <xdr:spPr>
        <a:xfrm>
          <a:off x="7594111" y="601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35375</xdr:rowOff>
    </xdr:from>
    <xdr:to>
      <xdr:col>36</xdr:col>
      <xdr:colOff>165100</xdr:colOff>
      <xdr:row>36</xdr:row>
      <xdr:rowOff>136975</xdr:rowOff>
    </xdr:to>
    <xdr:sp macro="" textlink="">
      <xdr:nvSpPr>
        <xdr:cNvPr id="306" name="フローチャート: 判断 305"/>
        <xdr:cNvSpPr/>
      </xdr:nvSpPr>
      <xdr:spPr>
        <a:xfrm>
          <a:off x="6921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153502</xdr:rowOff>
    </xdr:from>
    <xdr:ext cx="534377" cy="259045"/>
    <xdr:sp macro="" textlink="">
      <xdr:nvSpPr>
        <xdr:cNvPr id="307" name="テキスト ボックス 306"/>
        <xdr:cNvSpPr txBox="1"/>
      </xdr:nvSpPr>
      <xdr:spPr>
        <a:xfrm>
          <a:off x="6705111" y="5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130766</xdr:rowOff>
    </xdr:from>
    <xdr:to>
      <xdr:col>55</xdr:col>
      <xdr:colOff>50800</xdr:colOff>
      <xdr:row>37</xdr:row>
      <xdr:rowOff>60916</xdr:rowOff>
    </xdr:to>
    <xdr:sp macro="" textlink="">
      <xdr:nvSpPr>
        <xdr:cNvPr id="313" name="楕円 312"/>
        <xdr:cNvSpPr/>
      </xdr:nvSpPr>
      <xdr:spPr>
        <a:xfrm>
          <a:off x="10426700" y="6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109193</xdr:rowOff>
    </xdr:from>
    <xdr:ext cx="534377" cy="259045"/>
    <xdr:sp macro="" textlink="">
      <xdr:nvSpPr>
        <xdr:cNvPr id="314" name="補助費等該当値テキスト"/>
        <xdr:cNvSpPr txBox="1"/>
      </xdr:nvSpPr>
      <xdr:spPr>
        <a:xfrm>
          <a:off x="10528300" y="62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143971</xdr:rowOff>
    </xdr:from>
    <xdr:to>
      <xdr:col>50</xdr:col>
      <xdr:colOff>165100</xdr:colOff>
      <xdr:row>37</xdr:row>
      <xdr:rowOff>74121</xdr:rowOff>
    </xdr:to>
    <xdr:sp macro="" textlink="">
      <xdr:nvSpPr>
        <xdr:cNvPr id="315" name="楕円 314"/>
        <xdr:cNvSpPr/>
      </xdr:nvSpPr>
      <xdr:spPr>
        <a:xfrm>
          <a:off x="9588500" y="631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65248</xdr:rowOff>
    </xdr:from>
    <xdr:ext cx="534377" cy="259045"/>
    <xdr:sp macro="" textlink="">
      <xdr:nvSpPr>
        <xdr:cNvPr id="316" name="テキスト ボックス 315"/>
        <xdr:cNvSpPr txBox="1"/>
      </xdr:nvSpPr>
      <xdr:spPr>
        <a:xfrm>
          <a:off x="9372111" y="640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150949</xdr:rowOff>
    </xdr:from>
    <xdr:to>
      <xdr:col>46</xdr:col>
      <xdr:colOff>38100</xdr:colOff>
      <xdr:row>37</xdr:row>
      <xdr:rowOff>81099</xdr:rowOff>
    </xdr:to>
    <xdr:sp macro="" textlink="">
      <xdr:nvSpPr>
        <xdr:cNvPr id="317" name="楕円 316"/>
        <xdr:cNvSpPr/>
      </xdr:nvSpPr>
      <xdr:spPr>
        <a:xfrm>
          <a:off x="8699500" y="632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72226</xdr:rowOff>
    </xdr:from>
    <xdr:ext cx="534377" cy="259045"/>
    <xdr:sp macro="" textlink="">
      <xdr:nvSpPr>
        <xdr:cNvPr id="318" name="テキスト ボックス 317"/>
        <xdr:cNvSpPr txBox="1"/>
      </xdr:nvSpPr>
      <xdr:spPr>
        <a:xfrm>
          <a:off x="8483111" y="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146366</xdr:rowOff>
    </xdr:from>
    <xdr:to>
      <xdr:col>41</xdr:col>
      <xdr:colOff>101600</xdr:colOff>
      <xdr:row>37</xdr:row>
      <xdr:rowOff>76516</xdr:rowOff>
    </xdr:to>
    <xdr:sp macro="" textlink="">
      <xdr:nvSpPr>
        <xdr:cNvPr id="319" name="楕円 318"/>
        <xdr:cNvSpPr/>
      </xdr:nvSpPr>
      <xdr:spPr>
        <a:xfrm>
          <a:off x="7810500" y="631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67643</xdr:rowOff>
    </xdr:from>
    <xdr:ext cx="534377" cy="259045"/>
    <xdr:sp macro="" textlink="">
      <xdr:nvSpPr>
        <xdr:cNvPr id="320" name="テキスト ボックス 319"/>
        <xdr:cNvSpPr txBox="1"/>
      </xdr:nvSpPr>
      <xdr:spPr>
        <a:xfrm>
          <a:off x="7594111" y="641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4078</xdr:rowOff>
    </xdr:from>
    <xdr:to>
      <xdr:col>36</xdr:col>
      <xdr:colOff>165100</xdr:colOff>
      <xdr:row>37</xdr:row>
      <xdr:rowOff>105678</xdr:rowOff>
    </xdr:to>
    <xdr:sp macro="" textlink="">
      <xdr:nvSpPr>
        <xdr:cNvPr id="321" name="楕円 320"/>
        <xdr:cNvSpPr/>
      </xdr:nvSpPr>
      <xdr:spPr>
        <a:xfrm>
          <a:off x="6921500" y="63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96805</xdr:rowOff>
    </xdr:from>
    <xdr:ext cx="534377" cy="259045"/>
    <xdr:sp macro="" textlink="">
      <xdr:nvSpPr>
        <xdr:cNvPr id="322" name="テキスト ボックス 321"/>
        <xdr:cNvSpPr txBox="1"/>
      </xdr:nvSpPr>
      <xdr:spPr>
        <a:xfrm>
          <a:off x="6705111" y="644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98691</xdr:rowOff>
    </xdr:from>
    <xdr:to>
      <xdr:col>55</xdr:col>
      <xdr:colOff>0</xdr:colOff>
      <xdr:row>59</xdr:row>
      <xdr:rowOff>26888</xdr:rowOff>
    </xdr:to>
    <xdr:cxnSp macro="">
      <xdr:nvCxnSpPr>
        <xdr:cNvPr id="353" name="直線コネクタ 352"/>
        <xdr:cNvCxnSpPr/>
      </xdr:nvCxnSpPr>
      <xdr:spPr>
        <a:xfrm>
          <a:off x="9639300" y="10042791"/>
          <a:ext cx="838200" cy="9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4" name="普通建設事業費平均値テキスト"/>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56059</xdr:rowOff>
    </xdr:from>
    <xdr:to>
      <xdr:col>50</xdr:col>
      <xdr:colOff>114300</xdr:colOff>
      <xdr:row>58</xdr:row>
      <xdr:rowOff>98691</xdr:rowOff>
    </xdr:to>
    <xdr:cxnSp macro="">
      <xdr:nvCxnSpPr>
        <xdr:cNvPr id="356" name="直線コネクタ 355"/>
        <xdr:cNvCxnSpPr/>
      </xdr:nvCxnSpPr>
      <xdr:spPr>
        <a:xfrm>
          <a:off x="8750300" y="10000159"/>
          <a:ext cx="889000" cy="4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8" name="テキスト ボックス 357"/>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56059</xdr:rowOff>
    </xdr:from>
    <xdr:to>
      <xdr:col>45</xdr:col>
      <xdr:colOff>177800</xdr:colOff>
      <xdr:row>58</xdr:row>
      <xdr:rowOff>57629</xdr:rowOff>
    </xdr:to>
    <xdr:cxnSp macro="">
      <xdr:nvCxnSpPr>
        <xdr:cNvPr id="359" name="直線コネクタ 358"/>
        <xdr:cNvCxnSpPr/>
      </xdr:nvCxnSpPr>
      <xdr:spPr>
        <a:xfrm flipV="1">
          <a:off x="7861300" y="10000159"/>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0" name="フローチャート: 判断 359"/>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14133</xdr:rowOff>
    </xdr:from>
    <xdr:ext cx="534377" cy="259045"/>
    <xdr:sp macro="" textlink="">
      <xdr:nvSpPr>
        <xdr:cNvPr id="361" name="テキスト ボックス 360"/>
        <xdr:cNvSpPr txBox="1"/>
      </xdr:nvSpPr>
      <xdr:spPr>
        <a:xfrm>
          <a:off x="8483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57629</xdr:rowOff>
    </xdr:from>
    <xdr:to>
      <xdr:col>41</xdr:col>
      <xdr:colOff>50800</xdr:colOff>
      <xdr:row>58</xdr:row>
      <xdr:rowOff>105814</xdr:rowOff>
    </xdr:to>
    <xdr:cxnSp macro="">
      <xdr:nvCxnSpPr>
        <xdr:cNvPr id="362" name="直線コネクタ 361"/>
        <xdr:cNvCxnSpPr/>
      </xdr:nvCxnSpPr>
      <xdr:spPr>
        <a:xfrm flipV="1">
          <a:off x="6972300" y="10001729"/>
          <a:ext cx="889000" cy="4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76571</xdr:rowOff>
    </xdr:from>
    <xdr:to>
      <xdr:col>41</xdr:col>
      <xdr:colOff>101600</xdr:colOff>
      <xdr:row>59</xdr:row>
      <xdr:rowOff>6721</xdr:rowOff>
    </xdr:to>
    <xdr:sp macro="" textlink="">
      <xdr:nvSpPr>
        <xdr:cNvPr id="363" name="フローチャート: 判断 362"/>
        <xdr:cNvSpPr/>
      </xdr:nvSpPr>
      <xdr:spPr>
        <a:xfrm>
          <a:off x="7810500" y="1002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169298</xdr:rowOff>
    </xdr:from>
    <xdr:ext cx="534377" cy="259045"/>
    <xdr:sp macro="" textlink="">
      <xdr:nvSpPr>
        <xdr:cNvPr id="364" name="テキスト ボックス 363"/>
        <xdr:cNvSpPr txBox="1"/>
      </xdr:nvSpPr>
      <xdr:spPr>
        <a:xfrm>
          <a:off x="7594111" y="101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85651</xdr:rowOff>
    </xdr:from>
    <xdr:to>
      <xdr:col>36</xdr:col>
      <xdr:colOff>165100</xdr:colOff>
      <xdr:row>59</xdr:row>
      <xdr:rowOff>15801</xdr:rowOff>
    </xdr:to>
    <xdr:sp macro="" textlink="">
      <xdr:nvSpPr>
        <xdr:cNvPr id="365" name="フローチャート: 判断 364"/>
        <xdr:cNvSpPr/>
      </xdr:nvSpPr>
      <xdr:spPr>
        <a:xfrm>
          <a:off x="6921500" y="1002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6928</xdr:rowOff>
    </xdr:from>
    <xdr:ext cx="534377" cy="259045"/>
    <xdr:sp macro="" textlink="">
      <xdr:nvSpPr>
        <xdr:cNvPr id="366" name="テキスト ボックス 365"/>
        <xdr:cNvSpPr txBox="1"/>
      </xdr:nvSpPr>
      <xdr:spPr>
        <a:xfrm>
          <a:off x="6705111" y="101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147538</xdr:rowOff>
    </xdr:from>
    <xdr:to>
      <xdr:col>55</xdr:col>
      <xdr:colOff>50800</xdr:colOff>
      <xdr:row>59</xdr:row>
      <xdr:rowOff>77688</xdr:rowOff>
    </xdr:to>
    <xdr:sp macro="" textlink="">
      <xdr:nvSpPr>
        <xdr:cNvPr id="372" name="楕円 371"/>
        <xdr:cNvSpPr/>
      </xdr:nvSpPr>
      <xdr:spPr>
        <a:xfrm>
          <a:off x="10426700" y="100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62465</xdr:rowOff>
    </xdr:from>
    <xdr:ext cx="534377" cy="259045"/>
    <xdr:sp macro="" textlink="">
      <xdr:nvSpPr>
        <xdr:cNvPr id="373" name="普通建設事業費該当値テキスト"/>
        <xdr:cNvSpPr txBox="1"/>
      </xdr:nvSpPr>
      <xdr:spPr>
        <a:xfrm>
          <a:off x="10528300" y="1000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47891</xdr:rowOff>
    </xdr:from>
    <xdr:to>
      <xdr:col>50</xdr:col>
      <xdr:colOff>165100</xdr:colOff>
      <xdr:row>58</xdr:row>
      <xdr:rowOff>149491</xdr:rowOff>
    </xdr:to>
    <xdr:sp macro="" textlink="">
      <xdr:nvSpPr>
        <xdr:cNvPr id="374" name="楕円 373"/>
        <xdr:cNvSpPr/>
      </xdr:nvSpPr>
      <xdr:spPr>
        <a:xfrm>
          <a:off x="9588500" y="999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140618</xdr:rowOff>
    </xdr:from>
    <xdr:ext cx="599010" cy="259045"/>
    <xdr:sp macro="" textlink="">
      <xdr:nvSpPr>
        <xdr:cNvPr id="375" name="テキスト ボックス 374"/>
        <xdr:cNvSpPr txBox="1"/>
      </xdr:nvSpPr>
      <xdr:spPr>
        <a:xfrm>
          <a:off x="9339795" y="1008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5259</xdr:rowOff>
    </xdr:from>
    <xdr:to>
      <xdr:col>46</xdr:col>
      <xdr:colOff>38100</xdr:colOff>
      <xdr:row>58</xdr:row>
      <xdr:rowOff>106859</xdr:rowOff>
    </xdr:to>
    <xdr:sp macro="" textlink="">
      <xdr:nvSpPr>
        <xdr:cNvPr id="376" name="楕円 375"/>
        <xdr:cNvSpPr/>
      </xdr:nvSpPr>
      <xdr:spPr>
        <a:xfrm>
          <a:off x="8699500" y="99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123386</xdr:rowOff>
    </xdr:from>
    <xdr:ext cx="599010" cy="259045"/>
    <xdr:sp macro="" textlink="">
      <xdr:nvSpPr>
        <xdr:cNvPr id="377" name="テキスト ボックス 376"/>
        <xdr:cNvSpPr txBox="1"/>
      </xdr:nvSpPr>
      <xdr:spPr>
        <a:xfrm>
          <a:off x="8450795" y="972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6829</xdr:rowOff>
    </xdr:from>
    <xdr:to>
      <xdr:col>41</xdr:col>
      <xdr:colOff>101600</xdr:colOff>
      <xdr:row>58</xdr:row>
      <xdr:rowOff>108429</xdr:rowOff>
    </xdr:to>
    <xdr:sp macro="" textlink="">
      <xdr:nvSpPr>
        <xdr:cNvPr id="378" name="楕円 377"/>
        <xdr:cNvSpPr/>
      </xdr:nvSpPr>
      <xdr:spPr>
        <a:xfrm>
          <a:off x="7810500" y="99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124956</xdr:rowOff>
    </xdr:from>
    <xdr:ext cx="599010" cy="259045"/>
    <xdr:sp macro="" textlink="">
      <xdr:nvSpPr>
        <xdr:cNvPr id="379" name="テキスト ボックス 378"/>
        <xdr:cNvSpPr txBox="1"/>
      </xdr:nvSpPr>
      <xdr:spPr>
        <a:xfrm>
          <a:off x="7561795" y="97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55014</xdr:rowOff>
    </xdr:from>
    <xdr:to>
      <xdr:col>36</xdr:col>
      <xdr:colOff>165100</xdr:colOff>
      <xdr:row>58</xdr:row>
      <xdr:rowOff>156614</xdr:rowOff>
    </xdr:to>
    <xdr:sp macro="" textlink="">
      <xdr:nvSpPr>
        <xdr:cNvPr id="380" name="楕円 379"/>
        <xdr:cNvSpPr/>
      </xdr:nvSpPr>
      <xdr:spPr>
        <a:xfrm>
          <a:off x="6921500" y="999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1691</xdr:rowOff>
    </xdr:from>
    <xdr:ext cx="599010" cy="259045"/>
    <xdr:sp macro="" textlink="">
      <xdr:nvSpPr>
        <xdr:cNvPr id="381" name="テキスト ボックス 380"/>
        <xdr:cNvSpPr txBox="1"/>
      </xdr:nvSpPr>
      <xdr:spPr>
        <a:xfrm>
          <a:off x="6672795" y="977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169811</xdr:rowOff>
    </xdr:from>
    <xdr:to>
      <xdr:col>55</xdr:col>
      <xdr:colOff>0</xdr:colOff>
      <xdr:row>79</xdr:row>
      <xdr:rowOff>78770</xdr:rowOff>
    </xdr:to>
    <xdr:cxnSp macro="">
      <xdr:nvCxnSpPr>
        <xdr:cNvPr id="412" name="直線コネクタ 411"/>
        <xdr:cNvCxnSpPr/>
      </xdr:nvCxnSpPr>
      <xdr:spPr>
        <a:xfrm>
          <a:off x="9639300" y="13542911"/>
          <a:ext cx="838200" cy="8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165398</xdr:rowOff>
    </xdr:from>
    <xdr:to>
      <xdr:col>50</xdr:col>
      <xdr:colOff>114300</xdr:colOff>
      <xdr:row>78</xdr:row>
      <xdr:rowOff>169811</xdr:rowOff>
    </xdr:to>
    <xdr:cxnSp macro="">
      <xdr:nvCxnSpPr>
        <xdr:cNvPr id="415" name="直線コネクタ 414"/>
        <xdr:cNvCxnSpPr/>
      </xdr:nvCxnSpPr>
      <xdr:spPr>
        <a:xfrm>
          <a:off x="8750300" y="13538498"/>
          <a:ext cx="8890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41082</xdr:rowOff>
    </xdr:from>
    <xdr:ext cx="534377" cy="259045"/>
    <xdr:sp macro="" textlink="">
      <xdr:nvSpPr>
        <xdr:cNvPr id="417" name="テキスト ボックス 416"/>
        <xdr:cNvSpPr txBox="1"/>
      </xdr:nvSpPr>
      <xdr:spPr>
        <a:xfrm>
          <a:off x="9372111" y="135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116334</xdr:rowOff>
    </xdr:from>
    <xdr:to>
      <xdr:col>45</xdr:col>
      <xdr:colOff>177800</xdr:colOff>
      <xdr:row>78</xdr:row>
      <xdr:rowOff>165398</xdr:rowOff>
    </xdr:to>
    <xdr:cxnSp macro="">
      <xdr:nvCxnSpPr>
        <xdr:cNvPr id="418" name="直線コネクタ 417"/>
        <xdr:cNvCxnSpPr/>
      </xdr:nvCxnSpPr>
      <xdr:spPr>
        <a:xfrm>
          <a:off x="7861300" y="13489434"/>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9" name="フローチャート: 判断 418"/>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76196</xdr:rowOff>
    </xdr:from>
    <xdr:ext cx="534377" cy="259045"/>
    <xdr:sp macro="" textlink="">
      <xdr:nvSpPr>
        <xdr:cNvPr id="420" name="テキスト ボックス 419"/>
        <xdr:cNvSpPr txBox="1"/>
      </xdr:nvSpPr>
      <xdr:spPr>
        <a:xfrm>
          <a:off x="8483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149312</xdr:rowOff>
    </xdr:from>
    <xdr:to>
      <xdr:col>41</xdr:col>
      <xdr:colOff>101600</xdr:colOff>
      <xdr:row>79</xdr:row>
      <xdr:rowOff>79462</xdr:rowOff>
    </xdr:to>
    <xdr:sp macro="" textlink="">
      <xdr:nvSpPr>
        <xdr:cNvPr id="421" name="フローチャート: 判断 420"/>
        <xdr:cNvSpPr/>
      </xdr:nvSpPr>
      <xdr:spPr>
        <a:xfrm>
          <a:off x="7810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70589</xdr:rowOff>
    </xdr:from>
    <xdr:ext cx="534377" cy="259045"/>
    <xdr:sp macro="" textlink="">
      <xdr:nvSpPr>
        <xdr:cNvPr id="422" name="テキスト ボックス 421"/>
        <xdr:cNvSpPr txBox="1"/>
      </xdr:nvSpPr>
      <xdr:spPr>
        <a:xfrm>
          <a:off x="7594111" y="136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27970</xdr:rowOff>
    </xdr:from>
    <xdr:to>
      <xdr:col>55</xdr:col>
      <xdr:colOff>50800</xdr:colOff>
      <xdr:row>79</xdr:row>
      <xdr:rowOff>129570</xdr:rowOff>
    </xdr:to>
    <xdr:sp macro="" textlink="">
      <xdr:nvSpPr>
        <xdr:cNvPr id="428" name="楕円 427"/>
        <xdr:cNvSpPr/>
      </xdr:nvSpPr>
      <xdr:spPr>
        <a:xfrm>
          <a:off x="10426700" y="135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115811</xdr:rowOff>
    </xdr:from>
    <xdr:ext cx="534377" cy="259045"/>
    <xdr:sp macro="" textlink="">
      <xdr:nvSpPr>
        <xdr:cNvPr id="429" name="普通建設事業費 （ うち新規整備　）該当値テキスト"/>
        <xdr:cNvSpPr txBox="1"/>
      </xdr:nvSpPr>
      <xdr:spPr>
        <a:xfrm>
          <a:off x="10528300" y="134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119011</xdr:rowOff>
    </xdr:from>
    <xdr:to>
      <xdr:col>50</xdr:col>
      <xdr:colOff>165100</xdr:colOff>
      <xdr:row>79</xdr:row>
      <xdr:rowOff>49161</xdr:rowOff>
    </xdr:to>
    <xdr:sp macro="" textlink="">
      <xdr:nvSpPr>
        <xdr:cNvPr id="430" name="楕円 429"/>
        <xdr:cNvSpPr/>
      </xdr:nvSpPr>
      <xdr:spPr>
        <a:xfrm>
          <a:off x="9588500" y="1349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65688</xdr:rowOff>
    </xdr:from>
    <xdr:ext cx="534377" cy="259045"/>
    <xdr:sp macro="" textlink="">
      <xdr:nvSpPr>
        <xdr:cNvPr id="431" name="テキスト ボックス 430"/>
        <xdr:cNvSpPr txBox="1"/>
      </xdr:nvSpPr>
      <xdr:spPr>
        <a:xfrm>
          <a:off x="9372111" y="1326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114598</xdr:rowOff>
    </xdr:from>
    <xdr:to>
      <xdr:col>46</xdr:col>
      <xdr:colOff>38100</xdr:colOff>
      <xdr:row>79</xdr:row>
      <xdr:rowOff>44748</xdr:rowOff>
    </xdr:to>
    <xdr:sp macro="" textlink="">
      <xdr:nvSpPr>
        <xdr:cNvPr id="432" name="楕円 431"/>
        <xdr:cNvSpPr/>
      </xdr:nvSpPr>
      <xdr:spPr>
        <a:xfrm>
          <a:off x="8699500" y="134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61275</xdr:rowOff>
    </xdr:from>
    <xdr:ext cx="534377" cy="259045"/>
    <xdr:sp macro="" textlink="">
      <xdr:nvSpPr>
        <xdr:cNvPr id="433" name="テキスト ボックス 432"/>
        <xdr:cNvSpPr txBox="1"/>
      </xdr:nvSpPr>
      <xdr:spPr>
        <a:xfrm>
          <a:off x="8483111" y="1326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65534</xdr:rowOff>
    </xdr:from>
    <xdr:to>
      <xdr:col>41</xdr:col>
      <xdr:colOff>101600</xdr:colOff>
      <xdr:row>78</xdr:row>
      <xdr:rowOff>167134</xdr:rowOff>
    </xdr:to>
    <xdr:sp macro="" textlink="">
      <xdr:nvSpPr>
        <xdr:cNvPr id="434" name="楕円 433"/>
        <xdr:cNvSpPr/>
      </xdr:nvSpPr>
      <xdr:spPr>
        <a:xfrm>
          <a:off x="7810500" y="134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12211</xdr:rowOff>
    </xdr:from>
    <xdr:ext cx="534377" cy="259045"/>
    <xdr:sp macro="" textlink="">
      <xdr:nvSpPr>
        <xdr:cNvPr id="435" name="テキスト ボックス 434"/>
        <xdr:cNvSpPr txBox="1"/>
      </xdr:nvSpPr>
      <xdr:spPr>
        <a:xfrm>
          <a:off x="7594111" y="1321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3663</xdr:rowOff>
    </xdr:from>
    <xdr:to>
      <xdr:col>55</xdr:col>
      <xdr:colOff>0</xdr:colOff>
      <xdr:row>96</xdr:row>
      <xdr:rowOff>151264</xdr:rowOff>
    </xdr:to>
    <xdr:cxnSp macro="">
      <xdr:nvCxnSpPr>
        <xdr:cNvPr id="464" name="直線コネクタ 463"/>
        <xdr:cNvCxnSpPr/>
      </xdr:nvCxnSpPr>
      <xdr:spPr>
        <a:xfrm>
          <a:off x="9639300" y="16291413"/>
          <a:ext cx="838200" cy="3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163383</xdr:rowOff>
    </xdr:from>
    <xdr:ext cx="534377" cy="259045"/>
    <xdr:sp macro="" textlink="">
      <xdr:nvSpPr>
        <xdr:cNvPr id="465" name="普通建設事業費 （ うち更新整備　）平均値テキスト"/>
        <xdr:cNvSpPr txBox="1"/>
      </xdr:nvSpPr>
      <xdr:spPr>
        <a:xfrm>
          <a:off x="10528300" y="16108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9416</xdr:rowOff>
    </xdr:from>
    <xdr:to>
      <xdr:col>50</xdr:col>
      <xdr:colOff>114300</xdr:colOff>
      <xdr:row>95</xdr:row>
      <xdr:rowOff>3663</xdr:rowOff>
    </xdr:to>
    <xdr:cxnSp macro="">
      <xdr:nvCxnSpPr>
        <xdr:cNvPr id="467" name="直線コネクタ 466"/>
        <xdr:cNvCxnSpPr/>
      </xdr:nvCxnSpPr>
      <xdr:spPr>
        <a:xfrm>
          <a:off x="8750300" y="15954266"/>
          <a:ext cx="889000" cy="3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44487</xdr:rowOff>
    </xdr:from>
    <xdr:ext cx="534377" cy="259045"/>
    <xdr:sp macro="" textlink="">
      <xdr:nvSpPr>
        <xdr:cNvPr id="469" name="テキスト ボックス 468"/>
        <xdr:cNvSpPr txBox="1"/>
      </xdr:nvSpPr>
      <xdr:spPr>
        <a:xfrm>
          <a:off x="9372111" y="165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9416</xdr:rowOff>
    </xdr:from>
    <xdr:to>
      <xdr:col>45</xdr:col>
      <xdr:colOff>177800</xdr:colOff>
      <xdr:row>96</xdr:row>
      <xdr:rowOff>148140</xdr:rowOff>
    </xdr:to>
    <xdr:cxnSp macro="">
      <xdr:nvCxnSpPr>
        <xdr:cNvPr id="470" name="直線コネクタ 469"/>
        <xdr:cNvCxnSpPr/>
      </xdr:nvCxnSpPr>
      <xdr:spPr>
        <a:xfrm flipV="1">
          <a:off x="7861300" y="15954266"/>
          <a:ext cx="889000" cy="6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1" name="フローチャート: 判断 470"/>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61422</xdr:rowOff>
    </xdr:from>
    <xdr:ext cx="534377" cy="259045"/>
    <xdr:sp macro="" textlink="">
      <xdr:nvSpPr>
        <xdr:cNvPr id="472" name="テキスト ボックス 471"/>
        <xdr:cNvSpPr txBox="1"/>
      </xdr:nvSpPr>
      <xdr:spPr>
        <a:xfrm>
          <a:off x="8483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117742</xdr:rowOff>
    </xdr:from>
    <xdr:to>
      <xdr:col>41</xdr:col>
      <xdr:colOff>101600</xdr:colOff>
      <xdr:row>96</xdr:row>
      <xdr:rowOff>47892</xdr:rowOff>
    </xdr:to>
    <xdr:sp macro="" textlink="">
      <xdr:nvSpPr>
        <xdr:cNvPr id="473" name="フローチャート: 判断 472"/>
        <xdr:cNvSpPr/>
      </xdr:nvSpPr>
      <xdr:spPr>
        <a:xfrm>
          <a:off x="7810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64419</xdr:rowOff>
    </xdr:from>
    <xdr:ext cx="534377" cy="259045"/>
    <xdr:sp macro="" textlink="">
      <xdr:nvSpPr>
        <xdr:cNvPr id="474" name="テキスト ボックス 473"/>
        <xdr:cNvSpPr txBox="1"/>
      </xdr:nvSpPr>
      <xdr:spPr>
        <a:xfrm>
          <a:off x="7594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100464</xdr:rowOff>
    </xdr:from>
    <xdr:to>
      <xdr:col>55</xdr:col>
      <xdr:colOff>50800</xdr:colOff>
      <xdr:row>97</xdr:row>
      <xdr:rowOff>30614</xdr:rowOff>
    </xdr:to>
    <xdr:sp macro="" textlink="">
      <xdr:nvSpPr>
        <xdr:cNvPr id="480" name="楕円 479"/>
        <xdr:cNvSpPr/>
      </xdr:nvSpPr>
      <xdr:spPr>
        <a:xfrm>
          <a:off x="10426700" y="165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78891</xdr:rowOff>
    </xdr:from>
    <xdr:ext cx="534377" cy="259045"/>
    <xdr:sp macro="" textlink="">
      <xdr:nvSpPr>
        <xdr:cNvPr id="481" name="普通建設事業費 （ うち更新整備　）該当値テキスト"/>
        <xdr:cNvSpPr txBox="1"/>
      </xdr:nvSpPr>
      <xdr:spPr>
        <a:xfrm>
          <a:off x="10528300" y="165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124313</xdr:rowOff>
    </xdr:from>
    <xdr:to>
      <xdr:col>50</xdr:col>
      <xdr:colOff>165100</xdr:colOff>
      <xdr:row>95</xdr:row>
      <xdr:rowOff>54463</xdr:rowOff>
    </xdr:to>
    <xdr:sp macro="" textlink="">
      <xdr:nvSpPr>
        <xdr:cNvPr id="482" name="楕円 481"/>
        <xdr:cNvSpPr/>
      </xdr:nvSpPr>
      <xdr:spPr>
        <a:xfrm>
          <a:off x="9588500" y="16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70990</xdr:rowOff>
    </xdr:from>
    <xdr:ext cx="534377" cy="259045"/>
    <xdr:sp macro="" textlink="">
      <xdr:nvSpPr>
        <xdr:cNvPr id="483" name="テキスト ボックス 482"/>
        <xdr:cNvSpPr txBox="1"/>
      </xdr:nvSpPr>
      <xdr:spPr>
        <a:xfrm>
          <a:off x="9372111" y="1601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130066</xdr:rowOff>
    </xdr:from>
    <xdr:to>
      <xdr:col>46</xdr:col>
      <xdr:colOff>38100</xdr:colOff>
      <xdr:row>93</xdr:row>
      <xdr:rowOff>60216</xdr:rowOff>
    </xdr:to>
    <xdr:sp macro="" textlink="">
      <xdr:nvSpPr>
        <xdr:cNvPr id="484" name="楕円 483"/>
        <xdr:cNvSpPr/>
      </xdr:nvSpPr>
      <xdr:spPr>
        <a:xfrm>
          <a:off x="8699500" y="159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76743</xdr:rowOff>
    </xdr:from>
    <xdr:ext cx="534377" cy="259045"/>
    <xdr:sp macro="" textlink="">
      <xdr:nvSpPr>
        <xdr:cNvPr id="485" name="テキスト ボックス 484"/>
        <xdr:cNvSpPr txBox="1"/>
      </xdr:nvSpPr>
      <xdr:spPr>
        <a:xfrm>
          <a:off x="8483111" y="1567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97340</xdr:rowOff>
    </xdr:from>
    <xdr:to>
      <xdr:col>41</xdr:col>
      <xdr:colOff>101600</xdr:colOff>
      <xdr:row>97</xdr:row>
      <xdr:rowOff>27490</xdr:rowOff>
    </xdr:to>
    <xdr:sp macro="" textlink="">
      <xdr:nvSpPr>
        <xdr:cNvPr id="486" name="楕円 485"/>
        <xdr:cNvSpPr/>
      </xdr:nvSpPr>
      <xdr:spPr>
        <a:xfrm>
          <a:off x="7810500" y="165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18617</xdr:rowOff>
    </xdr:from>
    <xdr:ext cx="534377" cy="259045"/>
    <xdr:sp macro="" textlink="">
      <xdr:nvSpPr>
        <xdr:cNvPr id="487" name="テキスト ボックス 486"/>
        <xdr:cNvSpPr txBox="1"/>
      </xdr:nvSpPr>
      <xdr:spPr>
        <a:xfrm>
          <a:off x="7594111" y="1664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167113</xdr:rowOff>
    </xdr:from>
    <xdr:to>
      <xdr:col>85</xdr:col>
      <xdr:colOff>127000</xdr:colOff>
      <xdr:row>39</xdr:row>
      <xdr:rowOff>40716</xdr:rowOff>
    </xdr:to>
    <xdr:cxnSp macro="">
      <xdr:nvCxnSpPr>
        <xdr:cNvPr id="516" name="直線コネクタ 515"/>
        <xdr:cNvCxnSpPr/>
      </xdr:nvCxnSpPr>
      <xdr:spPr>
        <a:xfrm>
          <a:off x="15481300" y="6682213"/>
          <a:ext cx="8382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62090</xdr:rowOff>
    </xdr:from>
    <xdr:to>
      <xdr:col>81</xdr:col>
      <xdr:colOff>50800</xdr:colOff>
      <xdr:row>38</xdr:row>
      <xdr:rowOff>167113</xdr:rowOff>
    </xdr:to>
    <xdr:cxnSp macro="">
      <xdr:nvCxnSpPr>
        <xdr:cNvPr id="519" name="直線コネクタ 518"/>
        <xdr:cNvCxnSpPr/>
      </xdr:nvCxnSpPr>
      <xdr:spPr>
        <a:xfrm>
          <a:off x="14592300" y="6577190"/>
          <a:ext cx="889000" cy="1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113792</xdr:rowOff>
    </xdr:from>
    <xdr:to>
      <xdr:col>76</xdr:col>
      <xdr:colOff>114300</xdr:colOff>
      <xdr:row>38</xdr:row>
      <xdr:rowOff>62090</xdr:rowOff>
    </xdr:to>
    <xdr:cxnSp macro="">
      <xdr:nvCxnSpPr>
        <xdr:cNvPr id="522" name="直線コネクタ 521"/>
        <xdr:cNvCxnSpPr/>
      </xdr:nvCxnSpPr>
      <xdr:spPr>
        <a:xfrm>
          <a:off x="13703300" y="6457442"/>
          <a:ext cx="889000" cy="1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3" name="フローチャート: 判断 522"/>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24902</xdr:rowOff>
    </xdr:from>
    <xdr:ext cx="469744" cy="259045"/>
    <xdr:sp macro="" textlink="">
      <xdr:nvSpPr>
        <xdr:cNvPr id="524" name="テキスト ボックス 523"/>
        <xdr:cNvSpPr txBox="1"/>
      </xdr:nvSpPr>
      <xdr:spPr>
        <a:xfrm>
          <a:off x="14357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616</xdr:rowOff>
    </xdr:from>
    <xdr:to>
      <xdr:col>71</xdr:col>
      <xdr:colOff>177800</xdr:colOff>
      <xdr:row>37</xdr:row>
      <xdr:rowOff>113792</xdr:rowOff>
    </xdr:to>
    <xdr:cxnSp macro="">
      <xdr:nvCxnSpPr>
        <xdr:cNvPr id="525" name="直線コネクタ 524"/>
        <xdr:cNvCxnSpPr/>
      </xdr:nvCxnSpPr>
      <xdr:spPr>
        <a:xfrm>
          <a:off x="12814300" y="6001366"/>
          <a:ext cx="889000" cy="45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42246</xdr:rowOff>
    </xdr:from>
    <xdr:to>
      <xdr:col>72</xdr:col>
      <xdr:colOff>38100</xdr:colOff>
      <xdr:row>38</xdr:row>
      <xdr:rowOff>143846</xdr:rowOff>
    </xdr:to>
    <xdr:sp macro="" textlink="">
      <xdr:nvSpPr>
        <xdr:cNvPr id="526" name="フローチャート: 判断 525"/>
        <xdr:cNvSpPr/>
      </xdr:nvSpPr>
      <xdr:spPr>
        <a:xfrm>
          <a:off x="13652500" y="655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134973</xdr:rowOff>
    </xdr:from>
    <xdr:ext cx="469744" cy="259045"/>
    <xdr:sp macro="" textlink="">
      <xdr:nvSpPr>
        <xdr:cNvPr id="527" name="テキスト ボックス 526"/>
        <xdr:cNvSpPr txBox="1"/>
      </xdr:nvSpPr>
      <xdr:spPr>
        <a:xfrm>
          <a:off x="13468428" y="665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42494</xdr:rowOff>
    </xdr:from>
    <xdr:to>
      <xdr:col>67</xdr:col>
      <xdr:colOff>101600</xdr:colOff>
      <xdr:row>38</xdr:row>
      <xdr:rowOff>144094</xdr:rowOff>
    </xdr:to>
    <xdr:sp macro="" textlink="">
      <xdr:nvSpPr>
        <xdr:cNvPr id="528" name="フローチャート: 判断 527"/>
        <xdr:cNvSpPr/>
      </xdr:nvSpPr>
      <xdr:spPr>
        <a:xfrm>
          <a:off x="12763500" y="655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135221</xdr:rowOff>
    </xdr:from>
    <xdr:ext cx="469744" cy="259045"/>
    <xdr:sp macro="" textlink="">
      <xdr:nvSpPr>
        <xdr:cNvPr id="529" name="テキスト ボックス 528"/>
        <xdr:cNvSpPr txBox="1"/>
      </xdr:nvSpPr>
      <xdr:spPr>
        <a:xfrm>
          <a:off x="12579428" y="66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161366</xdr:rowOff>
    </xdr:from>
    <xdr:to>
      <xdr:col>85</xdr:col>
      <xdr:colOff>177800</xdr:colOff>
      <xdr:row>39</xdr:row>
      <xdr:rowOff>91516</xdr:rowOff>
    </xdr:to>
    <xdr:sp macro="" textlink="">
      <xdr:nvSpPr>
        <xdr:cNvPr id="535" name="楕円 534"/>
        <xdr:cNvSpPr/>
      </xdr:nvSpPr>
      <xdr:spPr>
        <a:xfrm>
          <a:off x="162687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76293</xdr:rowOff>
    </xdr:from>
    <xdr:ext cx="378565" cy="259045"/>
    <xdr:sp macro="" textlink="">
      <xdr:nvSpPr>
        <xdr:cNvPr id="536" name="災害復旧事業費該当値テキスト"/>
        <xdr:cNvSpPr txBox="1"/>
      </xdr:nvSpPr>
      <xdr:spPr>
        <a:xfrm>
          <a:off x="16370300" y="65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116313</xdr:rowOff>
    </xdr:from>
    <xdr:to>
      <xdr:col>81</xdr:col>
      <xdr:colOff>101600</xdr:colOff>
      <xdr:row>39</xdr:row>
      <xdr:rowOff>46463</xdr:rowOff>
    </xdr:to>
    <xdr:sp macro="" textlink="">
      <xdr:nvSpPr>
        <xdr:cNvPr id="537" name="楕円 536"/>
        <xdr:cNvSpPr/>
      </xdr:nvSpPr>
      <xdr:spPr>
        <a:xfrm>
          <a:off x="15430500" y="66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37590</xdr:rowOff>
    </xdr:from>
    <xdr:ext cx="469744" cy="259045"/>
    <xdr:sp macro="" textlink="">
      <xdr:nvSpPr>
        <xdr:cNvPr id="538" name="テキスト ボックス 537"/>
        <xdr:cNvSpPr txBox="1"/>
      </xdr:nvSpPr>
      <xdr:spPr>
        <a:xfrm>
          <a:off x="15246428" y="672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11290</xdr:rowOff>
    </xdr:from>
    <xdr:to>
      <xdr:col>76</xdr:col>
      <xdr:colOff>165100</xdr:colOff>
      <xdr:row>38</xdr:row>
      <xdr:rowOff>112890</xdr:rowOff>
    </xdr:to>
    <xdr:sp macro="" textlink="">
      <xdr:nvSpPr>
        <xdr:cNvPr id="539" name="楕円 538"/>
        <xdr:cNvSpPr/>
      </xdr:nvSpPr>
      <xdr:spPr>
        <a:xfrm>
          <a:off x="14541500" y="65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129417</xdr:rowOff>
    </xdr:from>
    <xdr:ext cx="469744" cy="259045"/>
    <xdr:sp macro="" textlink="">
      <xdr:nvSpPr>
        <xdr:cNvPr id="540" name="テキスト ボックス 539"/>
        <xdr:cNvSpPr txBox="1"/>
      </xdr:nvSpPr>
      <xdr:spPr>
        <a:xfrm>
          <a:off x="14357428" y="63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62992</xdr:rowOff>
    </xdr:from>
    <xdr:to>
      <xdr:col>72</xdr:col>
      <xdr:colOff>38100</xdr:colOff>
      <xdr:row>37</xdr:row>
      <xdr:rowOff>164592</xdr:rowOff>
    </xdr:to>
    <xdr:sp macro="" textlink="">
      <xdr:nvSpPr>
        <xdr:cNvPr id="541" name="楕円 540"/>
        <xdr:cNvSpPr/>
      </xdr:nvSpPr>
      <xdr:spPr>
        <a:xfrm>
          <a:off x="13652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9669</xdr:rowOff>
    </xdr:from>
    <xdr:ext cx="534377" cy="259045"/>
    <xdr:sp macro="" textlink="">
      <xdr:nvSpPr>
        <xdr:cNvPr id="542" name="テキスト ボックス 541"/>
        <xdr:cNvSpPr txBox="1"/>
      </xdr:nvSpPr>
      <xdr:spPr>
        <a:xfrm>
          <a:off x="13436111" y="61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121266</xdr:rowOff>
    </xdr:from>
    <xdr:to>
      <xdr:col>67</xdr:col>
      <xdr:colOff>101600</xdr:colOff>
      <xdr:row>35</xdr:row>
      <xdr:rowOff>51416</xdr:rowOff>
    </xdr:to>
    <xdr:sp macro="" textlink="">
      <xdr:nvSpPr>
        <xdr:cNvPr id="543" name="楕円 542"/>
        <xdr:cNvSpPr/>
      </xdr:nvSpPr>
      <xdr:spPr>
        <a:xfrm>
          <a:off x="12763500" y="59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67943</xdr:rowOff>
    </xdr:from>
    <xdr:ext cx="534377" cy="259045"/>
    <xdr:sp macro="" textlink="">
      <xdr:nvSpPr>
        <xdr:cNvPr id="544" name="テキスト ボックス 543"/>
        <xdr:cNvSpPr txBox="1"/>
      </xdr:nvSpPr>
      <xdr:spPr>
        <a:xfrm>
          <a:off x="12547111" y="57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16" name="直線コネクタ 615"/>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17"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18" name="直線コネクタ 617"/>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19"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0" name="直線コネクタ 619"/>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79471</xdr:rowOff>
    </xdr:from>
    <xdr:to>
      <xdr:col>85</xdr:col>
      <xdr:colOff>127000</xdr:colOff>
      <xdr:row>77</xdr:row>
      <xdr:rowOff>130967</xdr:rowOff>
    </xdr:to>
    <xdr:cxnSp macro="">
      <xdr:nvCxnSpPr>
        <xdr:cNvPr id="621" name="直線コネクタ 620"/>
        <xdr:cNvCxnSpPr/>
      </xdr:nvCxnSpPr>
      <xdr:spPr>
        <a:xfrm flipV="1">
          <a:off x="15481300" y="13281121"/>
          <a:ext cx="838200" cy="5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78477</xdr:rowOff>
    </xdr:from>
    <xdr:ext cx="534377" cy="259045"/>
    <xdr:sp macro="" textlink="">
      <xdr:nvSpPr>
        <xdr:cNvPr id="622" name="公債費平均値テキスト"/>
        <xdr:cNvSpPr txBox="1"/>
      </xdr:nvSpPr>
      <xdr:spPr>
        <a:xfrm>
          <a:off x="16370300" y="1293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23" name="フローチャート: 判断 622"/>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98003</xdr:rowOff>
    </xdr:from>
    <xdr:to>
      <xdr:col>81</xdr:col>
      <xdr:colOff>50800</xdr:colOff>
      <xdr:row>77</xdr:row>
      <xdr:rowOff>130967</xdr:rowOff>
    </xdr:to>
    <xdr:cxnSp macro="">
      <xdr:nvCxnSpPr>
        <xdr:cNvPr id="624" name="直線コネクタ 623"/>
        <xdr:cNvCxnSpPr/>
      </xdr:nvCxnSpPr>
      <xdr:spPr>
        <a:xfrm>
          <a:off x="14592300" y="13299653"/>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25" name="フローチャート: 判断 624"/>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2674</xdr:rowOff>
    </xdr:from>
    <xdr:ext cx="534377" cy="259045"/>
    <xdr:sp macro="" textlink="">
      <xdr:nvSpPr>
        <xdr:cNvPr id="626" name="テキスト ボックス 625"/>
        <xdr:cNvSpPr txBox="1"/>
      </xdr:nvSpPr>
      <xdr:spPr>
        <a:xfrm>
          <a:off x="15214111" y="128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98003</xdr:rowOff>
    </xdr:from>
    <xdr:to>
      <xdr:col>76</xdr:col>
      <xdr:colOff>114300</xdr:colOff>
      <xdr:row>77</xdr:row>
      <xdr:rowOff>130708</xdr:rowOff>
    </xdr:to>
    <xdr:cxnSp macro="">
      <xdr:nvCxnSpPr>
        <xdr:cNvPr id="627" name="直線コネクタ 626"/>
        <xdr:cNvCxnSpPr/>
      </xdr:nvCxnSpPr>
      <xdr:spPr>
        <a:xfrm flipV="1">
          <a:off x="13703300" y="13299653"/>
          <a:ext cx="889000" cy="3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28" name="フローチャート: 判断 627"/>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49003</xdr:rowOff>
    </xdr:from>
    <xdr:ext cx="534377" cy="259045"/>
    <xdr:sp macro="" textlink="">
      <xdr:nvSpPr>
        <xdr:cNvPr id="629" name="テキスト ボックス 628"/>
        <xdr:cNvSpPr txBox="1"/>
      </xdr:nvSpPr>
      <xdr:spPr>
        <a:xfrm>
          <a:off x="14325111" y="12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112040</xdr:rowOff>
    </xdr:from>
    <xdr:to>
      <xdr:col>71</xdr:col>
      <xdr:colOff>177800</xdr:colOff>
      <xdr:row>77</xdr:row>
      <xdr:rowOff>130708</xdr:rowOff>
    </xdr:to>
    <xdr:cxnSp macro="">
      <xdr:nvCxnSpPr>
        <xdr:cNvPr id="630" name="直線コネクタ 629"/>
        <xdr:cNvCxnSpPr/>
      </xdr:nvCxnSpPr>
      <xdr:spPr>
        <a:xfrm>
          <a:off x="12814300" y="13313690"/>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143535</xdr:rowOff>
    </xdr:from>
    <xdr:to>
      <xdr:col>72</xdr:col>
      <xdr:colOff>38100</xdr:colOff>
      <xdr:row>77</xdr:row>
      <xdr:rowOff>73685</xdr:rowOff>
    </xdr:to>
    <xdr:sp macro="" textlink="">
      <xdr:nvSpPr>
        <xdr:cNvPr id="631" name="フローチャート: 判断 630"/>
        <xdr:cNvSpPr/>
      </xdr:nvSpPr>
      <xdr:spPr>
        <a:xfrm>
          <a:off x="13652500" y="131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90212</xdr:rowOff>
    </xdr:from>
    <xdr:ext cx="534377" cy="259045"/>
    <xdr:sp macro="" textlink="">
      <xdr:nvSpPr>
        <xdr:cNvPr id="632" name="テキスト ボックス 631"/>
        <xdr:cNvSpPr txBox="1"/>
      </xdr:nvSpPr>
      <xdr:spPr>
        <a:xfrm>
          <a:off x="13436111" y="129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117308</xdr:rowOff>
    </xdr:from>
    <xdr:to>
      <xdr:col>67</xdr:col>
      <xdr:colOff>101600</xdr:colOff>
      <xdr:row>77</xdr:row>
      <xdr:rowOff>47458</xdr:rowOff>
    </xdr:to>
    <xdr:sp macro="" textlink="">
      <xdr:nvSpPr>
        <xdr:cNvPr id="633" name="フローチャート: 判断 632"/>
        <xdr:cNvSpPr/>
      </xdr:nvSpPr>
      <xdr:spPr>
        <a:xfrm>
          <a:off x="12763500" y="131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63985</xdr:rowOff>
    </xdr:from>
    <xdr:ext cx="534377" cy="259045"/>
    <xdr:sp macro="" textlink="">
      <xdr:nvSpPr>
        <xdr:cNvPr id="634" name="テキスト ボックス 633"/>
        <xdr:cNvSpPr txBox="1"/>
      </xdr:nvSpPr>
      <xdr:spPr>
        <a:xfrm>
          <a:off x="12547111" y="129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28671</xdr:rowOff>
    </xdr:from>
    <xdr:to>
      <xdr:col>85</xdr:col>
      <xdr:colOff>177800</xdr:colOff>
      <xdr:row>77</xdr:row>
      <xdr:rowOff>130271</xdr:rowOff>
    </xdr:to>
    <xdr:sp macro="" textlink="">
      <xdr:nvSpPr>
        <xdr:cNvPr id="640" name="楕円 639"/>
        <xdr:cNvSpPr/>
      </xdr:nvSpPr>
      <xdr:spPr>
        <a:xfrm>
          <a:off x="16268700" y="132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7098</xdr:rowOff>
    </xdr:from>
    <xdr:ext cx="534377" cy="259045"/>
    <xdr:sp macro="" textlink="">
      <xdr:nvSpPr>
        <xdr:cNvPr id="641" name="公債費該当値テキスト"/>
        <xdr:cNvSpPr txBox="1"/>
      </xdr:nvSpPr>
      <xdr:spPr>
        <a:xfrm>
          <a:off x="16370300" y="132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80167</xdr:rowOff>
    </xdr:from>
    <xdr:to>
      <xdr:col>81</xdr:col>
      <xdr:colOff>101600</xdr:colOff>
      <xdr:row>78</xdr:row>
      <xdr:rowOff>10317</xdr:rowOff>
    </xdr:to>
    <xdr:sp macro="" textlink="">
      <xdr:nvSpPr>
        <xdr:cNvPr id="642" name="楕円 641"/>
        <xdr:cNvSpPr/>
      </xdr:nvSpPr>
      <xdr:spPr>
        <a:xfrm>
          <a:off x="15430500" y="132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1444</xdr:rowOff>
    </xdr:from>
    <xdr:ext cx="534377" cy="259045"/>
    <xdr:sp macro="" textlink="">
      <xdr:nvSpPr>
        <xdr:cNvPr id="643" name="テキスト ボックス 642"/>
        <xdr:cNvSpPr txBox="1"/>
      </xdr:nvSpPr>
      <xdr:spPr>
        <a:xfrm>
          <a:off x="15214111" y="133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47203</xdr:rowOff>
    </xdr:from>
    <xdr:to>
      <xdr:col>76</xdr:col>
      <xdr:colOff>165100</xdr:colOff>
      <xdr:row>77</xdr:row>
      <xdr:rowOff>148803</xdr:rowOff>
    </xdr:to>
    <xdr:sp macro="" textlink="">
      <xdr:nvSpPr>
        <xdr:cNvPr id="644" name="楕円 643"/>
        <xdr:cNvSpPr/>
      </xdr:nvSpPr>
      <xdr:spPr>
        <a:xfrm>
          <a:off x="14541500" y="1324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139930</xdr:rowOff>
    </xdr:from>
    <xdr:ext cx="534377" cy="259045"/>
    <xdr:sp macro="" textlink="">
      <xdr:nvSpPr>
        <xdr:cNvPr id="645" name="テキスト ボックス 644"/>
        <xdr:cNvSpPr txBox="1"/>
      </xdr:nvSpPr>
      <xdr:spPr>
        <a:xfrm>
          <a:off x="14325111" y="1334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79908</xdr:rowOff>
    </xdr:from>
    <xdr:to>
      <xdr:col>72</xdr:col>
      <xdr:colOff>38100</xdr:colOff>
      <xdr:row>78</xdr:row>
      <xdr:rowOff>10058</xdr:rowOff>
    </xdr:to>
    <xdr:sp macro="" textlink="">
      <xdr:nvSpPr>
        <xdr:cNvPr id="646" name="楕円 645"/>
        <xdr:cNvSpPr/>
      </xdr:nvSpPr>
      <xdr:spPr>
        <a:xfrm>
          <a:off x="13652500" y="132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1185</xdr:rowOff>
    </xdr:from>
    <xdr:ext cx="534377" cy="259045"/>
    <xdr:sp macro="" textlink="">
      <xdr:nvSpPr>
        <xdr:cNvPr id="647" name="テキスト ボックス 646"/>
        <xdr:cNvSpPr txBox="1"/>
      </xdr:nvSpPr>
      <xdr:spPr>
        <a:xfrm>
          <a:off x="13436111" y="1337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61240</xdr:rowOff>
    </xdr:from>
    <xdr:to>
      <xdr:col>67</xdr:col>
      <xdr:colOff>101600</xdr:colOff>
      <xdr:row>77</xdr:row>
      <xdr:rowOff>162840</xdr:rowOff>
    </xdr:to>
    <xdr:sp macro="" textlink="">
      <xdr:nvSpPr>
        <xdr:cNvPr id="648" name="楕円 647"/>
        <xdr:cNvSpPr/>
      </xdr:nvSpPr>
      <xdr:spPr>
        <a:xfrm>
          <a:off x="12763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153967</xdr:rowOff>
    </xdr:from>
    <xdr:ext cx="534377" cy="259045"/>
    <xdr:sp macro="" textlink="">
      <xdr:nvSpPr>
        <xdr:cNvPr id="649" name="テキスト ボックス 648"/>
        <xdr:cNvSpPr txBox="1"/>
      </xdr:nvSpPr>
      <xdr:spPr>
        <a:xfrm>
          <a:off x="12547111" y="133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1" name="直線コネクタ 670"/>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72"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73" name="直線コネクタ 672"/>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74"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75" name="直線コネクタ 674"/>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76305</xdr:rowOff>
    </xdr:from>
    <xdr:to>
      <xdr:col>85</xdr:col>
      <xdr:colOff>127000</xdr:colOff>
      <xdr:row>98</xdr:row>
      <xdr:rowOff>105483</xdr:rowOff>
    </xdr:to>
    <xdr:cxnSp macro="">
      <xdr:nvCxnSpPr>
        <xdr:cNvPr id="676" name="直線コネクタ 675"/>
        <xdr:cNvCxnSpPr/>
      </xdr:nvCxnSpPr>
      <xdr:spPr>
        <a:xfrm flipV="1">
          <a:off x="15481300" y="16878405"/>
          <a:ext cx="838200" cy="2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77"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78" name="フローチャート: 判断 677"/>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400</xdr:rowOff>
    </xdr:from>
    <xdr:to>
      <xdr:col>81</xdr:col>
      <xdr:colOff>50800</xdr:colOff>
      <xdr:row>98</xdr:row>
      <xdr:rowOff>105483</xdr:rowOff>
    </xdr:to>
    <xdr:cxnSp macro="">
      <xdr:nvCxnSpPr>
        <xdr:cNvPr id="679" name="直線コネクタ 678"/>
        <xdr:cNvCxnSpPr/>
      </xdr:nvCxnSpPr>
      <xdr:spPr>
        <a:xfrm>
          <a:off x="14592300" y="16802500"/>
          <a:ext cx="889000" cy="10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0" name="フローチャート: 判断 679"/>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1" name="テキスト ボックス 680"/>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23169</xdr:rowOff>
    </xdr:from>
    <xdr:to>
      <xdr:col>76</xdr:col>
      <xdr:colOff>114300</xdr:colOff>
      <xdr:row>98</xdr:row>
      <xdr:rowOff>400</xdr:rowOff>
    </xdr:to>
    <xdr:cxnSp macro="">
      <xdr:nvCxnSpPr>
        <xdr:cNvPr id="682" name="直線コネクタ 681"/>
        <xdr:cNvCxnSpPr/>
      </xdr:nvCxnSpPr>
      <xdr:spPr>
        <a:xfrm>
          <a:off x="13703300" y="16310919"/>
          <a:ext cx="889000" cy="49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83" name="フローチャート: 判断 682"/>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21888</xdr:rowOff>
    </xdr:from>
    <xdr:ext cx="534377" cy="259045"/>
    <xdr:sp macro="" textlink="">
      <xdr:nvSpPr>
        <xdr:cNvPr id="684" name="テキスト ボックス 683"/>
        <xdr:cNvSpPr txBox="1"/>
      </xdr:nvSpPr>
      <xdr:spPr>
        <a:xfrm>
          <a:off x="14325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23169</xdr:rowOff>
    </xdr:from>
    <xdr:to>
      <xdr:col>71</xdr:col>
      <xdr:colOff>177800</xdr:colOff>
      <xdr:row>97</xdr:row>
      <xdr:rowOff>89728</xdr:rowOff>
    </xdr:to>
    <xdr:cxnSp macro="">
      <xdr:nvCxnSpPr>
        <xdr:cNvPr id="685" name="直線コネクタ 684"/>
        <xdr:cNvCxnSpPr/>
      </xdr:nvCxnSpPr>
      <xdr:spPr>
        <a:xfrm flipV="1">
          <a:off x="12814300" y="16310919"/>
          <a:ext cx="889000" cy="40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74160</xdr:rowOff>
    </xdr:from>
    <xdr:to>
      <xdr:col>72</xdr:col>
      <xdr:colOff>38100</xdr:colOff>
      <xdr:row>98</xdr:row>
      <xdr:rowOff>4310</xdr:rowOff>
    </xdr:to>
    <xdr:sp macro="" textlink="">
      <xdr:nvSpPr>
        <xdr:cNvPr id="686" name="フローチャート: 判断 685"/>
        <xdr:cNvSpPr/>
      </xdr:nvSpPr>
      <xdr:spPr>
        <a:xfrm>
          <a:off x="13652500" y="1670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166887</xdr:rowOff>
    </xdr:from>
    <xdr:ext cx="534377" cy="259045"/>
    <xdr:sp macro="" textlink="">
      <xdr:nvSpPr>
        <xdr:cNvPr id="687" name="テキスト ボックス 686"/>
        <xdr:cNvSpPr txBox="1"/>
      </xdr:nvSpPr>
      <xdr:spPr>
        <a:xfrm>
          <a:off x="13436111" y="1679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49389</xdr:rowOff>
    </xdr:from>
    <xdr:to>
      <xdr:col>67</xdr:col>
      <xdr:colOff>101600</xdr:colOff>
      <xdr:row>97</xdr:row>
      <xdr:rowOff>150989</xdr:rowOff>
    </xdr:to>
    <xdr:sp macro="" textlink="">
      <xdr:nvSpPr>
        <xdr:cNvPr id="688" name="フローチャート: 判断 687"/>
        <xdr:cNvSpPr/>
      </xdr:nvSpPr>
      <xdr:spPr>
        <a:xfrm>
          <a:off x="12763500" y="1668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142116</xdr:rowOff>
    </xdr:from>
    <xdr:ext cx="534377" cy="259045"/>
    <xdr:sp macro="" textlink="">
      <xdr:nvSpPr>
        <xdr:cNvPr id="689" name="テキスト ボックス 688"/>
        <xdr:cNvSpPr txBox="1"/>
      </xdr:nvSpPr>
      <xdr:spPr>
        <a:xfrm>
          <a:off x="12547111" y="167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25505</xdr:rowOff>
    </xdr:from>
    <xdr:to>
      <xdr:col>85</xdr:col>
      <xdr:colOff>177800</xdr:colOff>
      <xdr:row>98</xdr:row>
      <xdr:rowOff>127105</xdr:rowOff>
    </xdr:to>
    <xdr:sp macro="" textlink="">
      <xdr:nvSpPr>
        <xdr:cNvPr id="695" name="楕円 694"/>
        <xdr:cNvSpPr/>
      </xdr:nvSpPr>
      <xdr:spPr>
        <a:xfrm>
          <a:off x="16268700" y="168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111882</xdr:rowOff>
    </xdr:from>
    <xdr:ext cx="469744" cy="259045"/>
    <xdr:sp macro="" textlink="">
      <xdr:nvSpPr>
        <xdr:cNvPr id="696" name="積立金該当値テキスト"/>
        <xdr:cNvSpPr txBox="1"/>
      </xdr:nvSpPr>
      <xdr:spPr>
        <a:xfrm>
          <a:off x="16370300" y="1674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54683</xdr:rowOff>
    </xdr:from>
    <xdr:to>
      <xdr:col>81</xdr:col>
      <xdr:colOff>101600</xdr:colOff>
      <xdr:row>98</xdr:row>
      <xdr:rowOff>156283</xdr:rowOff>
    </xdr:to>
    <xdr:sp macro="" textlink="">
      <xdr:nvSpPr>
        <xdr:cNvPr id="697" name="楕円 696"/>
        <xdr:cNvSpPr/>
      </xdr:nvSpPr>
      <xdr:spPr>
        <a:xfrm>
          <a:off x="15430500" y="168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147410</xdr:rowOff>
    </xdr:from>
    <xdr:ext cx="469744" cy="259045"/>
    <xdr:sp macro="" textlink="">
      <xdr:nvSpPr>
        <xdr:cNvPr id="698" name="テキスト ボックス 697"/>
        <xdr:cNvSpPr txBox="1"/>
      </xdr:nvSpPr>
      <xdr:spPr>
        <a:xfrm>
          <a:off x="15246428" y="1694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121050</xdr:rowOff>
    </xdr:from>
    <xdr:to>
      <xdr:col>76</xdr:col>
      <xdr:colOff>165100</xdr:colOff>
      <xdr:row>98</xdr:row>
      <xdr:rowOff>51200</xdr:rowOff>
    </xdr:to>
    <xdr:sp macro="" textlink="">
      <xdr:nvSpPr>
        <xdr:cNvPr id="699" name="楕円 698"/>
        <xdr:cNvSpPr/>
      </xdr:nvSpPr>
      <xdr:spPr>
        <a:xfrm>
          <a:off x="14541500" y="167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42327</xdr:rowOff>
    </xdr:from>
    <xdr:ext cx="534377" cy="259045"/>
    <xdr:sp macro="" textlink="">
      <xdr:nvSpPr>
        <xdr:cNvPr id="700" name="テキスト ボックス 699"/>
        <xdr:cNvSpPr txBox="1"/>
      </xdr:nvSpPr>
      <xdr:spPr>
        <a:xfrm>
          <a:off x="14325111" y="1684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143819</xdr:rowOff>
    </xdr:from>
    <xdr:to>
      <xdr:col>72</xdr:col>
      <xdr:colOff>38100</xdr:colOff>
      <xdr:row>95</xdr:row>
      <xdr:rowOff>73969</xdr:rowOff>
    </xdr:to>
    <xdr:sp macro="" textlink="">
      <xdr:nvSpPr>
        <xdr:cNvPr id="701" name="楕円 700"/>
        <xdr:cNvSpPr/>
      </xdr:nvSpPr>
      <xdr:spPr>
        <a:xfrm>
          <a:off x="13652500" y="162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90496</xdr:rowOff>
    </xdr:from>
    <xdr:ext cx="534377" cy="259045"/>
    <xdr:sp macro="" textlink="">
      <xdr:nvSpPr>
        <xdr:cNvPr id="702" name="テキスト ボックス 701"/>
        <xdr:cNvSpPr txBox="1"/>
      </xdr:nvSpPr>
      <xdr:spPr>
        <a:xfrm>
          <a:off x="13436111" y="160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38928</xdr:rowOff>
    </xdr:from>
    <xdr:to>
      <xdr:col>67</xdr:col>
      <xdr:colOff>101600</xdr:colOff>
      <xdr:row>97</xdr:row>
      <xdr:rowOff>140528</xdr:rowOff>
    </xdr:to>
    <xdr:sp macro="" textlink="">
      <xdr:nvSpPr>
        <xdr:cNvPr id="703" name="楕円 702"/>
        <xdr:cNvSpPr/>
      </xdr:nvSpPr>
      <xdr:spPr>
        <a:xfrm>
          <a:off x="12763500" y="166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157055</xdr:rowOff>
    </xdr:from>
    <xdr:ext cx="534377" cy="259045"/>
    <xdr:sp macro="" textlink="">
      <xdr:nvSpPr>
        <xdr:cNvPr id="704" name="テキスト ボックス 703"/>
        <xdr:cNvSpPr txBox="1"/>
      </xdr:nvSpPr>
      <xdr:spPr>
        <a:xfrm>
          <a:off x="12547111" y="1644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24" name="直線コネクタ 723"/>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27"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28" name="直線コネクタ 727"/>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20657</xdr:rowOff>
    </xdr:from>
    <xdr:to>
      <xdr:col>116</xdr:col>
      <xdr:colOff>63500</xdr:colOff>
      <xdr:row>38</xdr:row>
      <xdr:rowOff>20713</xdr:rowOff>
    </xdr:to>
    <xdr:cxnSp macro="">
      <xdr:nvCxnSpPr>
        <xdr:cNvPr id="729" name="直線コネクタ 728"/>
        <xdr:cNvCxnSpPr/>
      </xdr:nvCxnSpPr>
      <xdr:spPr>
        <a:xfrm flipV="1">
          <a:off x="21323300" y="6535757"/>
          <a:ext cx="8382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7307</xdr:rowOff>
    </xdr:from>
    <xdr:ext cx="469744" cy="259045"/>
    <xdr:sp macro="" textlink="">
      <xdr:nvSpPr>
        <xdr:cNvPr id="730" name="投資及び出資金平均値テキスト"/>
        <xdr:cNvSpPr txBox="1"/>
      </xdr:nvSpPr>
      <xdr:spPr>
        <a:xfrm>
          <a:off x="22212300" y="617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1" name="フローチャート: 判断 730"/>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20713</xdr:rowOff>
    </xdr:from>
    <xdr:to>
      <xdr:col>111</xdr:col>
      <xdr:colOff>177800</xdr:colOff>
      <xdr:row>38</xdr:row>
      <xdr:rowOff>20771</xdr:rowOff>
    </xdr:to>
    <xdr:cxnSp macro="">
      <xdr:nvCxnSpPr>
        <xdr:cNvPr id="732" name="直線コネクタ 731"/>
        <xdr:cNvCxnSpPr/>
      </xdr:nvCxnSpPr>
      <xdr:spPr>
        <a:xfrm flipV="1">
          <a:off x="20434300" y="6535813"/>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33" name="フローチャート: 判断 732"/>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34" name="テキスト ボックス 733"/>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20771</xdr:rowOff>
    </xdr:from>
    <xdr:to>
      <xdr:col>107</xdr:col>
      <xdr:colOff>50800</xdr:colOff>
      <xdr:row>38</xdr:row>
      <xdr:rowOff>20828</xdr:rowOff>
    </xdr:to>
    <xdr:cxnSp macro="">
      <xdr:nvCxnSpPr>
        <xdr:cNvPr id="735" name="直線コネクタ 734"/>
        <xdr:cNvCxnSpPr/>
      </xdr:nvCxnSpPr>
      <xdr:spPr>
        <a:xfrm flipV="1">
          <a:off x="19545300" y="653587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36" name="フローチャート: 判断 735"/>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145762</xdr:rowOff>
    </xdr:from>
    <xdr:ext cx="469744" cy="259045"/>
    <xdr:sp macro="" textlink="">
      <xdr:nvSpPr>
        <xdr:cNvPr id="737" name="テキスト ボックス 736"/>
        <xdr:cNvSpPr txBox="1"/>
      </xdr:nvSpPr>
      <xdr:spPr>
        <a:xfrm>
          <a:off x="20199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20828</xdr:rowOff>
    </xdr:from>
    <xdr:to>
      <xdr:col>102</xdr:col>
      <xdr:colOff>114300</xdr:colOff>
      <xdr:row>38</xdr:row>
      <xdr:rowOff>20885</xdr:rowOff>
    </xdr:to>
    <xdr:cxnSp macro="">
      <xdr:nvCxnSpPr>
        <xdr:cNvPr id="738" name="直線コネクタ 737"/>
        <xdr:cNvCxnSpPr/>
      </xdr:nvCxnSpPr>
      <xdr:spPr>
        <a:xfrm flipV="1">
          <a:off x="18656300" y="653592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57810</xdr:rowOff>
    </xdr:from>
    <xdr:to>
      <xdr:col>102</xdr:col>
      <xdr:colOff>165100</xdr:colOff>
      <xdr:row>37</xdr:row>
      <xdr:rowOff>159410</xdr:rowOff>
    </xdr:to>
    <xdr:sp macro="" textlink="">
      <xdr:nvSpPr>
        <xdr:cNvPr id="739" name="フローチャート: 判断 738"/>
        <xdr:cNvSpPr/>
      </xdr:nvSpPr>
      <xdr:spPr>
        <a:xfrm>
          <a:off x="19494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4487</xdr:rowOff>
    </xdr:from>
    <xdr:ext cx="469744" cy="259045"/>
    <xdr:sp macro="" textlink="">
      <xdr:nvSpPr>
        <xdr:cNvPr id="740" name="テキスト ボックス 739"/>
        <xdr:cNvSpPr txBox="1"/>
      </xdr:nvSpPr>
      <xdr:spPr>
        <a:xfrm>
          <a:off x="19310428"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62497</xdr:rowOff>
    </xdr:from>
    <xdr:to>
      <xdr:col>98</xdr:col>
      <xdr:colOff>38100</xdr:colOff>
      <xdr:row>37</xdr:row>
      <xdr:rowOff>164097</xdr:rowOff>
    </xdr:to>
    <xdr:sp macro="" textlink="">
      <xdr:nvSpPr>
        <xdr:cNvPr id="741" name="フローチャート: 判断 740"/>
        <xdr:cNvSpPr/>
      </xdr:nvSpPr>
      <xdr:spPr>
        <a:xfrm>
          <a:off x="18605500" y="640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9174</xdr:rowOff>
    </xdr:from>
    <xdr:ext cx="469744" cy="259045"/>
    <xdr:sp macro="" textlink="">
      <xdr:nvSpPr>
        <xdr:cNvPr id="742" name="テキスト ボックス 741"/>
        <xdr:cNvSpPr txBox="1"/>
      </xdr:nvSpPr>
      <xdr:spPr>
        <a:xfrm>
          <a:off x="18421428" y="618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141306</xdr:rowOff>
    </xdr:from>
    <xdr:to>
      <xdr:col>116</xdr:col>
      <xdr:colOff>114300</xdr:colOff>
      <xdr:row>38</xdr:row>
      <xdr:rowOff>71456</xdr:rowOff>
    </xdr:to>
    <xdr:sp macro="" textlink="">
      <xdr:nvSpPr>
        <xdr:cNvPr id="748" name="楕円 747"/>
        <xdr:cNvSpPr/>
      </xdr:nvSpPr>
      <xdr:spPr>
        <a:xfrm>
          <a:off x="22110700" y="64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56233</xdr:rowOff>
    </xdr:from>
    <xdr:ext cx="313932" cy="259045"/>
    <xdr:sp macro="" textlink="">
      <xdr:nvSpPr>
        <xdr:cNvPr id="749" name="投資及び出資金該当値テキスト"/>
        <xdr:cNvSpPr txBox="1"/>
      </xdr:nvSpPr>
      <xdr:spPr>
        <a:xfrm>
          <a:off x="22212300" y="6399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141364</xdr:rowOff>
    </xdr:from>
    <xdr:to>
      <xdr:col>112</xdr:col>
      <xdr:colOff>38100</xdr:colOff>
      <xdr:row>38</xdr:row>
      <xdr:rowOff>71513</xdr:rowOff>
    </xdr:to>
    <xdr:sp macro="" textlink="">
      <xdr:nvSpPr>
        <xdr:cNvPr id="750" name="楕円 749"/>
        <xdr:cNvSpPr/>
      </xdr:nvSpPr>
      <xdr:spPr>
        <a:xfrm>
          <a:off x="21272500" y="6485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62640</xdr:rowOff>
    </xdr:from>
    <xdr:ext cx="313932" cy="259045"/>
    <xdr:sp macro="" textlink="">
      <xdr:nvSpPr>
        <xdr:cNvPr id="751" name="テキスト ボックス 750"/>
        <xdr:cNvSpPr txBox="1"/>
      </xdr:nvSpPr>
      <xdr:spPr>
        <a:xfrm>
          <a:off x="21166333" y="65777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141421</xdr:rowOff>
    </xdr:from>
    <xdr:to>
      <xdr:col>107</xdr:col>
      <xdr:colOff>101600</xdr:colOff>
      <xdr:row>38</xdr:row>
      <xdr:rowOff>71571</xdr:rowOff>
    </xdr:to>
    <xdr:sp macro="" textlink="">
      <xdr:nvSpPr>
        <xdr:cNvPr id="752" name="楕円 751"/>
        <xdr:cNvSpPr/>
      </xdr:nvSpPr>
      <xdr:spPr>
        <a:xfrm>
          <a:off x="20383500" y="64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62698</xdr:rowOff>
    </xdr:from>
    <xdr:ext cx="313932" cy="259045"/>
    <xdr:sp macro="" textlink="">
      <xdr:nvSpPr>
        <xdr:cNvPr id="753" name="テキスト ボックス 752"/>
        <xdr:cNvSpPr txBox="1"/>
      </xdr:nvSpPr>
      <xdr:spPr>
        <a:xfrm>
          <a:off x="20277333" y="6577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141478</xdr:rowOff>
    </xdr:from>
    <xdr:to>
      <xdr:col>102</xdr:col>
      <xdr:colOff>165100</xdr:colOff>
      <xdr:row>38</xdr:row>
      <xdr:rowOff>71628</xdr:rowOff>
    </xdr:to>
    <xdr:sp macro="" textlink="">
      <xdr:nvSpPr>
        <xdr:cNvPr id="754" name="楕円 753"/>
        <xdr:cNvSpPr/>
      </xdr:nvSpPr>
      <xdr:spPr>
        <a:xfrm>
          <a:off x="19494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62755</xdr:rowOff>
    </xdr:from>
    <xdr:ext cx="313932" cy="259045"/>
    <xdr:sp macro="" textlink="">
      <xdr:nvSpPr>
        <xdr:cNvPr id="755" name="テキスト ボックス 754"/>
        <xdr:cNvSpPr txBox="1"/>
      </xdr:nvSpPr>
      <xdr:spPr>
        <a:xfrm>
          <a:off x="19388333" y="6577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141535</xdr:rowOff>
    </xdr:from>
    <xdr:to>
      <xdr:col>98</xdr:col>
      <xdr:colOff>38100</xdr:colOff>
      <xdr:row>38</xdr:row>
      <xdr:rowOff>71686</xdr:rowOff>
    </xdr:to>
    <xdr:sp macro="" textlink="">
      <xdr:nvSpPr>
        <xdr:cNvPr id="756" name="楕円 755"/>
        <xdr:cNvSpPr/>
      </xdr:nvSpPr>
      <xdr:spPr>
        <a:xfrm>
          <a:off x="18605500" y="6485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62812</xdr:rowOff>
    </xdr:from>
    <xdr:ext cx="313932" cy="259045"/>
    <xdr:sp macro="" textlink="">
      <xdr:nvSpPr>
        <xdr:cNvPr id="757" name="テキスト ボックス 756"/>
        <xdr:cNvSpPr txBox="1"/>
      </xdr:nvSpPr>
      <xdr:spPr>
        <a:xfrm>
          <a:off x="18499333" y="6577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1" name="テキスト ボックス 77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3" name="テキスト ボックス 77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5" name="テキスト ボックス 77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7" name="テキスト ボックス 77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9" name="テキスト ボックス 77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83" name="直線コネクタ 782"/>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5" name="直線コネクタ 78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86"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87" name="直線コネクタ 786"/>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139047</xdr:rowOff>
    </xdr:from>
    <xdr:to>
      <xdr:col>116</xdr:col>
      <xdr:colOff>63500</xdr:colOff>
      <xdr:row>58</xdr:row>
      <xdr:rowOff>160710</xdr:rowOff>
    </xdr:to>
    <xdr:cxnSp macro="">
      <xdr:nvCxnSpPr>
        <xdr:cNvPr id="788" name="直線コネクタ 787"/>
        <xdr:cNvCxnSpPr/>
      </xdr:nvCxnSpPr>
      <xdr:spPr>
        <a:xfrm flipV="1">
          <a:off x="21323300" y="10083147"/>
          <a:ext cx="8382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137576</xdr:rowOff>
    </xdr:from>
    <xdr:ext cx="469744" cy="259045"/>
    <xdr:sp macro="" textlink="">
      <xdr:nvSpPr>
        <xdr:cNvPr id="789" name="貸付金平均値テキスト"/>
        <xdr:cNvSpPr txBox="1"/>
      </xdr:nvSpPr>
      <xdr:spPr>
        <a:xfrm>
          <a:off x="22212300" y="973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0" name="フローチャート: 判断 789"/>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160710</xdr:rowOff>
    </xdr:from>
    <xdr:to>
      <xdr:col>111</xdr:col>
      <xdr:colOff>177800</xdr:colOff>
      <xdr:row>59</xdr:row>
      <xdr:rowOff>23223</xdr:rowOff>
    </xdr:to>
    <xdr:cxnSp macro="">
      <xdr:nvCxnSpPr>
        <xdr:cNvPr id="791" name="直線コネクタ 790"/>
        <xdr:cNvCxnSpPr/>
      </xdr:nvCxnSpPr>
      <xdr:spPr>
        <a:xfrm flipV="1">
          <a:off x="20434300" y="10104810"/>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792" name="フローチャート: 判断 791"/>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xdr:rowOff>
    </xdr:from>
    <xdr:ext cx="469744" cy="259045"/>
    <xdr:sp macro="" textlink="">
      <xdr:nvSpPr>
        <xdr:cNvPr id="793" name="テキスト ボックス 792"/>
        <xdr:cNvSpPr txBox="1"/>
      </xdr:nvSpPr>
      <xdr:spPr>
        <a:xfrm>
          <a:off x="21088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7438</xdr:rowOff>
    </xdr:from>
    <xdr:to>
      <xdr:col>107</xdr:col>
      <xdr:colOff>50800</xdr:colOff>
      <xdr:row>59</xdr:row>
      <xdr:rowOff>23223</xdr:rowOff>
    </xdr:to>
    <xdr:cxnSp macro="">
      <xdr:nvCxnSpPr>
        <xdr:cNvPr id="794" name="直線コネクタ 793"/>
        <xdr:cNvCxnSpPr/>
      </xdr:nvCxnSpPr>
      <xdr:spPr>
        <a:xfrm>
          <a:off x="19545300" y="10122988"/>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795" name="フローチャート: 判断 794"/>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114716</xdr:rowOff>
    </xdr:from>
    <xdr:ext cx="469744" cy="259045"/>
    <xdr:sp macro="" textlink="">
      <xdr:nvSpPr>
        <xdr:cNvPr id="796" name="テキスト ボックス 795"/>
        <xdr:cNvSpPr txBox="1"/>
      </xdr:nvSpPr>
      <xdr:spPr>
        <a:xfrm>
          <a:off x="20199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150585</xdr:rowOff>
    </xdr:from>
    <xdr:to>
      <xdr:col>102</xdr:col>
      <xdr:colOff>114300</xdr:colOff>
      <xdr:row>59</xdr:row>
      <xdr:rowOff>7438</xdr:rowOff>
    </xdr:to>
    <xdr:cxnSp macro="">
      <xdr:nvCxnSpPr>
        <xdr:cNvPr id="797" name="直線コネクタ 796"/>
        <xdr:cNvCxnSpPr/>
      </xdr:nvCxnSpPr>
      <xdr:spPr>
        <a:xfrm>
          <a:off x="18656300" y="10094685"/>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169128</xdr:rowOff>
    </xdr:from>
    <xdr:to>
      <xdr:col>102</xdr:col>
      <xdr:colOff>165100</xdr:colOff>
      <xdr:row>56</xdr:row>
      <xdr:rowOff>99278</xdr:rowOff>
    </xdr:to>
    <xdr:sp macro="" textlink="">
      <xdr:nvSpPr>
        <xdr:cNvPr id="798" name="フローチャート: 判断 797"/>
        <xdr:cNvSpPr/>
      </xdr:nvSpPr>
      <xdr:spPr>
        <a:xfrm>
          <a:off x="19494500" y="95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115805</xdr:rowOff>
    </xdr:from>
    <xdr:ext cx="469744" cy="259045"/>
    <xdr:sp macro="" textlink="">
      <xdr:nvSpPr>
        <xdr:cNvPr id="799" name="テキスト ボックス 798"/>
        <xdr:cNvSpPr txBox="1"/>
      </xdr:nvSpPr>
      <xdr:spPr>
        <a:xfrm>
          <a:off x="19310428" y="937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131681</xdr:rowOff>
    </xdr:from>
    <xdr:to>
      <xdr:col>98</xdr:col>
      <xdr:colOff>38100</xdr:colOff>
      <xdr:row>56</xdr:row>
      <xdr:rowOff>61831</xdr:rowOff>
    </xdr:to>
    <xdr:sp macro="" textlink="">
      <xdr:nvSpPr>
        <xdr:cNvPr id="800" name="フローチャート: 判断 799"/>
        <xdr:cNvSpPr/>
      </xdr:nvSpPr>
      <xdr:spPr>
        <a:xfrm>
          <a:off x="18605500" y="95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78358</xdr:rowOff>
    </xdr:from>
    <xdr:ext cx="469744" cy="259045"/>
    <xdr:sp macro="" textlink="">
      <xdr:nvSpPr>
        <xdr:cNvPr id="801" name="テキスト ボックス 800"/>
        <xdr:cNvSpPr txBox="1"/>
      </xdr:nvSpPr>
      <xdr:spPr>
        <a:xfrm>
          <a:off x="18421428" y="933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88247</xdr:rowOff>
    </xdr:from>
    <xdr:to>
      <xdr:col>116</xdr:col>
      <xdr:colOff>114300</xdr:colOff>
      <xdr:row>59</xdr:row>
      <xdr:rowOff>18397</xdr:rowOff>
    </xdr:to>
    <xdr:sp macro="" textlink="">
      <xdr:nvSpPr>
        <xdr:cNvPr id="807" name="楕円 806"/>
        <xdr:cNvSpPr/>
      </xdr:nvSpPr>
      <xdr:spPr>
        <a:xfrm>
          <a:off x="22110700" y="100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66674</xdr:rowOff>
    </xdr:from>
    <xdr:ext cx="469744" cy="259045"/>
    <xdr:sp macro="" textlink="">
      <xdr:nvSpPr>
        <xdr:cNvPr id="808" name="貸付金該当値テキスト"/>
        <xdr:cNvSpPr txBox="1"/>
      </xdr:nvSpPr>
      <xdr:spPr>
        <a:xfrm>
          <a:off x="22212300" y="1001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109910</xdr:rowOff>
    </xdr:from>
    <xdr:to>
      <xdr:col>112</xdr:col>
      <xdr:colOff>38100</xdr:colOff>
      <xdr:row>59</xdr:row>
      <xdr:rowOff>40060</xdr:rowOff>
    </xdr:to>
    <xdr:sp macro="" textlink="">
      <xdr:nvSpPr>
        <xdr:cNvPr id="809" name="楕円 808"/>
        <xdr:cNvSpPr/>
      </xdr:nvSpPr>
      <xdr:spPr>
        <a:xfrm>
          <a:off x="21272500" y="100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31187</xdr:rowOff>
    </xdr:from>
    <xdr:ext cx="469744" cy="259045"/>
    <xdr:sp macro="" textlink="">
      <xdr:nvSpPr>
        <xdr:cNvPr id="810" name="テキスト ボックス 809"/>
        <xdr:cNvSpPr txBox="1"/>
      </xdr:nvSpPr>
      <xdr:spPr>
        <a:xfrm>
          <a:off x="21088428" y="1014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143873</xdr:rowOff>
    </xdr:from>
    <xdr:to>
      <xdr:col>107</xdr:col>
      <xdr:colOff>101600</xdr:colOff>
      <xdr:row>59</xdr:row>
      <xdr:rowOff>74023</xdr:rowOff>
    </xdr:to>
    <xdr:sp macro="" textlink="">
      <xdr:nvSpPr>
        <xdr:cNvPr id="811" name="楕円 810"/>
        <xdr:cNvSpPr/>
      </xdr:nvSpPr>
      <xdr:spPr>
        <a:xfrm>
          <a:off x="20383500" y="100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65150</xdr:rowOff>
    </xdr:from>
    <xdr:ext cx="378565" cy="259045"/>
    <xdr:sp macro="" textlink="">
      <xdr:nvSpPr>
        <xdr:cNvPr id="812" name="テキスト ボックス 811"/>
        <xdr:cNvSpPr txBox="1"/>
      </xdr:nvSpPr>
      <xdr:spPr>
        <a:xfrm>
          <a:off x="20245017" y="10180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128088</xdr:rowOff>
    </xdr:from>
    <xdr:to>
      <xdr:col>102</xdr:col>
      <xdr:colOff>165100</xdr:colOff>
      <xdr:row>59</xdr:row>
      <xdr:rowOff>58238</xdr:rowOff>
    </xdr:to>
    <xdr:sp macro="" textlink="">
      <xdr:nvSpPr>
        <xdr:cNvPr id="813" name="楕円 812"/>
        <xdr:cNvSpPr/>
      </xdr:nvSpPr>
      <xdr:spPr>
        <a:xfrm>
          <a:off x="19494500" y="100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49365</xdr:rowOff>
    </xdr:from>
    <xdr:ext cx="378565" cy="259045"/>
    <xdr:sp macro="" textlink="">
      <xdr:nvSpPr>
        <xdr:cNvPr id="814" name="テキスト ボックス 813"/>
        <xdr:cNvSpPr txBox="1"/>
      </xdr:nvSpPr>
      <xdr:spPr>
        <a:xfrm>
          <a:off x="19356017" y="10164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99785</xdr:rowOff>
    </xdr:from>
    <xdr:to>
      <xdr:col>98</xdr:col>
      <xdr:colOff>38100</xdr:colOff>
      <xdr:row>59</xdr:row>
      <xdr:rowOff>29935</xdr:rowOff>
    </xdr:to>
    <xdr:sp macro="" textlink="">
      <xdr:nvSpPr>
        <xdr:cNvPr id="815" name="楕円 814"/>
        <xdr:cNvSpPr/>
      </xdr:nvSpPr>
      <xdr:spPr>
        <a:xfrm>
          <a:off x="18605500" y="100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21062</xdr:rowOff>
    </xdr:from>
    <xdr:ext cx="469744" cy="259045"/>
    <xdr:sp macro="" textlink="">
      <xdr:nvSpPr>
        <xdr:cNvPr id="816" name="テキスト ボックス 815"/>
        <xdr:cNvSpPr txBox="1"/>
      </xdr:nvSpPr>
      <xdr:spPr>
        <a:xfrm>
          <a:off x="18421428" y="1013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1" name="直線コネクタ 840"/>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2"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3" name="直線コネクタ 842"/>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44"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45" name="直線コネクタ 844"/>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153415</xdr:rowOff>
    </xdr:from>
    <xdr:to>
      <xdr:col>116</xdr:col>
      <xdr:colOff>63500</xdr:colOff>
      <xdr:row>75</xdr:row>
      <xdr:rowOff>160637</xdr:rowOff>
    </xdr:to>
    <xdr:cxnSp macro="">
      <xdr:nvCxnSpPr>
        <xdr:cNvPr id="846" name="直線コネクタ 845"/>
        <xdr:cNvCxnSpPr/>
      </xdr:nvCxnSpPr>
      <xdr:spPr>
        <a:xfrm>
          <a:off x="21323300" y="13012165"/>
          <a:ext cx="8382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166660</xdr:rowOff>
    </xdr:from>
    <xdr:ext cx="534377" cy="259045"/>
    <xdr:sp macro="" textlink="">
      <xdr:nvSpPr>
        <xdr:cNvPr id="847" name="繰出金平均値テキスト"/>
        <xdr:cNvSpPr txBox="1"/>
      </xdr:nvSpPr>
      <xdr:spPr>
        <a:xfrm>
          <a:off x="22212300" y="126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48" name="フローチャート: 判断 847"/>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153415</xdr:rowOff>
    </xdr:from>
    <xdr:to>
      <xdr:col>111</xdr:col>
      <xdr:colOff>177800</xdr:colOff>
      <xdr:row>75</xdr:row>
      <xdr:rowOff>169608</xdr:rowOff>
    </xdr:to>
    <xdr:cxnSp macro="">
      <xdr:nvCxnSpPr>
        <xdr:cNvPr id="849" name="直線コネクタ 848"/>
        <xdr:cNvCxnSpPr/>
      </xdr:nvCxnSpPr>
      <xdr:spPr>
        <a:xfrm flipV="1">
          <a:off x="20434300" y="13012165"/>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0" name="フローチャート: 判断 849"/>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46379</xdr:rowOff>
    </xdr:from>
    <xdr:ext cx="534377" cy="259045"/>
    <xdr:sp macro="" textlink="">
      <xdr:nvSpPr>
        <xdr:cNvPr id="851" name="テキスト ボックス 850"/>
        <xdr:cNvSpPr txBox="1"/>
      </xdr:nvSpPr>
      <xdr:spPr>
        <a:xfrm>
          <a:off x="21056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155397</xdr:rowOff>
    </xdr:from>
    <xdr:to>
      <xdr:col>107</xdr:col>
      <xdr:colOff>50800</xdr:colOff>
      <xdr:row>75</xdr:row>
      <xdr:rowOff>169608</xdr:rowOff>
    </xdr:to>
    <xdr:cxnSp macro="">
      <xdr:nvCxnSpPr>
        <xdr:cNvPr id="852" name="直線コネクタ 851"/>
        <xdr:cNvCxnSpPr/>
      </xdr:nvCxnSpPr>
      <xdr:spPr>
        <a:xfrm>
          <a:off x="19545300" y="13014147"/>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53" name="フローチャート: 判断 852"/>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65047</xdr:rowOff>
    </xdr:from>
    <xdr:ext cx="534377" cy="259045"/>
    <xdr:sp macro="" textlink="">
      <xdr:nvSpPr>
        <xdr:cNvPr id="854" name="テキスト ボックス 853"/>
        <xdr:cNvSpPr txBox="1"/>
      </xdr:nvSpPr>
      <xdr:spPr>
        <a:xfrm>
          <a:off x="20167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117983</xdr:rowOff>
    </xdr:from>
    <xdr:to>
      <xdr:col>102</xdr:col>
      <xdr:colOff>114300</xdr:colOff>
      <xdr:row>75</xdr:row>
      <xdr:rowOff>155397</xdr:rowOff>
    </xdr:to>
    <xdr:cxnSp macro="">
      <xdr:nvCxnSpPr>
        <xdr:cNvPr id="855" name="直線コネクタ 854"/>
        <xdr:cNvCxnSpPr/>
      </xdr:nvCxnSpPr>
      <xdr:spPr>
        <a:xfrm>
          <a:off x="18656300" y="12976733"/>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151784</xdr:rowOff>
    </xdr:from>
    <xdr:to>
      <xdr:col>102</xdr:col>
      <xdr:colOff>165100</xdr:colOff>
      <xdr:row>75</xdr:row>
      <xdr:rowOff>81934</xdr:rowOff>
    </xdr:to>
    <xdr:sp macro="" textlink="">
      <xdr:nvSpPr>
        <xdr:cNvPr id="856" name="フローチャート: 判断 855"/>
        <xdr:cNvSpPr/>
      </xdr:nvSpPr>
      <xdr:spPr>
        <a:xfrm>
          <a:off x="19494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98461</xdr:rowOff>
    </xdr:from>
    <xdr:ext cx="534377" cy="259045"/>
    <xdr:sp macro="" textlink="">
      <xdr:nvSpPr>
        <xdr:cNvPr id="857" name="テキスト ボックス 856"/>
        <xdr:cNvSpPr txBox="1"/>
      </xdr:nvSpPr>
      <xdr:spPr>
        <a:xfrm>
          <a:off x="19278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13157</xdr:rowOff>
    </xdr:from>
    <xdr:to>
      <xdr:col>98</xdr:col>
      <xdr:colOff>38100</xdr:colOff>
      <xdr:row>75</xdr:row>
      <xdr:rowOff>114757</xdr:rowOff>
    </xdr:to>
    <xdr:sp macro="" textlink="">
      <xdr:nvSpPr>
        <xdr:cNvPr id="858" name="フローチャート: 判断 857"/>
        <xdr:cNvSpPr/>
      </xdr:nvSpPr>
      <xdr:spPr>
        <a:xfrm>
          <a:off x="18605500" y="1287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131284</xdr:rowOff>
    </xdr:from>
    <xdr:ext cx="534377" cy="259045"/>
    <xdr:sp macro="" textlink="">
      <xdr:nvSpPr>
        <xdr:cNvPr id="859" name="テキスト ボックス 858"/>
        <xdr:cNvSpPr txBox="1"/>
      </xdr:nvSpPr>
      <xdr:spPr>
        <a:xfrm>
          <a:off x="18389111" y="126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109836</xdr:rowOff>
    </xdr:from>
    <xdr:to>
      <xdr:col>116</xdr:col>
      <xdr:colOff>114300</xdr:colOff>
      <xdr:row>76</xdr:row>
      <xdr:rowOff>39985</xdr:rowOff>
    </xdr:to>
    <xdr:sp macro="" textlink="">
      <xdr:nvSpPr>
        <xdr:cNvPr id="865" name="楕円 864"/>
        <xdr:cNvSpPr/>
      </xdr:nvSpPr>
      <xdr:spPr>
        <a:xfrm>
          <a:off x="22110700" y="12968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88263</xdr:rowOff>
    </xdr:from>
    <xdr:ext cx="534377" cy="259045"/>
    <xdr:sp macro="" textlink="">
      <xdr:nvSpPr>
        <xdr:cNvPr id="866" name="繰出金該当値テキスト"/>
        <xdr:cNvSpPr txBox="1"/>
      </xdr:nvSpPr>
      <xdr:spPr>
        <a:xfrm>
          <a:off x="22212300" y="1294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102616</xdr:rowOff>
    </xdr:from>
    <xdr:to>
      <xdr:col>112</xdr:col>
      <xdr:colOff>38100</xdr:colOff>
      <xdr:row>76</xdr:row>
      <xdr:rowOff>32767</xdr:rowOff>
    </xdr:to>
    <xdr:sp macro="" textlink="">
      <xdr:nvSpPr>
        <xdr:cNvPr id="867" name="楕円 866"/>
        <xdr:cNvSpPr/>
      </xdr:nvSpPr>
      <xdr:spPr>
        <a:xfrm>
          <a:off x="21272500" y="12961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23892</xdr:rowOff>
    </xdr:from>
    <xdr:ext cx="534377" cy="259045"/>
    <xdr:sp macro="" textlink="">
      <xdr:nvSpPr>
        <xdr:cNvPr id="868" name="テキスト ボックス 867"/>
        <xdr:cNvSpPr txBox="1"/>
      </xdr:nvSpPr>
      <xdr:spPr>
        <a:xfrm>
          <a:off x="21056111" y="1305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118808</xdr:rowOff>
    </xdr:from>
    <xdr:to>
      <xdr:col>107</xdr:col>
      <xdr:colOff>101600</xdr:colOff>
      <xdr:row>76</xdr:row>
      <xdr:rowOff>48958</xdr:rowOff>
    </xdr:to>
    <xdr:sp macro="" textlink="">
      <xdr:nvSpPr>
        <xdr:cNvPr id="869" name="楕円 868"/>
        <xdr:cNvSpPr/>
      </xdr:nvSpPr>
      <xdr:spPr>
        <a:xfrm>
          <a:off x="20383500" y="129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40085</xdr:rowOff>
    </xdr:from>
    <xdr:ext cx="534377" cy="259045"/>
    <xdr:sp macro="" textlink="">
      <xdr:nvSpPr>
        <xdr:cNvPr id="870" name="テキスト ボックス 869"/>
        <xdr:cNvSpPr txBox="1"/>
      </xdr:nvSpPr>
      <xdr:spPr>
        <a:xfrm>
          <a:off x="20167111" y="13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104597</xdr:rowOff>
    </xdr:from>
    <xdr:to>
      <xdr:col>102</xdr:col>
      <xdr:colOff>165100</xdr:colOff>
      <xdr:row>76</xdr:row>
      <xdr:rowOff>34748</xdr:rowOff>
    </xdr:to>
    <xdr:sp macro="" textlink="">
      <xdr:nvSpPr>
        <xdr:cNvPr id="871" name="楕円 870"/>
        <xdr:cNvSpPr/>
      </xdr:nvSpPr>
      <xdr:spPr>
        <a:xfrm>
          <a:off x="19494500" y="12963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25874</xdr:rowOff>
    </xdr:from>
    <xdr:ext cx="534377" cy="259045"/>
    <xdr:sp macro="" textlink="">
      <xdr:nvSpPr>
        <xdr:cNvPr id="872" name="テキスト ボックス 871"/>
        <xdr:cNvSpPr txBox="1"/>
      </xdr:nvSpPr>
      <xdr:spPr>
        <a:xfrm>
          <a:off x="19278111" y="130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67183</xdr:rowOff>
    </xdr:from>
    <xdr:to>
      <xdr:col>98</xdr:col>
      <xdr:colOff>38100</xdr:colOff>
      <xdr:row>75</xdr:row>
      <xdr:rowOff>168783</xdr:rowOff>
    </xdr:to>
    <xdr:sp macro="" textlink="">
      <xdr:nvSpPr>
        <xdr:cNvPr id="873" name="楕円 872"/>
        <xdr:cNvSpPr/>
      </xdr:nvSpPr>
      <xdr:spPr>
        <a:xfrm>
          <a:off x="18605500" y="129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159910</xdr:rowOff>
    </xdr:from>
    <xdr:ext cx="534377" cy="259045"/>
    <xdr:sp macro="" textlink="">
      <xdr:nvSpPr>
        <xdr:cNvPr id="874" name="テキスト ボックス 873"/>
        <xdr:cNvSpPr txBox="1"/>
      </xdr:nvSpPr>
      <xdr:spPr>
        <a:xfrm>
          <a:off x="18389111" y="1301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は、前年度比にて減少しており復興事業等の進捗により、新規・更新ともに類似団体を下回る数値となった。物件費については道路等堆積物撤去事業や保育園の民営化により増加となった。</a:t>
          </a:r>
          <a:endParaRPr lang="ja-JP" altLang="ja-JP" sz="14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普通建設事業費において復興事業による増加が見込まれるものの、人件費や物件費等の経常的な経費については抑制を図ることで、経常経費の大幅な増額はないものと想定しており、計画的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17,552
17,437
60.40
7,390,050
7,094,106
205,632
4,541,078
8,156,517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78740</xdr:rowOff>
    </xdr:from>
    <xdr:to>
      <xdr:col>24</xdr:col>
      <xdr:colOff>63500</xdr:colOff>
      <xdr:row>35</xdr:row>
      <xdr:rowOff>129794</xdr:rowOff>
    </xdr:to>
    <xdr:cxnSp macro="">
      <xdr:nvCxnSpPr>
        <xdr:cNvPr id="61" name="直線コネクタ 60"/>
        <xdr:cNvCxnSpPr/>
      </xdr:nvCxnSpPr>
      <xdr:spPr>
        <a:xfrm flipV="1">
          <a:off x="3797300" y="6079490"/>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63119</xdr:rowOff>
    </xdr:from>
    <xdr:to>
      <xdr:col>19</xdr:col>
      <xdr:colOff>177800</xdr:colOff>
      <xdr:row>35</xdr:row>
      <xdr:rowOff>129794</xdr:rowOff>
    </xdr:to>
    <xdr:cxnSp macro="">
      <xdr:nvCxnSpPr>
        <xdr:cNvPr id="64" name="直線コネクタ 63"/>
        <xdr:cNvCxnSpPr/>
      </xdr:nvCxnSpPr>
      <xdr:spPr>
        <a:xfrm>
          <a:off x="2908300" y="5720969"/>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63119</xdr:rowOff>
    </xdr:from>
    <xdr:to>
      <xdr:col>15</xdr:col>
      <xdr:colOff>50800</xdr:colOff>
      <xdr:row>34</xdr:row>
      <xdr:rowOff>37211</xdr:rowOff>
    </xdr:to>
    <xdr:cxnSp macro="">
      <xdr:nvCxnSpPr>
        <xdr:cNvPr id="67" name="直線コネクタ 66"/>
        <xdr:cNvCxnSpPr/>
      </xdr:nvCxnSpPr>
      <xdr:spPr>
        <a:xfrm flipV="1">
          <a:off x="2019300" y="5720969"/>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2938</xdr:rowOff>
    </xdr:from>
    <xdr:ext cx="469744" cy="259045"/>
    <xdr:sp macro="" textlink="">
      <xdr:nvSpPr>
        <xdr:cNvPr id="69" name="テキスト ボックス 68"/>
        <xdr:cNvSpPr txBox="1"/>
      </xdr:nvSpPr>
      <xdr:spPr>
        <a:xfrm>
          <a:off x="2673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37211</xdr:rowOff>
    </xdr:from>
    <xdr:to>
      <xdr:col>10</xdr:col>
      <xdr:colOff>114300</xdr:colOff>
      <xdr:row>34</xdr:row>
      <xdr:rowOff>118745</xdr:rowOff>
    </xdr:to>
    <xdr:cxnSp macro="">
      <xdr:nvCxnSpPr>
        <xdr:cNvPr id="70" name="直線コネクタ 69"/>
        <xdr:cNvCxnSpPr/>
      </xdr:nvCxnSpPr>
      <xdr:spPr>
        <a:xfrm flipV="1">
          <a:off x="1130300" y="5866511"/>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45085</xdr:rowOff>
    </xdr:from>
    <xdr:to>
      <xdr:col>10</xdr:col>
      <xdr:colOff>165100</xdr:colOff>
      <xdr:row>34</xdr:row>
      <xdr:rowOff>146685</xdr:rowOff>
    </xdr:to>
    <xdr:sp macro="" textlink="">
      <xdr:nvSpPr>
        <xdr:cNvPr id="71" name="フローチャート: 判断 70"/>
        <xdr:cNvSpPr/>
      </xdr:nvSpPr>
      <xdr:spPr>
        <a:xfrm>
          <a:off x="1968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137812</xdr:rowOff>
    </xdr:from>
    <xdr:ext cx="469744" cy="259045"/>
    <xdr:sp macro="" textlink="">
      <xdr:nvSpPr>
        <xdr:cNvPr id="72" name="テキスト ボックス 71"/>
        <xdr:cNvSpPr txBox="1"/>
      </xdr:nvSpPr>
      <xdr:spPr>
        <a:xfrm>
          <a:off x="1784428" y="59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114046</xdr:rowOff>
    </xdr:from>
    <xdr:to>
      <xdr:col>6</xdr:col>
      <xdr:colOff>38100</xdr:colOff>
      <xdr:row>35</xdr:row>
      <xdr:rowOff>44196</xdr:rowOff>
    </xdr:to>
    <xdr:sp macro="" textlink="">
      <xdr:nvSpPr>
        <xdr:cNvPr id="73" name="フローチャート: 判断 72"/>
        <xdr:cNvSpPr/>
      </xdr:nvSpPr>
      <xdr:spPr>
        <a:xfrm>
          <a:off x="1079500" y="594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35323</xdr:rowOff>
    </xdr:from>
    <xdr:ext cx="469744" cy="259045"/>
    <xdr:sp macro="" textlink="">
      <xdr:nvSpPr>
        <xdr:cNvPr id="74" name="テキスト ボックス 73"/>
        <xdr:cNvSpPr txBox="1"/>
      </xdr:nvSpPr>
      <xdr:spPr>
        <a:xfrm>
          <a:off x="895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27940</xdr:rowOff>
    </xdr:from>
    <xdr:to>
      <xdr:col>24</xdr:col>
      <xdr:colOff>114300</xdr:colOff>
      <xdr:row>35</xdr:row>
      <xdr:rowOff>129540</xdr:rowOff>
    </xdr:to>
    <xdr:sp macro="" textlink="">
      <xdr:nvSpPr>
        <xdr:cNvPr id="80" name="楕円 79"/>
        <xdr:cNvSpPr/>
      </xdr:nvSpPr>
      <xdr:spPr>
        <a:xfrm>
          <a:off x="45847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6367</xdr:rowOff>
    </xdr:from>
    <xdr:ext cx="469744" cy="259045"/>
    <xdr:sp macro="" textlink="">
      <xdr:nvSpPr>
        <xdr:cNvPr id="81" name="議会費該当値テキスト"/>
        <xdr:cNvSpPr txBox="1"/>
      </xdr:nvSpPr>
      <xdr:spPr>
        <a:xfrm>
          <a:off x="4686300"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78994</xdr:rowOff>
    </xdr:from>
    <xdr:to>
      <xdr:col>20</xdr:col>
      <xdr:colOff>38100</xdr:colOff>
      <xdr:row>36</xdr:row>
      <xdr:rowOff>9144</xdr:rowOff>
    </xdr:to>
    <xdr:sp macro="" textlink="">
      <xdr:nvSpPr>
        <xdr:cNvPr id="82" name="楕円 81"/>
        <xdr:cNvSpPr/>
      </xdr:nvSpPr>
      <xdr:spPr>
        <a:xfrm>
          <a:off x="37465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271</xdr:rowOff>
    </xdr:from>
    <xdr:ext cx="469744" cy="259045"/>
    <xdr:sp macro="" textlink="">
      <xdr:nvSpPr>
        <xdr:cNvPr id="83" name="テキスト ボックス 82"/>
        <xdr:cNvSpPr txBox="1"/>
      </xdr:nvSpPr>
      <xdr:spPr>
        <a:xfrm>
          <a:off x="3562428"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12319</xdr:rowOff>
    </xdr:from>
    <xdr:to>
      <xdr:col>15</xdr:col>
      <xdr:colOff>101600</xdr:colOff>
      <xdr:row>33</xdr:row>
      <xdr:rowOff>113919</xdr:rowOff>
    </xdr:to>
    <xdr:sp macro="" textlink="">
      <xdr:nvSpPr>
        <xdr:cNvPr id="84" name="楕円 83"/>
        <xdr:cNvSpPr/>
      </xdr:nvSpPr>
      <xdr:spPr>
        <a:xfrm>
          <a:off x="2857500" y="567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130446</xdr:rowOff>
    </xdr:from>
    <xdr:ext cx="469744" cy="259045"/>
    <xdr:sp macro="" textlink="">
      <xdr:nvSpPr>
        <xdr:cNvPr id="85" name="テキスト ボックス 84"/>
        <xdr:cNvSpPr txBox="1"/>
      </xdr:nvSpPr>
      <xdr:spPr>
        <a:xfrm>
          <a:off x="2673428" y="54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157861</xdr:rowOff>
    </xdr:from>
    <xdr:to>
      <xdr:col>10</xdr:col>
      <xdr:colOff>165100</xdr:colOff>
      <xdr:row>34</xdr:row>
      <xdr:rowOff>88011</xdr:rowOff>
    </xdr:to>
    <xdr:sp macro="" textlink="">
      <xdr:nvSpPr>
        <xdr:cNvPr id="86" name="楕円 85"/>
        <xdr:cNvSpPr/>
      </xdr:nvSpPr>
      <xdr:spPr>
        <a:xfrm>
          <a:off x="1968500" y="5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104538</xdr:rowOff>
    </xdr:from>
    <xdr:ext cx="469744" cy="259045"/>
    <xdr:sp macro="" textlink="">
      <xdr:nvSpPr>
        <xdr:cNvPr id="87" name="テキスト ボックス 86"/>
        <xdr:cNvSpPr txBox="1"/>
      </xdr:nvSpPr>
      <xdr:spPr>
        <a:xfrm>
          <a:off x="1784428" y="559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67945</xdr:rowOff>
    </xdr:from>
    <xdr:to>
      <xdr:col>6</xdr:col>
      <xdr:colOff>38100</xdr:colOff>
      <xdr:row>34</xdr:row>
      <xdr:rowOff>169545</xdr:rowOff>
    </xdr:to>
    <xdr:sp macro="" textlink="">
      <xdr:nvSpPr>
        <xdr:cNvPr id="88" name="楕円 87"/>
        <xdr:cNvSpPr/>
      </xdr:nvSpPr>
      <xdr:spPr>
        <a:xfrm>
          <a:off x="1079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14622</xdr:rowOff>
    </xdr:from>
    <xdr:ext cx="469744" cy="259045"/>
    <xdr:sp macro="" textlink="">
      <xdr:nvSpPr>
        <xdr:cNvPr id="89" name="テキスト ボックス 88"/>
        <xdr:cNvSpPr txBox="1"/>
      </xdr:nvSpPr>
      <xdr:spPr>
        <a:xfrm>
          <a:off x="895428" y="567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149591</xdr:rowOff>
    </xdr:from>
    <xdr:to>
      <xdr:col>24</xdr:col>
      <xdr:colOff>63500</xdr:colOff>
      <xdr:row>59</xdr:row>
      <xdr:rowOff>39405</xdr:rowOff>
    </xdr:to>
    <xdr:cxnSp macro="">
      <xdr:nvCxnSpPr>
        <xdr:cNvPr id="119" name="直線コネクタ 118"/>
        <xdr:cNvCxnSpPr/>
      </xdr:nvCxnSpPr>
      <xdr:spPr>
        <a:xfrm>
          <a:off x="3797300" y="10093691"/>
          <a:ext cx="8382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171384</xdr:rowOff>
    </xdr:from>
    <xdr:to>
      <xdr:col>19</xdr:col>
      <xdr:colOff>177800</xdr:colOff>
      <xdr:row>58</xdr:row>
      <xdr:rowOff>149591</xdr:rowOff>
    </xdr:to>
    <xdr:cxnSp macro="">
      <xdr:nvCxnSpPr>
        <xdr:cNvPr id="122" name="直線コネクタ 121"/>
        <xdr:cNvCxnSpPr/>
      </xdr:nvCxnSpPr>
      <xdr:spPr>
        <a:xfrm>
          <a:off x="2908300" y="9944034"/>
          <a:ext cx="889000" cy="1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50333</xdr:rowOff>
    </xdr:from>
    <xdr:to>
      <xdr:col>15</xdr:col>
      <xdr:colOff>50800</xdr:colOff>
      <xdr:row>57</xdr:row>
      <xdr:rowOff>171384</xdr:rowOff>
    </xdr:to>
    <xdr:cxnSp macro="">
      <xdr:nvCxnSpPr>
        <xdr:cNvPr id="125" name="直線コネクタ 124"/>
        <xdr:cNvCxnSpPr/>
      </xdr:nvCxnSpPr>
      <xdr:spPr>
        <a:xfrm>
          <a:off x="2019300" y="9651533"/>
          <a:ext cx="889000" cy="29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65097</xdr:rowOff>
    </xdr:from>
    <xdr:ext cx="534377" cy="259045"/>
    <xdr:sp macro="" textlink="">
      <xdr:nvSpPr>
        <xdr:cNvPr id="127" name="テキスト ボックス 126"/>
        <xdr:cNvSpPr txBox="1"/>
      </xdr:nvSpPr>
      <xdr:spPr>
        <a:xfrm>
          <a:off x="2641111" y="9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50333</xdr:rowOff>
    </xdr:from>
    <xdr:to>
      <xdr:col>10</xdr:col>
      <xdr:colOff>114300</xdr:colOff>
      <xdr:row>58</xdr:row>
      <xdr:rowOff>97005</xdr:rowOff>
    </xdr:to>
    <xdr:cxnSp macro="">
      <xdr:nvCxnSpPr>
        <xdr:cNvPr id="128" name="直線コネクタ 127"/>
        <xdr:cNvCxnSpPr/>
      </xdr:nvCxnSpPr>
      <xdr:spPr>
        <a:xfrm flipV="1">
          <a:off x="1130300" y="9651533"/>
          <a:ext cx="889000" cy="38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127236</xdr:rowOff>
    </xdr:from>
    <xdr:to>
      <xdr:col>10</xdr:col>
      <xdr:colOff>165100</xdr:colOff>
      <xdr:row>58</xdr:row>
      <xdr:rowOff>57386</xdr:rowOff>
    </xdr:to>
    <xdr:sp macro="" textlink="">
      <xdr:nvSpPr>
        <xdr:cNvPr id="129" name="フローチャート: 判断 128"/>
        <xdr:cNvSpPr/>
      </xdr:nvSpPr>
      <xdr:spPr>
        <a:xfrm>
          <a:off x="1968500" y="98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48513</xdr:rowOff>
    </xdr:from>
    <xdr:ext cx="534377" cy="259045"/>
    <xdr:sp macro="" textlink="">
      <xdr:nvSpPr>
        <xdr:cNvPr id="130" name="テキスト ボックス 129"/>
        <xdr:cNvSpPr txBox="1"/>
      </xdr:nvSpPr>
      <xdr:spPr>
        <a:xfrm>
          <a:off x="1752111" y="99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114732</xdr:rowOff>
    </xdr:from>
    <xdr:to>
      <xdr:col>6</xdr:col>
      <xdr:colOff>38100</xdr:colOff>
      <xdr:row>58</xdr:row>
      <xdr:rowOff>44882</xdr:rowOff>
    </xdr:to>
    <xdr:sp macro="" textlink="">
      <xdr:nvSpPr>
        <xdr:cNvPr id="131" name="フローチャート: 判断 130"/>
        <xdr:cNvSpPr/>
      </xdr:nvSpPr>
      <xdr:spPr>
        <a:xfrm>
          <a:off x="1079500" y="988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61409</xdr:rowOff>
    </xdr:from>
    <xdr:ext cx="534377" cy="259045"/>
    <xdr:sp macro="" textlink="">
      <xdr:nvSpPr>
        <xdr:cNvPr id="132" name="テキスト ボックス 131"/>
        <xdr:cNvSpPr txBox="1"/>
      </xdr:nvSpPr>
      <xdr:spPr>
        <a:xfrm>
          <a:off x="863111" y="96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160055</xdr:rowOff>
    </xdr:from>
    <xdr:to>
      <xdr:col>24</xdr:col>
      <xdr:colOff>114300</xdr:colOff>
      <xdr:row>59</xdr:row>
      <xdr:rowOff>90205</xdr:rowOff>
    </xdr:to>
    <xdr:sp macro="" textlink="">
      <xdr:nvSpPr>
        <xdr:cNvPr id="138" name="楕円 137"/>
        <xdr:cNvSpPr/>
      </xdr:nvSpPr>
      <xdr:spPr>
        <a:xfrm>
          <a:off x="4584700" y="1010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74982</xdr:rowOff>
    </xdr:from>
    <xdr:ext cx="534377" cy="259045"/>
    <xdr:sp macro="" textlink="">
      <xdr:nvSpPr>
        <xdr:cNvPr id="139" name="総務費該当値テキスト"/>
        <xdr:cNvSpPr txBox="1"/>
      </xdr:nvSpPr>
      <xdr:spPr>
        <a:xfrm>
          <a:off x="4686300" y="100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98791</xdr:rowOff>
    </xdr:from>
    <xdr:to>
      <xdr:col>20</xdr:col>
      <xdr:colOff>38100</xdr:colOff>
      <xdr:row>59</xdr:row>
      <xdr:rowOff>28941</xdr:rowOff>
    </xdr:to>
    <xdr:sp macro="" textlink="">
      <xdr:nvSpPr>
        <xdr:cNvPr id="140" name="楕円 139"/>
        <xdr:cNvSpPr/>
      </xdr:nvSpPr>
      <xdr:spPr>
        <a:xfrm>
          <a:off x="3746500" y="100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20068</xdr:rowOff>
    </xdr:from>
    <xdr:ext cx="534377" cy="259045"/>
    <xdr:sp macro="" textlink="">
      <xdr:nvSpPr>
        <xdr:cNvPr id="141" name="テキスト ボックス 140"/>
        <xdr:cNvSpPr txBox="1"/>
      </xdr:nvSpPr>
      <xdr:spPr>
        <a:xfrm>
          <a:off x="3530111" y="101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120584</xdr:rowOff>
    </xdr:from>
    <xdr:to>
      <xdr:col>15</xdr:col>
      <xdr:colOff>101600</xdr:colOff>
      <xdr:row>58</xdr:row>
      <xdr:rowOff>50734</xdr:rowOff>
    </xdr:to>
    <xdr:sp macro="" textlink="">
      <xdr:nvSpPr>
        <xdr:cNvPr id="142" name="楕円 141"/>
        <xdr:cNvSpPr/>
      </xdr:nvSpPr>
      <xdr:spPr>
        <a:xfrm>
          <a:off x="2857500" y="989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41861</xdr:rowOff>
    </xdr:from>
    <xdr:ext cx="534377" cy="259045"/>
    <xdr:sp macro="" textlink="">
      <xdr:nvSpPr>
        <xdr:cNvPr id="143" name="テキスト ボックス 142"/>
        <xdr:cNvSpPr txBox="1"/>
      </xdr:nvSpPr>
      <xdr:spPr>
        <a:xfrm>
          <a:off x="2641111" y="998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170983</xdr:rowOff>
    </xdr:from>
    <xdr:to>
      <xdr:col>10</xdr:col>
      <xdr:colOff>165100</xdr:colOff>
      <xdr:row>56</xdr:row>
      <xdr:rowOff>101133</xdr:rowOff>
    </xdr:to>
    <xdr:sp macro="" textlink="">
      <xdr:nvSpPr>
        <xdr:cNvPr id="144" name="楕円 143"/>
        <xdr:cNvSpPr/>
      </xdr:nvSpPr>
      <xdr:spPr>
        <a:xfrm>
          <a:off x="1968500" y="96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117660</xdr:rowOff>
    </xdr:from>
    <xdr:ext cx="599010" cy="259045"/>
    <xdr:sp macro="" textlink="">
      <xdr:nvSpPr>
        <xdr:cNvPr id="145" name="テキスト ボックス 144"/>
        <xdr:cNvSpPr txBox="1"/>
      </xdr:nvSpPr>
      <xdr:spPr>
        <a:xfrm>
          <a:off x="1719795" y="937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46205</xdr:rowOff>
    </xdr:from>
    <xdr:to>
      <xdr:col>6</xdr:col>
      <xdr:colOff>38100</xdr:colOff>
      <xdr:row>58</xdr:row>
      <xdr:rowOff>147805</xdr:rowOff>
    </xdr:to>
    <xdr:sp macro="" textlink="">
      <xdr:nvSpPr>
        <xdr:cNvPr id="146" name="楕円 145"/>
        <xdr:cNvSpPr/>
      </xdr:nvSpPr>
      <xdr:spPr>
        <a:xfrm>
          <a:off x="1079500" y="99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138932</xdr:rowOff>
    </xdr:from>
    <xdr:ext cx="534377" cy="259045"/>
    <xdr:sp macro="" textlink="">
      <xdr:nvSpPr>
        <xdr:cNvPr id="147" name="テキスト ボックス 146"/>
        <xdr:cNvSpPr txBox="1"/>
      </xdr:nvSpPr>
      <xdr:spPr>
        <a:xfrm>
          <a:off x="863111" y="1008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0" name="テキスト ボックス 159"/>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165951</xdr:rowOff>
    </xdr:from>
    <xdr:to>
      <xdr:col>24</xdr:col>
      <xdr:colOff>62865</xdr:colOff>
      <xdr:row>78</xdr:row>
      <xdr:rowOff>115405</xdr:rowOff>
    </xdr:to>
    <xdr:cxnSp macro="">
      <xdr:nvCxnSpPr>
        <xdr:cNvPr id="172" name="直線コネクタ 171"/>
        <xdr:cNvCxnSpPr/>
      </xdr:nvCxnSpPr>
      <xdr:spPr>
        <a:xfrm flipV="1">
          <a:off x="4633595" y="12338901"/>
          <a:ext cx="1270" cy="114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119232</xdr:rowOff>
    </xdr:from>
    <xdr:ext cx="534377" cy="259045"/>
    <xdr:sp macro="" textlink="">
      <xdr:nvSpPr>
        <xdr:cNvPr id="173" name="民生費最小値テキスト"/>
        <xdr:cNvSpPr txBox="1"/>
      </xdr:nvSpPr>
      <xdr:spPr>
        <a:xfrm>
          <a:off x="4686300" y="1349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115405</xdr:rowOff>
    </xdr:from>
    <xdr:to>
      <xdr:col>24</xdr:col>
      <xdr:colOff>152400</xdr:colOff>
      <xdr:row>78</xdr:row>
      <xdr:rowOff>115405</xdr:rowOff>
    </xdr:to>
    <xdr:cxnSp macro="">
      <xdr:nvCxnSpPr>
        <xdr:cNvPr id="174" name="直線コネクタ 173"/>
        <xdr:cNvCxnSpPr/>
      </xdr:nvCxnSpPr>
      <xdr:spPr>
        <a:xfrm>
          <a:off x="4546600" y="1348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112628</xdr:rowOff>
    </xdr:from>
    <xdr:ext cx="599010" cy="259045"/>
    <xdr:sp macro="" textlink="">
      <xdr:nvSpPr>
        <xdr:cNvPr id="175" name="民生費最大値テキスト"/>
        <xdr:cNvSpPr txBox="1"/>
      </xdr:nvSpPr>
      <xdr:spPr>
        <a:xfrm>
          <a:off x="4686300" y="121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165951</xdr:rowOff>
    </xdr:from>
    <xdr:to>
      <xdr:col>24</xdr:col>
      <xdr:colOff>152400</xdr:colOff>
      <xdr:row>71</xdr:row>
      <xdr:rowOff>165951</xdr:rowOff>
    </xdr:to>
    <xdr:cxnSp macro="">
      <xdr:nvCxnSpPr>
        <xdr:cNvPr id="176" name="直線コネクタ 175"/>
        <xdr:cNvCxnSpPr/>
      </xdr:nvCxnSpPr>
      <xdr:spPr>
        <a:xfrm>
          <a:off x="4546600" y="123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54978</xdr:rowOff>
    </xdr:from>
    <xdr:to>
      <xdr:col>24</xdr:col>
      <xdr:colOff>63500</xdr:colOff>
      <xdr:row>77</xdr:row>
      <xdr:rowOff>117399</xdr:rowOff>
    </xdr:to>
    <xdr:cxnSp macro="">
      <xdr:nvCxnSpPr>
        <xdr:cNvPr id="177" name="直線コネクタ 176"/>
        <xdr:cNvCxnSpPr/>
      </xdr:nvCxnSpPr>
      <xdr:spPr>
        <a:xfrm>
          <a:off x="3797300" y="13256628"/>
          <a:ext cx="838200" cy="6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130256</xdr:rowOff>
    </xdr:from>
    <xdr:ext cx="599010" cy="259045"/>
    <xdr:sp macro="" textlink="">
      <xdr:nvSpPr>
        <xdr:cNvPr id="178" name="民生費平均値テキスト"/>
        <xdr:cNvSpPr txBox="1"/>
      </xdr:nvSpPr>
      <xdr:spPr>
        <a:xfrm>
          <a:off x="4686300" y="1281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107379</xdr:rowOff>
    </xdr:from>
    <xdr:to>
      <xdr:col>24</xdr:col>
      <xdr:colOff>114300</xdr:colOff>
      <xdr:row>76</xdr:row>
      <xdr:rowOff>37529</xdr:rowOff>
    </xdr:to>
    <xdr:sp macro="" textlink="">
      <xdr:nvSpPr>
        <xdr:cNvPr id="179" name="フローチャート: 判断 178"/>
        <xdr:cNvSpPr/>
      </xdr:nvSpPr>
      <xdr:spPr>
        <a:xfrm>
          <a:off x="4584700" y="1296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100190</xdr:rowOff>
    </xdr:from>
    <xdr:to>
      <xdr:col>19</xdr:col>
      <xdr:colOff>177800</xdr:colOff>
      <xdr:row>77</xdr:row>
      <xdr:rowOff>54978</xdr:rowOff>
    </xdr:to>
    <xdr:cxnSp macro="">
      <xdr:nvCxnSpPr>
        <xdr:cNvPr id="180" name="直線コネクタ 179"/>
        <xdr:cNvCxnSpPr/>
      </xdr:nvCxnSpPr>
      <xdr:spPr>
        <a:xfrm>
          <a:off x="2908300" y="12787490"/>
          <a:ext cx="889000" cy="46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58851</xdr:rowOff>
    </xdr:from>
    <xdr:to>
      <xdr:col>20</xdr:col>
      <xdr:colOff>38100</xdr:colOff>
      <xdr:row>75</xdr:row>
      <xdr:rowOff>160452</xdr:rowOff>
    </xdr:to>
    <xdr:sp macro="" textlink="">
      <xdr:nvSpPr>
        <xdr:cNvPr id="181" name="フローチャート: 判断 180"/>
        <xdr:cNvSpPr/>
      </xdr:nvSpPr>
      <xdr:spPr>
        <a:xfrm>
          <a:off x="3746500" y="1291760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5528</xdr:rowOff>
    </xdr:from>
    <xdr:ext cx="599010" cy="259045"/>
    <xdr:sp macro="" textlink="">
      <xdr:nvSpPr>
        <xdr:cNvPr id="182" name="テキスト ボックス 181"/>
        <xdr:cNvSpPr txBox="1"/>
      </xdr:nvSpPr>
      <xdr:spPr>
        <a:xfrm>
          <a:off x="3497795" y="1269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41504</xdr:rowOff>
    </xdr:from>
    <xdr:to>
      <xdr:col>15</xdr:col>
      <xdr:colOff>50800</xdr:colOff>
      <xdr:row>74</xdr:row>
      <xdr:rowOff>100190</xdr:rowOff>
    </xdr:to>
    <xdr:cxnSp macro="">
      <xdr:nvCxnSpPr>
        <xdr:cNvPr id="183" name="直線コネクタ 182"/>
        <xdr:cNvCxnSpPr/>
      </xdr:nvCxnSpPr>
      <xdr:spPr>
        <a:xfrm>
          <a:off x="2019300" y="12385904"/>
          <a:ext cx="889000" cy="40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123051</xdr:rowOff>
    </xdr:from>
    <xdr:to>
      <xdr:col>15</xdr:col>
      <xdr:colOff>101600</xdr:colOff>
      <xdr:row>76</xdr:row>
      <xdr:rowOff>53200</xdr:rowOff>
    </xdr:to>
    <xdr:sp macro="" textlink="">
      <xdr:nvSpPr>
        <xdr:cNvPr id="184" name="フローチャート: 判断 183"/>
        <xdr:cNvSpPr/>
      </xdr:nvSpPr>
      <xdr:spPr>
        <a:xfrm>
          <a:off x="2857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44327</xdr:rowOff>
    </xdr:from>
    <xdr:ext cx="599010" cy="259045"/>
    <xdr:sp macro="" textlink="">
      <xdr:nvSpPr>
        <xdr:cNvPr id="185" name="テキスト ボックス 184"/>
        <xdr:cNvSpPr txBox="1"/>
      </xdr:nvSpPr>
      <xdr:spPr>
        <a:xfrm>
          <a:off x="2608795" y="1307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41504</xdr:rowOff>
    </xdr:from>
    <xdr:to>
      <xdr:col>10</xdr:col>
      <xdr:colOff>114300</xdr:colOff>
      <xdr:row>73</xdr:row>
      <xdr:rowOff>93281</xdr:rowOff>
    </xdr:to>
    <xdr:cxnSp macro="">
      <xdr:nvCxnSpPr>
        <xdr:cNvPr id="186" name="直線コネクタ 185"/>
        <xdr:cNvCxnSpPr/>
      </xdr:nvCxnSpPr>
      <xdr:spPr>
        <a:xfrm flipV="1">
          <a:off x="1130300" y="12385904"/>
          <a:ext cx="889000" cy="22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70</xdr:row>
      <xdr:rowOff>21527</xdr:rowOff>
    </xdr:from>
    <xdr:to>
      <xdr:col>10</xdr:col>
      <xdr:colOff>165100</xdr:colOff>
      <xdr:row>70</xdr:row>
      <xdr:rowOff>123127</xdr:rowOff>
    </xdr:to>
    <xdr:sp macro="" textlink="">
      <xdr:nvSpPr>
        <xdr:cNvPr id="187" name="フローチャート: 判断 186"/>
        <xdr:cNvSpPr/>
      </xdr:nvSpPr>
      <xdr:spPr>
        <a:xfrm>
          <a:off x="1968500" y="120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139654</xdr:rowOff>
    </xdr:from>
    <xdr:ext cx="599010" cy="259045"/>
    <xdr:sp macro="" textlink="">
      <xdr:nvSpPr>
        <xdr:cNvPr id="188" name="テキスト ボックス 187"/>
        <xdr:cNvSpPr txBox="1"/>
      </xdr:nvSpPr>
      <xdr:spPr>
        <a:xfrm>
          <a:off x="1719795" y="1179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159703</xdr:rowOff>
    </xdr:from>
    <xdr:to>
      <xdr:col>6</xdr:col>
      <xdr:colOff>38100</xdr:colOff>
      <xdr:row>75</xdr:row>
      <xdr:rowOff>89853</xdr:rowOff>
    </xdr:to>
    <xdr:sp macro="" textlink="">
      <xdr:nvSpPr>
        <xdr:cNvPr id="189" name="フローチャート: 判断 188"/>
        <xdr:cNvSpPr/>
      </xdr:nvSpPr>
      <xdr:spPr>
        <a:xfrm>
          <a:off x="1079500" y="128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80980</xdr:rowOff>
    </xdr:from>
    <xdr:ext cx="599010" cy="259045"/>
    <xdr:sp macro="" textlink="">
      <xdr:nvSpPr>
        <xdr:cNvPr id="190" name="テキスト ボックス 189"/>
        <xdr:cNvSpPr txBox="1"/>
      </xdr:nvSpPr>
      <xdr:spPr>
        <a:xfrm>
          <a:off x="830795" y="1293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66599</xdr:rowOff>
    </xdr:from>
    <xdr:to>
      <xdr:col>24</xdr:col>
      <xdr:colOff>114300</xdr:colOff>
      <xdr:row>77</xdr:row>
      <xdr:rowOff>168199</xdr:rowOff>
    </xdr:to>
    <xdr:sp macro="" textlink="">
      <xdr:nvSpPr>
        <xdr:cNvPr id="196" name="楕円 195"/>
        <xdr:cNvSpPr/>
      </xdr:nvSpPr>
      <xdr:spPr>
        <a:xfrm>
          <a:off x="4584700" y="132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45026</xdr:rowOff>
    </xdr:from>
    <xdr:ext cx="599010" cy="259045"/>
    <xdr:sp macro="" textlink="">
      <xdr:nvSpPr>
        <xdr:cNvPr id="197" name="民生費該当値テキスト"/>
        <xdr:cNvSpPr txBox="1"/>
      </xdr:nvSpPr>
      <xdr:spPr>
        <a:xfrm>
          <a:off x="4686300" y="1324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4178</xdr:rowOff>
    </xdr:from>
    <xdr:to>
      <xdr:col>20</xdr:col>
      <xdr:colOff>38100</xdr:colOff>
      <xdr:row>77</xdr:row>
      <xdr:rowOff>105778</xdr:rowOff>
    </xdr:to>
    <xdr:sp macro="" textlink="">
      <xdr:nvSpPr>
        <xdr:cNvPr id="198" name="楕円 197"/>
        <xdr:cNvSpPr/>
      </xdr:nvSpPr>
      <xdr:spPr>
        <a:xfrm>
          <a:off x="3746500" y="132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96905</xdr:rowOff>
    </xdr:from>
    <xdr:ext cx="599010" cy="259045"/>
    <xdr:sp macro="" textlink="">
      <xdr:nvSpPr>
        <xdr:cNvPr id="199" name="テキスト ボックス 198"/>
        <xdr:cNvSpPr txBox="1"/>
      </xdr:nvSpPr>
      <xdr:spPr>
        <a:xfrm>
          <a:off x="3497795" y="1329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49390</xdr:rowOff>
    </xdr:from>
    <xdr:to>
      <xdr:col>15</xdr:col>
      <xdr:colOff>101600</xdr:colOff>
      <xdr:row>74</xdr:row>
      <xdr:rowOff>150990</xdr:rowOff>
    </xdr:to>
    <xdr:sp macro="" textlink="">
      <xdr:nvSpPr>
        <xdr:cNvPr id="200" name="楕円 199"/>
        <xdr:cNvSpPr/>
      </xdr:nvSpPr>
      <xdr:spPr>
        <a:xfrm>
          <a:off x="2857500" y="127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167517</xdr:rowOff>
    </xdr:from>
    <xdr:ext cx="599010" cy="259045"/>
    <xdr:sp macro="" textlink="">
      <xdr:nvSpPr>
        <xdr:cNvPr id="201" name="テキスト ボックス 200"/>
        <xdr:cNvSpPr txBox="1"/>
      </xdr:nvSpPr>
      <xdr:spPr>
        <a:xfrm>
          <a:off x="2608795" y="1251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162154</xdr:rowOff>
    </xdr:from>
    <xdr:to>
      <xdr:col>10</xdr:col>
      <xdr:colOff>165100</xdr:colOff>
      <xdr:row>72</xdr:row>
      <xdr:rowOff>92304</xdr:rowOff>
    </xdr:to>
    <xdr:sp macro="" textlink="">
      <xdr:nvSpPr>
        <xdr:cNvPr id="202" name="楕円 201"/>
        <xdr:cNvSpPr/>
      </xdr:nvSpPr>
      <xdr:spPr>
        <a:xfrm>
          <a:off x="1968500" y="123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83431</xdr:rowOff>
    </xdr:from>
    <xdr:ext cx="599010" cy="259045"/>
    <xdr:sp macro="" textlink="">
      <xdr:nvSpPr>
        <xdr:cNvPr id="203" name="テキスト ボックス 202"/>
        <xdr:cNvSpPr txBox="1"/>
      </xdr:nvSpPr>
      <xdr:spPr>
        <a:xfrm>
          <a:off x="1719795" y="1242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42481</xdr:rowOff>
    </xdr:from>
    <xdr:to>
      <xdr:col>6</xdr:col>
      <xdr:colOff>38100</xdr:colOff>
      <xdr:row>73</xdr:row>
      <xdr:rowOff>144081</xdr:rowOff>
    </xdr:to>
    <xdr:sp macro="" textlink="">
      <xdr:nvSpPr>
        <xdr:cNvPr id="204" name="楕円 203"/>
        <xdr:cNvSpPr/>
      </xdr:nvSpPr>
      <xdr:spPr>
        <a:xfrm>
          <a:off x="1079500" y="125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160608</xdr:rowOff>
    </xdr:from>
    <xdr:ext cx="599010" cy="259045"/>
    <xdr:sp macro="" textlink="">
      <xdr:nvSpPr>
        <xdr:cNvPr id="205" name="テキスト ボックス 204"/>
        <xdr:cNvSpPr txBox="1"/>
      </xdr:nvSpPr>
      <xdr:spPr>
        <a:xfrm>
          <a:off x="830795" y="123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2" name="直線コネクタ 231"/>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3"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4" name="直線コネクタ 233"/>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5"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6" name="直線コネクタ 235"/>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34658</xdr:rowOff>
    </xdr:from>
    <xdr:to>
      <xdr:col>24</xdr:col>
      <xdr:colOff>63500</xdr:colOff>
      <xdr:row>98</xdr:row>
      <xdr:rowOff>49158</xdr:rowOff>
    </xdr:to>
    <xdr:cxnSp macro="">
      <xdr:nvCxnSpPr>
        <xdr:cNvPr id="237" name="直線コネクタ 236"/>
        <xdr:cNvCxnSpPr/>
      </xdr:nvCxnSpPr>
      <xdr:spPr>
        <a:xfrm>
          <a:off x="3797300" y="16836758"/>
          <a:ext cx="8382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32943</xdr:rowOff>
    </xdr:from>
    <xdr:ext cx="534377" cy="259045"/>
    <xdr:sp macro="" textlink="">
      <xdr:nvSpPr>
        <xdr:cNvPr id="238" name="衛生費平均値テキスト"/>
        <xdr:cNvSpPr txBox="1"/>
      </xdr:nvSpPr>
      <xdr:spPr>
        <a:xfrm>
          <a:off x="4686300" y="1649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39" name="フローチャート: 判断 238"/>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34658</xdr:rowOff>
    </xdr:from>
    <xdr:to>
      <xdr:col>19</xdr:col>
      <xdr:colOff>177800</xdr:colOff>
      <xdr:row>98</xdr:row>
      <xdr:rowOff>66418</xdr:rowOff>
    </xdr:to>
    <xdr:cxnSp macro="">
      <xdr:nvCxnSpPr>
        <xdr:cNvPr id="240" name="直線コネクタ 239"/>
        <xdr:cNvCxnSpPr/>
      </xdr:nvCxnSpPr>
      <xdr:spPr>
        <a:xfrm flipV="1">
          <a:off x="2908300" y="16836758"/>
          <a:ext cx="889000" cy="3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1" name="フローチャート: 判断 240"/>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42" name="テキスト ボックス 241"/>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66418</xdr:rowOff>
    </xdr:from>
    <xdr:to>
      <xdr:col>15</xdr:col>
      <xdr:colOff>50800</xdr:colOff>
      <xdr:row>98</xdr:row>
      <xdr:rowOff>68720</xdr:rowOff>
    </xdr:to>
    <xdr:cxnSp macro="">
      <xdr:nvCxnSpPr>
        <xdr:cNvPr id="243" name="直線コネクタ 242"/>
        <xdr:cNvCxnSpPr/>
      </xdr:nvCxnSpPr>
      <xdr:spPr>
        <a:xfrm flipV="1">
          <a:off x="2019300" y="16868518"/>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4" name="フローチャート: 判断 243"/>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77982</xdr:rowOff>
    </xdr:from>
    <xdr:ext cx="534377" cy="259045"/>
    <xdr:sp macro="" textlink="">
      <xdr:nvSpPr>
        <xdr:cNvPr id="245" name="テキスト ボックス 244"/>
        <xdr:cNvSpPr txBox="1"/>
      </xdr:nvSpPr>
      <xdr:spPr>
        <a:xfrm>
          <a:off x="2641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37613</xdr:rowOff>
    </xdr:from>
    <xdr:to>
      <xdr:col>10</xdr:col>
      <xdr:colOff>114300</xdr:colOff>
      <xdr:row>98</xdr:row>
      <xdr:rowOff>68720</xdr:rowOff>
    </xdr:to>
    <xdr:cxnSp macro="">
      <xdr:nvCxnSpPr>
        <xdr:cNvPr id="246" name="直線コネクタ 245"/>
        <xdr:cNvCxnSpPr/>
      </xdr:nvCxnSpPr>
      <xdr:spPr>
        <a:xfrm>
          <a:off x="1130300" y="16839713"/>
          <a:ext cx="889000" cy="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151226</xdr:rowOff>
    </xdr:from>
    <xdr:to>
      <xdr:col>10</xdr:col>
      <xdr:colOff>165100</xdr:colOff>
      <xdr:row>97</xdr:row>
      <xdr:rowOff>81376</xdr:rowOff>
    </xdr:to>
    <xdr:sp macro="" textlink="">
      <xdr:nvSpPr>
        <xdr:cNvPr id="247" name="フローチャート: 判断 246"/>
        <xdr:cNvSpPr/>
      </xdr:nvSpPr>
      <xdr:spPr>
        <a:xfrm>
          <a:off x="1968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97903</xdr:rowOff>
    </xdr:from>
    <xdr:ext cx="534377" cy="259045"/>
    <xdr:sp macro="" textlink="">
      <xdr:nvSpPr>
        <xdr:cNvPr id="248" name="テキスト ボックス 247"/>
        <xdr:cNvSpPr txBox="1"/>
      </xdr:nvSpPr>
      <xdr:spPr>
        <a:xfrm>
          <a:off x="1752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154801</xdr:rowOff>
    </xdr:from>
    <xdr:to>
      <xdr:col>6</xdr:col>
      <xdr:colOff>38100</xdr:colOff>
      <xdr:row>97</xdr:row>
      <xdr:rowOff>84951</xdr:rowOff>
    </xdr:to>
    <xdr:sp macro="" textlink="">
      <xdr:nvSpPr>
        <xdr:cNvPr id="249" name="フローチャート: 判断 248"/>
        <xdr:cNvSpPr/>
      </xdr:nvSpPr>
      <xdr:spPr>
        <a:xfrm>
          <a:off x="1079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101478</xdr:rowOff>
    </xdr:from>
    <xdr:ext cx="534377" cy="259045"/>
    <xdr:sp macro="" textlink="">
      <xdr:nvSpPr>
        <xdr:cNvPr id="250" name="テキスト ボックス 249"/>
        <xdr:cNvSpPr txBox="1"/>
      </xdr:nvSpPr>
      <xdr:spPr>
        <a:xfrm>
          <a:off x="863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169808</xdr:rowOff>
    </xdr:from>
    <xdr:to>
      <xdr:col>24</xdr:col>
      <xdr:colOff>114300</xdr:colOff>
      <xdr:row>98</xdr:row>
      <xdr:rowOff>99958</xdr:rowOff>
    </xdr:to>
    <xdr:sp macro="" textlink="">
      <xdr:nvSpPr>
        <xdr:cNvPr id="256" name="楕円 255"/>
        <xdr:cNvSpPr/>
      </xdr:nvSpPr>
      <xdr:spPr>
        <a:xfrm>
          <a:off x="4584700" y="1680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148235</xdr:rowOff>
    </xdr:from>
    <xdr:ext cx="534377" cy="259045"/>
    <xdr:sp macro="" textlink="">
      <xdr:nvSpPr>
        <xdr:cNvPr id="257" name="衛生費該当値テキスト"/>
        <xdr:cNvSpPr txBox="1"/>
      </xdr:nvSpPr>
      <xdr:spPr>
        <a:xfrm>
          <a:off x="4686300" y="167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155308</xdr:rowOff>
    </xdr:from>
    <xdr:to>
      <xdr:col>20</xdr:col>
      <xdr:colOff>38100</xdr:colOff>
      <xdr:row>98</xdr:row>
      <xdr:rowOff>85458</xdr:rowOff>
    </xdr:to>
    <xdr:sp macro="" textlink="">
      <xdr:nvSpPr>
        <xdr:cNvPr id="258" name="楕円 257"/>
        <xdr:cNvSpPr/>
      </xdr:nvSpPr>
      <xdr:spPr>
        <a:xfrm>
          <a:off x="3746500" y="167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76585</xdr:rowOff>
    </xdr:from>
    <xdr:ext cx="534377" cy="259045"/>
    <xdr:sp macro="" textlink="">
      <xdr:nvSpPr>
        <xdr:cNvPr id="259" name="テキスト ボックス 258"/>
        <xdr:cNvSpPr txBox="1"/>
      </xdr:nvSpPr>
      <xdr:spPr>
        <a:xfrm>
          <a:off x="3530111" y="168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15618</xdr:rowOff>
    </xdr:from>
    <xdr:to>
      <xdr:col>15</xdr:col>
      <xdr:colOff>101600</xdr:colOff>
      <xdr:row>98</xdr:row>
      <xdr:rowOff>117218</xdr:rowOff>
    </xdr:to>
    <xdr:sp macro="" textlink="">
      <xdr:nvSpPr>
        <xdr:cNvPr id="260" name="楕円 259"/>
        <xdr:cNvSpPr/>
      </xdr:nvSpPr>
      <xdr:spPr>
        <a:xfrm>
          <a:off x="2857500" y="1681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108345</xdr:rowOff>
    </xdr:from>
    <xdr:ext cx="534377" cy="259045"/>
    <xdr:sp macro="" textlink="">
      <xdr:nvSpPr>
        <xdr:cNvPr id="261" name="テキスト ボックス 260"/>
        <xdr:cNvSpPr txBox="1"/>
      </xdr:nvSpPr>
      <xdr:spPr>
        <a:xfrm>
          <a:off x="2641111" y="1691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17920</xdr:rowOff>
    </xdr:from>
    <xdr:to>
      <xdr:col>10</xdr:col>
      <xdr:colOff>165100</xdr:colOff>
      <xdr:row>98</xdr:row>
      <xdr:rowOff>119520</xdr:rowOff>
    </xdr:to>
    <xdr:sp macro="" textlink="">
      <xdr:nvSpPr>
        <xdr:cNvPr id="262" name="楕円 261"/>
        <xdr:cNvSpPr/>
      </xdr:nvSpPr>
      <xdr:spPr>
        <a:xfrm>
          <a:off x="1968500" y="168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110647</xdr:rowOff>
    </xdr:from>
    <xdr:ext cx="534377" cy="259045"/>
    <xdr:sp macro="" textlink="">
      <xdr:nvSpPr>
        <xdr:cNvPr id="263" name="テキスト ボックス 262"/>
        <xdr:cNvSpPr txBox="1"/>
      </xdr:nvSpPr>
      <xdr:spPr>
        <a:xfrm>
          <a:off x="1752111" y="169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158263</xdr:rowOff>
    </xdr:from>
    <xdr:to>
      <xdr:col>6</xdr:col>
      <xdr:colOff>38100</xdr:colOff>
      <xdr:row>98</xdr:row>
      <xdr:rowOff>88413</xdr:rowOff>
    </xdr:to>
    <xdr:sp macro="" textlink="">
      <xdr:nvSpPr>
        <xdr:cNvPr id="264" name="楕円 263"/>
        <xdr:cNvSpPr/>
      </xdr:nvSpPr>
      <xdr:spPr>
        <a:xfrm>
          <a:off x="1079500" y="167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79540</xdr:rowOff>
    </xdr:from>
    <xdr:ext cx="534377" cy="259045"/>
    <xdr:sp macro="" textlink="">
      <xdr:nvSpPr>
        <xdr:cNvPr id="265" name="テキスト ボックス 264"/>
        <xdr:cNvSpPr txBox="1"/>
      </xdr:nvSpPr>
      <xdr:spPr>
        <a:xfrm>
          <a:off x="863111" y="168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87" name="直線コネクタ 286"/>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90" name="労働費最大値テキスト"/>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91" name="直線コネクタ 290"/>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107696</xdr:rowOff>
    </xdr:from>
    <xdr:to>
      <xdr:col>55</xdr:col>
      <xdr:colOff>0</xdr:colOff>
      <xdr:row>38</xdr:row>
      <xdr:rowOff>108610</xdr:rowOff>
    </xdr:to>
    <xdr:cxnSp macro="">
      <xdr:nvCxnSpPr>
        <xdr:cNvPr id="292" name="直線コネクタ 291"/>
        <xdr:cNvCxnSpPr/>
      </xdr:nvCxnSpPr>
      <xdr:spPr>
        <a:xfrm flipV="1">
          <a:off x="9639300" y="662279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72915</xdr:rowOff>
    </xdr:from>
    <xdr:ext cx="378565" cy="259045"/>
    <xdr:sp macro="" textlink="">
      <xdr:nvSpPr>
        <xdr:cNvPr id="293"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4" name="フローチャート: 判断 293"/>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108610</xdr:rowOff>
    </xdr:from>
    <xdr:to>
      <xdr:col>50</xdr:col>
      <xdr:colOff>114300</xdr:colOff>
      <xdr:row>38</xdr:row>
      <xdr:rowOff>108610</xdr:rowOff>
    </xdr:to>
    <xdr:cxnSp macro="">
      <xdr:nvCxnSpPr>
        <xdr:cNvPr id="295" name="直線コネクタ 294"/>
        <xdr:cNvCxnSpPr/>
      </xdr:nvCxnSpPr>
      <xdr:spPr>
        <a:xfrm>
          <a:off x="8750300" y="66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296" name="フローチャート: 判断 295"/>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170451</xdr:rowOff>
    </xdr:from>
    <xdr:ext cx="378565" cy="259045"/>
    <xdr:sp macro="" textlink="">
      <xdr:nvSpPr>
        <xdr:cNvPr id="297" name="テキスト ボックス 296"/>
        <xdr:cNvSpPr txBox="1"/>
      </xdr:nvSpPr>
      <xdr:spPr>
        <a:xfrm>
          <a:off x="9450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53289</xdr:rowOff>
    </xdr:from>
    <xdr:to>
      <xdr:col>45</xdr:col>
      <xdr:colOff>177800</xdr:colOff>
      <xdr:row>38</xdr:row>
      <xdr:rowOff>108610</xdr:rowOff>
    </xdr:to>
    <xdr:cxnSp macro="">
      <xdr:nvCxnSpPr>
        <xdr:cNvPr id="298" name="直線コネクタ 297"/>
        <xdr:cNvCxnSpPr/>
      </xdr:nvCxnSpPr>
      <xdr:spPr>
        <a:xfrm>
          <a:off x="7861300" y="6396939"/>
          <a:ext cx="8890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33122</xdr:rowOff>
    </xdr:from>
    <xdr:to>
      <xdr:col>46</xdr:col>
      <xdr:colOff>38100</xdr:colOff>
      <xdr:row>36</xdr:row>
      <xdr:rowOff>134722</xdr:rowOff>
    </xdr:to>
    <xdr:sp macro="" textlink="">
      <xdr:nvSpPr>
        <xdr:cNvPr id="299" name="フローチャート: 判断 298"/>
        <xdr:cNvSpPr/>
      </xdr:nvSpPr>
      <xdr:spPr>
        <a:xfrm>
          <a:off x="8699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151249</xdr:rowOff>
    </xdr:from>
    <xdr:ext cx="378565" cy="259045"/>
    <xdr:sp macro="" textlink="">
      <xdr:nvSpPr>
        <xdr:cNvPr id="300" name="テキスト ボックス 299"/>
        <xdr:cNvSpPr txBox="1"/>
      </xdr:nvSpPr>
      <xdr:spPr>
        <a:xfrm>
          <a:off x="8561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51460</xdr:rowOff>
    </xdr:from>
    <xdr:to>
      <xdr:col>41</xdr:col>
      <xdr:colOff>50800</xdr:colOff>
      <xdr:row>37</xdr:row>
      <xdr:rowOff>53289</xdr:rowOff>
    </xdr:to>
    <xdr:cxnSp macro="">
      <xdr:nvCxnSpPr>
        <xdr:cNvPr id="301" name="直線コネクタ 300"/>
        <xdr:cNvCxnSpPr/>
      </xdr:nvCxnSpPr>
      <xdr:spPr>
        <a:xfrm>
          <a:off x="6972300" y="639511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143764</xdr:rowOff>
    </xdr:from>
    <xdr:to>
      <xdr:col>41</xdr:col>
      <xdr:colOff>101600</xdr:colOff>
      <xdr:row>34</xdr:row>
      <xdr:rowOff>73914</xdr:rowOff>
    </xdr:to>
    <xdr:sp macro="" textlink="">
      <xdr:nvSpPr>
        <xdr:cNvPr id="302" name="フローチャート: 判断 301"/>
        <xdr:cNvSpPr/>
      </xdr:nvSpPr>
      <xdr:spPr>
        <a:xfrm>
          <a:off x="7810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90441</xdr:rowOff>
    </xdr:from>
    <xdr:ext cx="469744" cy="259045"/>
    <xdr:sp macro="" textlink="">
      <xdr:nvSpPr>
        <xdr:cNvPr id="303" name="テキスト ボックス 302"/>
        <xdr:cNvSpPr txBox="1"/>
      </xdr:nvSpPr>
      <xdr:spPr>
        <a:xfrm>
          <a:off x="7626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115418</xdr:rowOff>
    </xdr:from>
    <xdr:to>
      <xdr:col>36</xdr:col>
      <xdr:colOff>165100</xdr:colOff>
      <xdr:row>32</xdr:row>
      <xdr:rowOff>45568</xdr:rowOff>
    </xdr:to>
    <xdr:sp macro="" textlink="">
      <xdr:nvSpPr>
        <xdr:cNvPr id="304" name="フローチャート: 判断 303"/>
        <xdr:cNvSpPr/>
      </xdr:nvSpPr>
      <xdr:spPr>
        <a:xfrm>
          <a:off x="6921500" y="54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62095</xdr:rowOff>
    </xdr:from>
    <xdr:ext cx="469744" cy="259045"/>
    <xdr:sp macro="" textlink="">
      <xdr:nvSpPr>
        <xdr:cNvPr id="305" name="テキスト ボックス 304"/>
        <xdr:cNvSpPr txBox="1"/>
      </xdr:nvSpPr>
      <xdr:spPr>
        <a:xfrm>
          <a:off x="6737428" y="520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56896</xdr:rowOff>
    </xdr:from>
    <xdr:to>
      <xdr:col>55</xdr:col>
      <xdr:colOff>50800</xdr:colOff>
      <xdr:row>38</xdr:row>
      <xdr:rowOff>158496</xdr:rowOff>
    </xdr:to>
    <xdr:sp macro="" textlink="">
      <xdr:nvSpPr>
        <xdr:cNvPr id="311" name="楕円 310"/>
        <xdr:cNvSpPr/>
      </xdr:nvSpPr>
      <xdr:spPr>
        <a:xfrm>
          <a:off x="104267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143273</xdr:rowOff>
    </xdr:from>
    <xdr:ext cx="313932" cy="259045"/>
    <xdr:sp macro="" textlink="">
      <xdr:nvSpPr>
        <xdr:cNvPr id="312" name="労働費該当値テキスト"/>
        <xdr:cNvSpPr txBox="1"/>
      </xdr:nvSpPr>
      <xdr:spPr>
        <a:xfrm>
          <a:off x="10528300" y="6486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57810</xdr:rowOff>
    </xdr:from>
    <xdr:to>
      <xdr:col>50</xdr:col>
      <xdr:colOff>165100</xdr:colOff>
      <xdr:row>38</xdr:row>
      <xdr:rowOff>159410</xdr:rowOff>
    </xdr:to>
    <xdr:sp macro="" textlink="">
      <xdr:nvSpPr>
        <xdr:cNvPr id="313" name="楕円 312"/>
        <xdr:cNvSpPr/>
      </xdr:nvSpPr>
      <xdr:spPr>
        <a:xfrm>
          <a:off x="9588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150537</xdr:rowOff>
    </xdr:from>
    <xdr:ext cx="313932" cy="259045"/>
    <xdr:sp macro="" textlink="">
      <xdr:nvSpPr>
        <xdr:cNvPr id="314" name="テキスト ボックス 313"/>
        <xdr:cNvSpPr txBox="1"/>
      </xdr:nvSpPr>
      <xdr:spPr>
        <a:xfrm>
          <a:off x="9482333" y="666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57810</xdr:rowOff>
    </xdr:from>
    <xdr:to>
      <xdr:col>46</xdr:col>
      <xdr:colOff>38100</xdr:colOff>
      <xdr:row>38</xdr:row>
      <xdr:rowOff>159410</xdr:rowOff>
    </xdr:to>
    <xdr:sp macro="" textlink="">
      <xdr:nvSpPr>
        <xdr:cNvPr id="315" name="楕円 314"/>
        <xdr:cNvSpPr/>
      </xdr:nvSpPr>
      <xdr:spPr>
        <a:xfrm>
          <a:off x="8699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150537</xdr:rowOff>
    </xdr:from>
    <xdr:ext cx="313932" cy="259045"/>
    <xdr:sp macro="" textlink="">
      <xdr:nvSpPr>
        <xdr:cNvPr id="316" name="テキスト ボックス 315"/>
        <xdr:cNvSpPr txBox="1"/>
      </xdr:nvSpPr>
      <xdr:spPr>
        <a:xfrm>
          <a:off x="8593333" y="666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2489</xdr:rowOff>
    </xdr:from>
    <xdr:to>
      <xdr:col>41</xdr:col>
      <xdr:colOff>101600</xdr:colOff>
      <xdr:row>37</xdr:row>
      <xdr:rowOff>104089</xdr:rowOff>
    </xdr:to>
    <xdr:sp macro="" textlink="">
      <xdr:nvSpPr>
        <xdr:cNvPr id="317" name="楕円 316"/>
        <xdr:cNvSpPr/>
      </xdr:nvSpPr>
      <xdr:spPr>
        <a:xfrm>
          <a:off x="7810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95216</xdr:rowOff>
    </xdr:from>
    <xdr:ext cx="378565" cy="259045"/>
    <xdr:sp macro="" textlink="">
      <xdr:nvSpPr>
        <xdr:cNvPr id="318" name="テキスト ボックス 317"/>
        <xdr:cNvSpPr txBox="1"/>
      </xdr:nvSpPr>
      <xdr:spPr>
        <a:xfrm>
          <a:off x="7672017"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660</xdr:rowOff>
    </xdr:from>
    <xdr:to>
      <xdr:col>36</xdr:col>
      <xdr:colOff>165100</xdr:colOff>
      <xdr:row>37</xdr:row>
      <xdr:rowOff>102260</xdr:rowOff>
    </xdr:to>
    <xdr:sp macro="" textlink="">
      <xdr:nvSpPr>
        <xdr:cNvPr id="319" name="楕円 318"/>
        <xdr:cNvSpPr/>
      </xdr:nvSpPr>
      <xdr:spPr>
        <a:xfrm>
          <a:off x="69215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93387</xdr:rowOff>
    </xdr:from>
    <xdr:ext cx="378565" cy="259045"/>
    <xdr:sp macro="" textlink="">
      <xdr:nvSpPr>
        <xdr:cNvPr id="320" name="テキスト ボックス 319"/>
        <xdr:cNvSpPr txBox="1"/>
      </xdr:nvSpPr>
      <xdr:spPr>
        <a:xfrm>
          <a:off x="6783017" y="6437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4" name="直線コネクタ 343"/>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5"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46" name="直線コネクタ 345"/>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47"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48" name="直線コネクタ 347"/>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133623</xdr:rowOff>
    </xdr:from>
    <xdr:to>
      <xdr:col>55</xdr:col>
      <xdr:colOff>0</xdr:colOff>
      <xdr:row>55</xdr:row>
      <xdr:rowOff>19418</xdr:rowOff>
    </xdr:to>
    <xdr:cxnSp macro="">
      <xdr:nvCxnSpPr>
        <xdr:cNvPr id="349" name="直線コネクタ 348"/>
        <xdr:cNvCxnSpPr/>
      </xdr:nvCxnSpPr>
      <xdr:spPr>
        <a:xfrm flipV="1">
          <a:off x="9639300" y="9391923"/>
          <a:ext cx="838200" cy="5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158272</xdr:rowOff>
    </xdr:from>
    <xdr:ext cx="534377" cy="259045"/>
    <xdr:sp macro="" textlink="">
      <xdr:nvSpPr>
        <xdr:cNvPr id="350" name="農林水産業費平均値テキスト"/>
        <xdr:cNvSpPr txBox="1"/>
      </xdr:nvSpPr>
      <xdr:spPr>
        <a:xfrm>
          <a:off x="10528300" y="9416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1" name="フローチャート: 判断 350"/>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160712</xdr:rowOff>
    </xdr:from>
    <xdr:to>
      <xdr:col>50</xdr:col>
      <xdr:colOff>114300</xdr:colOff>
      <xdr:row>55</xdr:row>
      <xdr:rowOff>19418</xdr:rowOff>
    </xdr:to>
    <xdr:cxnSp macro="">
      <xdr:nvCxnSpPr>
        <xdr:cNvPr id="352" name="直線コネクタ 351"/>
        <xdr:cNvCxnSpPr/>
      </xdr:nvCxnSpPr>
      <xdr:spPr>
        <a:xfrm>
          <a:off x="8750300" y="9419012"/>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3" name="フローチャート: 判断 352"/>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62565</xdr:rowOff>
    </xdr:from>
    <xdr:ext cx="534377" cy="259045"/>
    <xdr:sp macro="" textlink="">
      <xdr:nvSpPr>
        <xdr:cNvPr id="354" name="テキスト ボックス 353"/>
        <xdr:cNvSpPr txBox="1"/>
      </xdr:nvSpPr>
      <xdr:spPr>
        <a:xfrm>
          <a:off x="9372111" y="9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160712</xdr:rowOff>
    </xdr:from>
    <xdr:to>
      <xdr:col>45</xdr:col>
      <xdr:colOff>177800</xdr:colOff>
      <xdr:row>55</xdr:row>
      <xdr:rowOff>52394</xdr:rowOff>
    </xdr:to>
    <xdr:cxnSp macro="">
      <xdr:nvCxnSpPr>
        <xdr:cNvPr id="355" name="直線コネクタ 354"/>
        <xdr:cNvCxnSpPr/>
      </xdr:nvCxnSpPr>
      <xdr:spPr>
        <a:xfrm flipV="1">
          <a:off x="7861300" y="9419012"/>
          <a:ext cx="889000" cy="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6" name="フローチャート: 判断 355"/>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67632</xdr:rowOff>
    </xdr:from>
    <xdr:ext cx="534377" cy="259045"/>
    <xdr:sp macro="" textlink="">
      <xdr:nvSpPr>
        <xdr:cNvPr id="357" name="テキスト ボックス 356"/>
        <xdr:cNvSpPr txBox="1"/>
      </xdr:nvSpPr>
      <xdr:spPr>
        <a:xfrm>
          <a:off x="8483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52394</xdr:rowOff>
    </xdr:from>
    <xdr:to>
      <xdr:col>41</xdr:col>
      <xdr:colOff>50800</xdr:colOff>
      <xdr:row>55</xdr:row>
      <xdr:rowOff>99390</xdr:rowOff>
    </xdr:to>
    <xdr:cxnSp macro="">
      <xdr:nvCxnSpPr>
        <xdr:cNvPr id="358" name="直線コネクタ 357"/>
        <xdr:cNvCxnSpPr/>
      </xdr:nvCxnSpPr>
      <xdr:spPr>
        <a:xfrm flipV="1">
          <a:off x="6972300" y="9482144"/>
          <a:ext cx="889000" cy="4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42494</xdr:rowOff>
    </xdr:from>
    <xdr:to>
      <xdr:col>41</xdr:col>
      <xdr:colOff>101600</xdr:colOff>
      <xdr:row>55</xdr:row>
      <xdr:rowOff>144094</xdr:rowOff>
    </xdr:to>
    <xdr:sp macro="" textlink="">
      <xdr:nvSpPr>
        <xdr:cNvPr id="359" name="フローチャート: 判断 358"/>
        <xdr:cNvSpPr/>
      </xdr:nvSpPr>
      <xdr:spPr>
        <a:xfrm>
          <a:off x="7810500" y="94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135221</xdr:rowOff>
    </xdr:from>
    <xdr:ext cx="534377" cy="259045"/>
    <xdr:sp macro="" textlink="">
      <xdr:nvSpPr>
        <xdr:cNvPr id="360" name="テキスト ボックス 359"/>
        <xdr:cNvSpPr txBox="1"/>
      </xdr:nvSpPr>
      <xdr:spPr>
        <a:xfrm>
          <a:off x="7594111" y="95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4280</xdr:rowOff>
    </xdr:from>
    <xdr:to>
      <xdr:col>36</xdr:col>
      <xdr:colOff>165100</xdr:colOff>
      <xdr:row>55</xdr:row>
      <xdr:rowOff>105880</xdr:rowOff>
    </xdr:to>
    <xdr:sp macro="" textlink="">
      <xdr:nvSpPr>
        <xdr:cNvPr id="361" name="フローチャート: 判断 360"/>
        <xdr:cNvSpPr/>
      </xdr:nvSpPr>
      <xdr:spPr>
        <a:xfrm>
          <a:off x="6921500" y="943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122407</xdr:rowOff>
    </xdr:from>
    <xdr:ext cx="534377" cy="259045"/>
    <xdr:sp macro="" textlink="">
      <xdr:nvSpPr>
        <xdr:cNvPr id="362" name="テキスト ボックス 361"/>
        <xdr:cNvSpPr txBox="1"/>
      </xdr:nvSpPr>
      <xdr:spPr>
        <a:xfrm>
          <a:off x="6705111" y="92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82823</xdr:rowOff>
    </xdr:from>
    <xdr:to>
      <xdr:col>55</xdr:col>
      <xdr:colOff>50800</xdr:colOff>
      <xdr:row>55</xdr:row>
      <xdr:rowOff>12973</xdr:rowOff>
    </xdr:to>
    <xdr:sp macro="" textlink="">
      <xdr:nvSpPr>
        <xdr:cNvPr id="368" name="楕円 367"/>
        <xdr:cNvSpPr/>
      </xdr:nvSpPr>
      <xdr:spPr>
        <a:xfrm>
          <a:off x="10426700" y="93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105700</xdr:rowOff>
    </xdr:from>
    <xdr:ext cx="534377" cy="259045"/>
    <xdr:sp macro="" textlink="">
      <xdr:nvSpPr>
        <xdr:cNvPr id="369" name="農林水産業費該当値テキスト"/>
        <xdr:cNvSpPr txBox="1"/>
      </xdr:nvSpPr>
      <xdr:spPr>
        <a:xfrm>
          <a:off x="10528300" y="91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140068</xdr:rowOff>
    </xdr:from>
    <xdr:to>
      <xdr:col>50</xdr:col>
      <xdr:colOff>165100</xdr:colOff>
      <xdr:row>55</xdr:row>
      <xdr:rowOff>70218</xdr:rowOff>
    </xdr:to>
    <xdr:sp macro="" textlink="">
      <xdr:nvSpPr>
        <xdr:cNvPr id="370" name="楕円 369"/>
        <xdr:cNvSpPr/>
      </xdr:nvSpPr>
      <xdr:spPr>
        <a:xfrm>
          <a:off x="9588500" y="93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86745</xdr:rowOff>
    </xdr:from>
    <xdr:ext cx="534377" cy="259045"/>
    <xdr:sp macro="" textlink="">
      <xdr:nvSpPr>
        <xdr:cNvPr id="371" name="テキスト ボックス 370"/>
        <xdr:cNvSpPr txBox="1"/>
      </xdr:nvSpPr>
      <xdr:spPr>
        <a:xfrm>
          <a:off x="9372111" y="917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109912</xdr:rowOff>
    </xdr:from>
    <xdr:to>
      <xdr:col>46</xdr:col>
      <xdr:colOff>38100</xdr:colOff>
      <xdr:row>55</xdr:row>
      <xdr:rowOff>40062</xdr:rowOff>
    </xdr:to>
    <xdr:sp macro="" textlink="">
      <xdr:nvSpPr>
        <xdr:cNvPr id="372" name="楕円 371"/>
        <xdr:cNvSpPr/>
      </xdr:nvSpPr>
      <xdr:spPr>
        <a:xfrm>
          <a:off x="8699500" y="93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56589</xdr:rowOff>
    </xdr:from>
    <xdr:ext cx="534377" cy="259045"/>
    <xdr:sp macro="" textlink="">
      <xdr:nvSpPr>
        <xdr:cNvPr id="373" name="テキスト ボックス 372"/>
        <xdr:cNvSpPr txBox="1"/>
      </xdr:nvSpPr>
      <xdr:spPr>
        <a:xfrm>
          <a:off x="8483111" y="91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1594</xdr:rowOff>
    </xdr:from>
    <xdr:to>
      <xdr:col>41</xdr:col>
      <xdr:colOff>101600</xdr:colOff>
      <xdr:row>55</xdr:row>
      <xdr:rowOff>103194</xdr:rowOff>
    </xdr:to>
    <xdr:sp macro="" textlink="">
      <xdr:nvSpPr>
        <xdr:cNvPr id="374" name="楕円 373"/>
        <xdr:cNvSpPr/>
      </xdr:nvSpPr>
      <xdr:spPr>
        <a:xfrm>
          <a:off x="7810500" y="943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119721</xdr:rowOff>
    </xdr:from>
    <xdr:ext cx="534377" cy="259045"/>
    <xdr:sp macro="" textlink="">
      <xdr:nvSpPr>
        <xdr:cNvPr id="375" name="テキスト ボックス 374"/>
        <xdr:cNvSpPr txBox="1"/>
      </xdr:nvSpPr>
      <xdr:spPr>
        <a:xfrm>
          <a:off x="7594111" y="920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48590</xdr:rowOff>
    </xdr:from>
    <xdr:to>
      <xdr:col>36</xdr:col>
      <xdr:colOff>165100</xdr:colOff>
      <xdr:row>55</xdr:row>
      <xdr:rowOff>150190</xdr:rowOff>
    </xdr:to>
    <xdr:sp macro="" textlink="">
      <xdr:nvSpPr>
        <xdr:cNvPr id="376" name="楕円 375"/>
        <xdr:cNvSpPr/>
      </xdr:nvSpPr>
      <xdr:spPr>
        <a:xfrm>
          <a:off x="6921500" y="94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141317</xdr:rowOff>
    </xdr:from>
    <xdr:ext cx="534377" cy="259045"/>
    <xdr:sp macro="" textlink="">
      <xdr:nvSpPr>
        <xdr:cNvPr id="377" name="テキスト ボックス 376"/>
        <xdr:cNvSpPr txBox="1"/>
      </xdr:nvSpPr>
      <xdr:spPr>
        <a:xfrm>
          <a:off x="6705111" y="95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399" name="直線コネクタ 398"/>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0"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1" name="直線コネクタ 400"/>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2"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3" name="直線コネクタ 402"/>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133986</xdr:rowOff>
    </xdr:from>
    <xdr:to>
      <xdr:col>55</xdr:col>
      <xdr:colOff>0</xdr:colOff>
      <xdr:row>78</xdr:row>
      <xdr:rowOff>4826</xdr:rowOff>
    </xdr:to>
    <xdr:cxnSp macro="">
      <xdr:nvCxnSpPr>
        <xdr:cNvPr id="404" name="直線コネクタ 403"/>
        <xdr:cNvCxnSpPr/>
      </xdr:nvCxnSpPr>
      <xdr:spPr>
        <a:xfrm>
          <a:off x="9639300" y="13335636"/>
          <a:ext cx="8382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05" name="商工費平均値テキスト"/>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06" name="フローチャート: 判断 405"/>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133986</xdr:rowOff>
    </xdr:from>
    <xdr:to>
      <xdr:col>50</xdr:col>
      <xdr:colOff>114300</xdr:colOff>
      <xdr:row>77</xdr:row>
      <xdr:rowOff>146946</xdr:rowOff>
    </xdr:to>
    <xdr:cxnSp macro="">
      <xdr:nvCxnSpPr>
        <xdr:cNvPr id="407" name="直線コネクタ 406"/>
        <xdr:cNvCxnSpPr/>
      </xdr:nvCxnSpPr>
      <xdr:spPr>
        <a:xfrm flipV="1">
          <a:off x="8750300" y="13335636"/>
          <a:ext cx="889000" cy="1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08" name="フローチャート: 判断 407"/>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47099</xdr:rowOff>
    </xdr:from>
    <xdr:ext cx="534377" cy="259045"/>
    <xdr:sp macro="" textlink="">
      <xdr:nvSpPr>
        <xdr:cNvPr id="409" name="テキスト ボックス 408"/>
        <xdr:cNvSpPr txBox="1"/>
      </xdr:nvSpPr>
      <xdr:spPr>
        <a:xfrm>
          <a:off x="9372111" y="129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146946</xdr:rowOff>
    </xdr:from>
    <xdr:to>
      <xdr:col>45</xdr:col>
      <xdr:colOff>177800</xdr:colOff>
      <xdr:row>78</xdr:row>
      <xdr:rowOff>36990</xdr:rowOff>
    </xdr:to>
    <xdr:cxnSp macro="">
      <xdr:nvCxnSpPr>
        <xdr:cNvPr id="410" name="直線コネクタ 409"/>
        <xdr:cNvCxnSpPr/>
      </xdr:nvCxnSpPr>
      <xdr:spPr>
        <a:xfrm flipV="1">
          <a:off x="7861300" y="13348596"/>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1" name="フローチャート: 判断 410"/>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20627</xdr:rowOff>
    </xdr:from>
    <xdr:ext cx="534377" cy="259045"/>
    <xdr:sp macro="" textlink="">
      <xdr:nvSpPr>
        <xdr:cNvPr id="412" name="テキスト ボックス 411"/>
        <xdr:cNvSpPr txBox="1"/>
      </xdr:nvSpPr>
      <xdr:spPr>
        <a:xfrm>
          <a:off x="8483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36990</xdr:rowOff>
    </xdr:from>
    <xdr:to>
      <xdr:col>41</xdr:col>
      <xdr:colOff>50800</xdr:colOff>
      <xdr:row>78</xdr:row>
      <xdr:rowOff>50980</xdr:rowOff>
    </xdr:to>
    <xdr:cxnSp macro="">
      <xdr:nvCxnSpPr>
        <xdr:cNvPr id="413" name="直線コネクタ 412"/>
        <xdr:cNvCxnSpPr/>
      </xdr:nvCxnSpPr>
      <xdr:spPr>
        <a:xfrm flipV="1">
          <a:off x="6972300" y="13410090"/>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34288</xdr:rowOff>
    </xdr:from>
    <xdr:to>
      <xdr:col>41</xdr:col>
      <xdr:colOff>101600</xdr:colOff>
      <xdr:row>76</xdr:row>
      <xdr:rowOff>135888</xdr:rowOff>
    </xdr:to>
    <xdr:sp macro="" textlink="">
      <xdr:nvSpPr>
        <xdr:cNvPr id="414" name="フローチャート: 判断 413"/>
        <xdr:cNvSpPr/>
      </xdr:nvSpPr>
      <xdr:spPr>
        <a:xfrm>
          <a:off x="7810500" y="130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152415</xdr:rowOff>
    </xdr:from>
    <xdr:ext cx="534377" cy="259045"/>
    <xdr:sp macro="" textlink="">
      <xdr:nvSpPr>
        <xdr:cNvPr id="415" name="テキスト ボックス 414"/>
        <xdr:cNvSpPr txBox="1"/>
      </xdr:nvSpPr>
      <xdr:spPr>
        <a:xfrm>
          <a:off x="7594111" y="128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114733</xdr:rowOff>
    </xdr:from>
    <xdr:to>
      <xdr:col>36</xdr:col>
      <xdr:colOff>165100</xdr:colOff>
      <xdr:row>77</xdr:row>
      <xdr:rowOff>44883</xdr:rowOff>
    </xdr:to>
    <xdr:sp macro="" textlink="">
      <xdr:nvSpPr>
        <xdr:cNvPr id="416" name="フローチャート: 判断 415"/>
        <xdr:cNvSpPr/>
      </xdr:nvSpPr>
      <xdr:spPr>
        <a:xfrm>
          <a:off x="6921500" y="1314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61409</xdr:rowOff>
    </xdr:from>
    <xdr:ext cx="534377" cy="259045"/>
    <xdr:sp macro="" textlink="">
      <xdr:nvSpPr>
        <xdr:cNvPr id="417" name="テキスト ボックス 416"/>
        <xdr:cNvSpPr txBox="1"/>
      </xdr:nvSpPr>
      <xdr:spPr>
        <a:xfrm>
          <a:off x="6705111" y="1292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125476</xdr:rowOff>
    </xdr:from>
    <xdr:to>
      <xdr:col>55</xdr:col>
      <xdr:colOff>50800</xdr:colOff>
      <xdr:row>78</xdr:row>
      <xdr:rowOff>55626</xdr:rowOff>
    </xdr:to>
    <xdr:sp macro="" textlink="">
      <xdr:nvSpPr>
        <xdr:cNvPr id="423" name="楕円 422"/>
        <xdr:cNvSpPr/>
      </xdr:nvSpPr>
      <xdr:spPr>
        <a:xfrm>
          <a:off x="10426700" y="133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40403</xdr:rowOff>
    </xdr:from>
    <xdr:ext cx="469744" cy="259045"/>
    <xdr:sp macro="" textlink="">
      <xdr:nvSpPr>
        <xdr:cNvPr id="424" name="商工費該当値テキスト"/>
        <xdr:cNvSpPr txBox="1"/>
      </xdr:nvSpPr>
      <xdr:spPr>
        <a:xfrm>
          <a:off x="10528300" y="1324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83186</xdr:rowOff>
    </xdr:from>
    <xdr:to>
      <xdr:col>50</xdr:col>
      <xdr:colOff>165100</xdr:colOff>
      <xdr:row>78</xdr:row>
      <xdr:rowOff>13336</xdr:rowOff>
    </xdr:to>
    <xdr:sp macro="" textlink="">
      <xdr:nvSpPr>
        <xdr:cNvPr id="425" name="楕円 424"/>
        <xdr:cNvSpPr/>
      </xdr:nvSpPr>
      <xdr:spPr>
        <a:xfrm>
          <a:off x="9588500" y="132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4463</xdr:rowOff>
    </xdr:from>
    <xdr:ext cx="469744" cy="259045"/>
    <xdr:sp macro="" textlink="">
      <xdr:nvSpPr>
        <xdr:cNvPr id="426" name="テキスト ボックス 425"/>
        <xdr:cNvSpPr txBox="1"/>
      </xdr:nvSpPr>
      <xdr:spPr>
        <a:xfrm>
          <a:off x="9404428" y="1337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96146</xdr:rowOff>
    </xdr:from>
    <xdr:to>
      <xdr:col>46</xdr:col>
      <xdr:colOff>38100</xdr:colOff>
      <xdr:row>78</xdr:row>
      <xdr:rowOff>26296</xdr:rowOff>
    </xdr:to>
    <xdr:sp macro="" textlink="">
      <xdr:nvSpPr>
        <xdr:cNvPr id="427" name="楕円 426"/>
        <xdr:cNvSpPr/>
      </xdr:nvSpPr>
      <xdr:spPr>
        <a:xfrm>
          <a:off x="8699500" y="132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17423</xdr:rowOff>
    </xdr:from>
    <xdr:ext cx="469744" cy="259045"/>
    <xdr:sp macro="" textlink="">
      <xdr:nvSpPr>
        <xdr:cNvPr id="428" name="テキスト ボックス 427"/>
        <xdr:cNvSpPr txBox="1"/>
      </xdr:nvSpPr>
      <xdr:spPr>
        <a:xfrm>
          <a:off x="8515428" y="133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157640</xdr:rowOff>
    </xdr:from>
    <xdr:to>
      <xdr:col>41</xdr:col>
      <xdr:colOff>101600</xdr:colOff>
      <xdr:row>78</xdr:row>
      <xdr:rowOff>87790</xdr:rowOff>
    </xdr:to>
    <xdr:sp macro="" textlink="">
      <xdr:nvSpPr>
        <xdr:cNvPr id="429" name="楕円 428"/>
        <xdr:cNvSpPr/>
      </xdr:nvSpPr>
      <xdr:spPr>
        <a:xfrm>
          <a:off x="7810500" y="133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78917</xdr:rowOff>
    </xdr:from>
    <xdr:ext cx="469744" cy="259045"/>
    <xdr:sp macro="" textlink="">
      <xdr:nvSpPr>
        <xdr:cNvPr id="430" name="テキスト ボックス 429"/>
        <xdr:cNvSpPr txBox="1"/>
      </xdr:nvSpPr>
      <xdr:spPr>
        <a:xfrm>
          <a:off x="7626428" y="134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180</xdr:rowOff>
    </xdr:from>
    <xdr:to>
      <xdr:col>36</xdr:col>
      <xdr:colOff>165100</xdr:colOff>
      <xdr:row>78</xdr:row>
      <xdr:rowOff>101780</xdr:rowOff>
    </xdr:to>
    <xdr:sp macro="" textlink="">
      <xdr:nvSpPr>
        <xdr:cNvPr id="431" name="楕円 430"/>
        <xdr:cNvSpPr/>
      </xdr:nvSpPr>
      <xdr:spPr>
        <a:xfrm>
          <a:off x="6921500" y="133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92907</xdr:rowOff>
    </xdr:from>
    <xdr:ext cx="469744" cy="259045"/>
    <xdr:sp macro="" textlink="">
      <xdr:nvSpPr>
        <xdr:cNvPr id="432" name="テキスト ボックス 431"/>
        <xdr:cNvSpPr txBox="1"/>
      </xdr:nvSpPr>
      <xdr:spPr>
        <a:xfrm>
          <a:off x="6737428" y="134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4" name="テキスト ボックス 453"/>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58" name="直線コネクタ 457"/>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59"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0" name="直線コネクタ 459"/>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1"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2" name="直線コネクタ 461"/>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136491</xdr:rowOff>
    </xdr:from>
    <xdr:to>
      <xdr:col>55</xdr:col>
      <xdr:colOff>0</xdr:colOff>
      <xdr:row>99</xdr:row>
      <xdr:rowOff>17481</xdr:rowOff>
    </xdr:to>
    <xdr:cxnSp macro="">
      <xdr:nvCxnSpPr>
        <xdr:cNvPr id="463" name="直線コネクタ 462"/>
        <xdr:cNvCxnSpPr/>
      </xdr:nvCxnSpPr>
      <xdr:spPr>
        <a:xfrm>
          <a:off x="9639300" y="16938591"/>
          <a:ext cx="838200" cy="5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4"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5" name="フローチャート: 判断 464"/>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136491</xdr:rowOff>
    </xdr:from>
    <xdr:to>
      <xdr:col>50</xdr:col>
      <xdr:colOff>114300</xdr:colOff>
      <xdr:row>98</xdr:row>
      <xdr:rowOff>145487</xdr:rowOff>
    </xdr:to>
    <xdr:cxnSp macro="">
      <xdr:nvCxnSpPr>
        <xdr:cNvPr id="466" name="直線コネクタ 465"/>
        <xdr:cNvCxnSpPr/>
      </xdr:nvCxnSpPr>
      <xdr:spPr>
        <a:xfrm flipV="1">
          <a:off x="8750300" y="16938591"/>
          <a:ext cx="889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67" name="フローチャート: 判断 466"/>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68" name="テキスト ボックス 467"/>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145487</xdr:rowOff>
    </xdr:from>
    <xdr:to>
      <xdr:col>45</xdr:col>
      <xdr:colOff>177800</xdr:colOff>
      <xdr:row>99</xdr:row>
      <xdr:rowOff>1270</xdr:rowOff>
    </xdr:to>
    <xdr:cxnSp macro="">
      <xdr:nvCxnSpPr>
        <xdr:cNvPr id="469" name="直線コネクタ 468"/>
        <xdr:cNvCxnSpPr/>
      </xdr:nvCxnSpPr>
      <xdr:spPr>
        <a:xfrm flipV="1">
          <a:off x="7861300" y="16947587"/>
          <a:ext cx="889000" cy="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0" name="フローチャート: 判断 469"/>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56339</xdr:rowOff>
    </xdr:from>
    <xdr:ext cx="534377" cy="259045"/>
    <xdr:sp macro="" textlink="">
      <xdr:nvSpPr>
        <xdr:cNvPr id="471" name="テキスト ボックス 470"/>
        <xdr:cNvSpPr txBox="1"/>
      </xdr:nvSpPr>
      <xdr:spPr>
        <a:xfrm>
          <a:off x="8483111" y="1702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1081</xdr:rowOff>
    </xdr:from>
    <xdr:to>
      <xdr:col>41</xdr:col>
      <xdr:colOff>50800</xdr:colOff>
      <xdr:row>99</xdr:row>
      <xdr:rowOff>1270</xdr:rowOff>
    </xdr:to>
    <xdr:cxnSp macro="">
      <xdr:nvCxnSpPr>
        <xdr:cNvPr id="472" name="直線コネクタ 471"/>
        <xdr:cNvCxnSpPr/>
      </xdr:nvCxnSpPr>
      <xdr:spPr>
        <a:xfrm>
          <a:off x="6972300" y="16974631"/>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124574</xdr:rowOff>
    </xdr:from>
    <xdr:to>
      <xdr:col>41</xdr:col>
      <xdr:colOff>101600</xdr:colOff>
      <xdr:row>99</xdr:row>
      <xdr:rowOff>54724</xdr:rowOff>
    </xdr:to>
    <xdr:sp macro="" textlink="">
      <xdr:nvSpPr>
        <xdr:cNvPr id="473" name="フローチャート: 判断 472"/>
        <xdr:cNvSpPr/>
      </xdr:nvSpPr>
      <xdr:spPr>
        <a:xfrm>
          <a:off x="7810500" y="1692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45851</xdr:rowOff>
    </xdr:from>
    <xdr:ext cx="534377" cy="259045"/>
    <xdr:sp macro="" textlink="">
      <xdr:nvSpPr>
        <xdr:cNvPr id="474" name="テキスト ボックス 473"/>
        <xdr:cNvSpPr txBox="1"/>
      </xdr:nvSpPr>
      <xdr:spPr>
        <a:xfrm>
          <a:off x="7594111" y="1701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120999</xdr:rowOff>
    </xdr:from>
    <xdr:to>
      <xdr:col>36</xdr:col>
      <xdr:colOff>165100</xdr:colOff>
      <xdr:row>99</xdr:row>
      <xdr:rowOff>51149</xdr:rowOff>
    </xdr:to>
    <xdr:sp macro="" textlink="">
      <xdr:nvSpPr>
        <xdr:cNvPr id="475" name="フローチャート: 判断 474"/>
        <xdr:cNvSpPr/>
      </xdr:nvSpPr>
      <xdr:spPr>
        <a:xfrm>
          <a:off x="6921500" y="16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67676</xdr:rowOff>
    </xdr:from>
    <xdr:ext cx="534377" cy="259045"/>
    <xdr:sp macro="" textlink="">
      <xdr:nvSpPr>
        <xdr:cNvPr id="476" name="テキスト ボックス 475"/>
        <xdr:cNvSpPr txBox="1"/>
      </xdr:nvSpPr>
      <xdr:spPr>
        <a:xfrm>
          <a:off x="6705111" y="1669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138131</xdr:rowOff>
    </xdr:from>
    <xdr:to>
      <xdr:col>55</xdr:col>
      <xdr:colOff>50800</xdr:colOff>
      <xdr:row>99</xdr:row>
      <xdr:rowOff>68281</xdr:rowOff>
    </xdr:to>
    <xdr:sp macro="" textlink="">
      <xdr:nvSpPr>
        <xdr:cNvPr id="482" name="楕円 481"/>
        <xdr:cNvSpPr/>
      </xdr:nvSpPr>
      <xdr:spPr>
        <a:xfrm>
          <a:off x="10426700" y="16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62850</xdr:rowOff>
    </xdr:from>
    <xdr:ext cx="534377" cy="259045"/>
    <xdr:sp macro="" textlink="">
      <xdr:nvSpPr>
        <xdr:cNvPr id="483" name="土木費該当値テキスト"/>
        <xdr:cNvSpPr txBox="1"/>
      </xdr:nvSpPr>
      <xdr:spPr>
        <a:xfrm>
          <a:off x="10528300" y="1686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85691</xdr:rowOff>
    </xdr:from>
    <xdr:to>
      <xdr:col>50</xdr:col>
      <xdr:colOff>165100</xdr:colOff>
      <xdr:row>99</xdr:row>
      <xdr:rowOff>15841</xdr:rowOff>
    </xdr:to>
    <xdr:sp macro="" textlink="">
      <xdr:nvSpPr>
        <xdr:cNvPr id="484" name="楕円 483"/>
        <xdr:cNvSpPr/>
      </xdr:nvSpPr>
      <xdr:spPr>
        <a:xfrm>
          <a:off x="9588500" y="168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6968</xdr:rowOff>
    </xdr:from>
    <xdr:ext cx="534377" cy="259045"/>
    <xdr:sp macro="" textlink="">
      <xdr:nvSpPr>
        <xdr:cNvPr id="485" name="テキスト ボックス 484"/>
        <xdr:cNvSpPr txBox="1"/>
      </xdr:nvSpPr>
      <xdr:spPr>
        <a:xfrm>
          <a:off x="9372111" y="1698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94687</xdr:rowOff>
    </xdr:from>
    <xdr:to>
      <xdr:col>46</xdr:col>
      <xdr:colOff>38100</xdr:colOff>
      <xdr:row>99</xdr:row>
      <xdr:rowOff>24837</xdr:rowOff>
    </xdr:to>
    <xdr:sp macro="" textlink="">
      <xdr:nvSpPr>
        <xdr:cNvPr id="486" name="楕円 485"/>
        <xdr:cNvSpPr/>
      </xdr:nvSpPr>
      <xdr:spPr>
        <a:xfrm>
          <a:off x="8699500" y="168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41364</xdr:rowOff>
    </xdr:from>
    <xdr:ext cx="534377" cy="259045"/>
    <xdr:sp macro="" textlink="">
      <xdr:nvSpPr>
        <xdr:cNvPr id="487" name="テキスト ボックス 486"/>
        <xdr:cNvSpPr txBox="1"/>
      </xdr:nvSpPr>
      <xdr:spPr>
        <a:xfrm>
          <a:off x="8483111" y="1667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121920</xdr:rowOff>
    </xdr:from>
    <xdr:to>
      <xdr:col>41</xdr:col>
      <xdr:colOff>101600</xdr:colOff>
      <xdr:row>99</xdr:row>
      <xdr:rowOff>52070</xdr:rowOff>
    </xdr:to>
    <xdr:sp macro="" textlink="">
      <xdr:nvSpPr>
        <xdr:cNvPr id="488" name="楕円 487"/>
        <xdr:cNvSpPr/>
      </xdr:nvSpPr>
      <xdr:spPr>
        <a:xfrm>
          <a:off x="7810500" y="169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68597</xdr:rowOff>
    </xdr:from>
    <xdr:ext cx="534377" cy="259045"/>
    <xdr:sp macro="" textlink="">
      <xdr:nvSpPr>
        <xdr:cNvPr id="489" name="テキスト ボックス 488"/>
        <xdr:cNvSpPr txBox="1"/>
      </xdr:nvSpPr>
      <xdr:spPr>
        <a:xfrm>
          <a:off x="7594111" y="166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121731</xdr:rowOff>
    </xdr:from>
    <xdr:to>
      <xdr:col>36</xdr:col>
      <xdr:colOff>165100</xdr:colOff>
      <xdr:row>99</xdr:row>
      <xdr:rowOff>51881</xdr:rowOff>
    </xdr:to>
    <xdr:sp macro="" textlink="">
      <xdr:nvSpPr>
        <xdr:cNvPr id="490" name="楕円 489"/>
        <xdr:cNvSpPr/>
      </xdr:nvSpPr>
      <xdr:spPr>
        <a:xfrm>
          <a:off x="6921500" y="169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43008</xdr:rowOff>
    </xdr:from>
    <xdr:ext cx="534377" cy="259045"/>
    <xdr:sp macro="" textlink="">
      <xdr:nvSpPr>
        <xdr:cNvPr id="491" name="テキスト ボックス 490"/>
        <xdr:cNvSpPr txBox="1"/>
      </xdr:nvSpPr>
      <xdr:spPr>
        <a:xfrm>
          <a:off x="6705111" y="1701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4" name="直線コネクタ 513"/>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5" name="消防費最小値テキスト"/>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16" name="直線コネクタ 515"/>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17" name="消防費最大値テキスト"/>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18" name="直線コネクタ 517"/>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156388</xdr:rowOff>
    </xdr:from>
    <xdr:to>
      <xdr:col>85</xdr:col>
      <xdr:colOff>127000</xdr:colOff>
      <xdr:row>37</xdr:row>
      <xdr:rowOff>62982</xdr:rowOff>
    </xdr:to>
    <xdr:cxnSp macro="">
      <xdr:nvCxnSpPr>
        <xdr:cNvPr id="519" name="直線コネクタ 518"/>
        <xdr:cNvCxnSpPr/>
      </xdr:nvCxnSpPr>
      <xdr:spPr>
        <a:xfrm flipV="1">
          <a:off x="15481300" y="6328588"/>
          <a:ext cx="838200" cy="7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77578</xdr:rowOff>
    </xdr:from>
    <xdr:ext cx="534377" cy="259045"/>
    <xdr:sp macro="" textlink="">
      <xdr:nvSpPr>
        <xdr:cNvPr id="520" name="消防費平均値テキスト"/>
        <xdr:cNvSpPr txBox="1"/>
      </xdr:nvSpPr>
      <xdr:spPr>
        <a:xfrm>
          <a:off x="16370300" y="5906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1" name="フローチャート: 判断 520"/>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10587</xdr:rowOff>
    </xdr:from>
    <xdr:to>
      <xdr:col>81</xdr:col>
      <xdr:colOff>50800</xdr:colOff>
      <xdr:row>37</xdr:row>
      <xdr:rowOff>62982</xdr:rowOff>
    </xdr:to>
    <xdr:cxnSp macro="">
      <xdr:nvCxnSpPr>
        <xdr:cNvPr id="522" name="直線コネクタ 521"/>
        <xdr:cNvCxnSpPr/>
      </xdr:nvCxnSpPr>
      <xdr:spPr>
        <a:xfrm>
          <a:off x="14592300" y="5668437"/>
          <a:ext cx="889000" cy="73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3" name="フローチャート: 判断 522"/>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2521</xdr:rowOff>
    </xdr:from>
    <xdr:ext cx="534377" cy="259045"/>
    <xdr:sp macro="" textlink="">
      <xdr:nvSpPr>
        <xdr:cNvPr id="524" name="テキスト ボックス 523"/>
        <xdr:cNvSpPr txBox="1"/>
      </xdr:nvSpPr>
      <xdr:spPr>
        <a:xfrm>
          <a:off x="15214111" y="56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10587</xdr:rowOff>
    </xdr:from>
    <xdr:to>
      <xdr:col>76</xdr:col>
      <xdr:colOff>114300</xdr:colOff>
      <xdr:row>34</xdr:row>
      <xdr:rowOff>104724</xdr:rowOff>
    </xdr:to>
    <xdr:cxnSp macro="">
      <xdr:nvCxnSpPr>
        <xdr:cNvPr id="525" name="直線コネクタ 524"/>
        <xdr:cNvCxnSpPr/>
      </xdr:nvCxnSpPr>
      <xdr:spPr>
        <a:xfrm flipV="1">
          <a:off x="13703300" y="5668437"/>
          <a:ext cx="889000" cy="26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6284</xdr:rowOff>
    </xdr:from>
    <xdr:to>
      <xdr:col>76</xdr:col>
      <xdr:colOff>165100</xdr:colOff>
      <xdr:row>34</xdr:row>
      <xdr:rowOff>107884</xdr:rowOff>
    </xdr:to>
    <xdr:sp macro="" textlink="">
      <xdr:nvSpPr>
        <xdr:cNvPr id="526" name="フローチャート: 判断 525"/>
        <xdr:cNvSpPr/>
      </xdr:nvSpPr>
      <xdr:spPr>
        <a:xfrm>
          <a:off x="14541500" y="58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99011</xdr:rowOff>
    </xdr:from>
    <xdr:ext cx="534377" cy="259045"/>
    <xdr:sp macro="" textlink="">
      <xdr:nvSpPr>
        <xdr:cNvPr id="527" name="テキスト ボックス 526"/>
        <xdr:cNvSpPr txBox="1"/>
      </xdr:nvSpPr>
      <xdr:spPr>
        <a:xfrm>
          <a:off x="14325111" y="59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104724</xdr:rowOff>
    </xdr:from>
    <xdr:to>
      <xdr:col>71</xdr:col>
      <xdr:colOff>177800</xdr:colOff>
      <xdr:row>36</xdr:row>
      <xdr:rowOff>83601</xdr:rowOff>
    </xdr:to>
    <xdr:cxnSp macro="">
      <xdr:nvCxnSpPr>
        <xdr:cNvPr id="528" name="直線コネクタ 527"/>
        <xdr:cNvCxnSpPr/>
      </xdr:nvCxnSpPr>
      <xdr:spPr>
        <a:xfrm flipV="1">
          <a:off x="12814300" y="5934024"/>
          <a:ext cx="889000" cy="3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46335</xdr:rowOff>
    </xdr:from>
    <xdr:to>
      <xdr:col>72</xdr:col>
      <xdr:colOff>38100</xdr:colOff>
      <xdr:row>35</xdr:row>
      <xdr:rowOff>147935</xdr:rowOff>
    </xdr:to>
    <xdr:sp macro="" textlink="">
      <xdr:nvSpPr>
        <xdr:cNvPr id="529" name="フローチャート: 判断 528"/>
        <xdr:cNvSpPr/>
      </xdr:nvSpPr>
      <xdr:spPr>
        <a:xfrm>
          <a:off x="13652500" y="604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139062</xdr:rowOff>
    </xdr:from>
    <xdr:ext cx="534377" cy="259045"/>
    <xdr:sp macro="" textlink="">
      <xdr:nvSpPr>
        <xdr:cNvPr id="530" name="テキスト ボックス 529"/>
        <xdr:cNvSpPr txBox="1"/>
      </xdr:nvSpPr>
      <xdr:spPr>
        <a:xfrm>
          <a:off x="13436111" y="613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96672</xdr:rowOff>
    </xdr:from>
    <xdr:to>
      <xdr:col>67</xdr:col>
      <xdr:colOff>101600</xdr:colOff>
      <xdr:row>36</xdr:row>
      <xdr:rowOff>26822</xdr:rowOff>
    </xdr:to>
    <xdr:sp macro="" textlink="">
      <xdr:nvSpPr>
        <xdr:cNvPr id="531" name="フローチャート: 判断 530"/>
        <xdr:cNvSpPr/>
      </xdr:nvSpPr>
      <xdr:spPr>
        <a:xfrm>
          <a:off x="12763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43349</xdr:rowOff>
    </xdr:from>
    <xdr:ext cx="534377" cy="259045"/>
    <xdr:sp macro="" textlink="">
      <xdr:nvSpPr>
        <xdr:cNvPr id="532" name="テキスト ボックス 531"/>
        <xdr:cNvSpPr txBox="1"/>
      </xdr:nvSpPr>
      <xdr:spPr>
        <a:xfrm>
          <a:off x="12547111" y="587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105588</xdr:rowOff>
    </xdr:from>
    <xdr:to>
      <xdr:col>85</xdr:col>
      <xdr:colOff>177800</xdr:colOff>
      <xdr:row>37</xdr:row>
      <xdr:rowOff>35738</xdr:rowOff>
    </xdr:to>
    <xdr:sp macro="" textlink="">
      <xdr:nvSpPr>
        <xdr:cNvPr id="538" name="楕円 537"/>
        <xdr:cNvSpPr/>
      </xdr:nvSpPr>
      <xdr:spPr>
        <a:xfrm>
          <a:off x="16268700" y="62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84015</xdr:rowOff>
    </xdr:from>
    <xdr:ext cx="534377" cy="259045"/>
    <xdr:sp macro="" textlink="">
      <xdr:nvSpPr>
        <xdr:cNvPr id="539" name="消防費該当値テキスト"/>
        <xdr:cNvSpPr txBox="1"/>
      </xdr:nvSpPr>
      <xdr:spPr>
        <a:xfrm>
          <a:off x="16370300"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12182</xdr:rowOff>
    </xdr:from>
    <xdr:to>
      <xdr:col>81</xdr:col>
      <xdr:colOff>101600</xdr:colOff>
      <xdr:row>37</xdr:row>
      <xdr:rowOff>113782</xdr:rowOff>
    </xdr:to>
    <xdr:sp macro="" textlink="">
      <xdr:nvSpPr>
        <xdr:cNvPr id="540" name="楕円 539"/>
        <xdr:cNvSpPr/>
      </xdr:nvSpPr>
      <xdr:spPr>
        <a:xfrm>
          <a:off x="15430500" y="63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104909</xdr:rowOff>
    </xdr:from>
    <xdr:ext cx="534377" cy="259045"/>
    <xdr:sp macro="" textlink="">
      <xdr:nvSpPr>
        <xdr:cNvPr id="541" name="テキスト ボックス 540"/>
        <xdr:cNvSpPr txBox="1"/>
      </xdr:nvSpPr>
      <xdr:spPr>
        <a:xfrm>
          <a:off x="15214111" y="644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131237</xdr:rowOff>
    </xdr:from>
    <xdr:to>
      <xdr:col>76</xdr:col>
      <xdr:colOff>165100</xdr:colOff>
      <xdr:row>33</xdr:row>
      <xdr:rowOff>61387</xdr:rowOff>
    </xdr:to>
    <xdr:sp macro="" textlink="">
      <xdr:nvSpPr>
        <xdr:cNvPr id="542" name="楕円 541"/>
        <xdr:cNvSpPr/>
      </xdr:nvSpPr>
      <xdr:spPr>
        <a:xfrm>
          <a:off x="14541500" y="56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77914</xdr:rowOff>
    </xdr:from>
    <xdr:ext cx="534377" cy="259045"/>
    <xdr:sp macro="" textlink="">
      <xdr:nvSpPr>
        <xdr:cNvPr id="543" name="テキスト ボックス 542"/>
        <xdr:cNvSpPr txBox="1"/>
      </xdr:nvSpPr>
      <xdr:spPr>
        <a:xfrm>
          <a:off x="14325111" y="53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53924</xdr:rowOff>
    </xdr:from>
    <xdr:to>
      <xdr:col>72</xdr:col>
      <xdr:colOff>38100</xdr:colOff>
      <xdr:row>34</xdr:row>
      <xdr:rowOff>155524</xdr:rowOff>
    </xdr:to>
    <xdr:sp macro="" textlink="">
      <xdr:nvSpPr>
        <xdr:cNvPr id="544" name="楕円 543"/>
        <xdr:cNvSpPr/>
      </xdr:nvSpPr>
      <xdr:spPr>
        <a:xfrm>
          <a:off x="13652500" y="58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601</xdr:rowOff>
    </xdr:from>
    <xdr:ext cx="534377" cy="259045"/>
    <xdr:sp macro="" textlink="">
      <xdr:nvSpPr>
        <xdr:cNvPr id="545" name="テキスト ボックス 544"/>
        <xdr:cNvSpPr txBox="1"/>
      </xdr:nvSpPr>
      <xdr:spPr>
        <a:xfrm>
          <a:off x="13436111" y="565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32801</xdr:rowOff>
    </xdr:from>
    <xdr:to>
      <xdr:col>67</xdr:col>
      <xdr:colOff>101600</xdr:colOff>
      <xdr:row>36</xdr:row>
      <xdr:rowOff>134401</xdr:rowOff>
    </xdr:to>
    <xdr:sp macro="" textlink="">
      <xdr:nvSpPr>
        <xdr:cNvPr id="546" name="楕円 545"/>
        <xdr:cNvSpPr/>
      </xdr:nvSpPr>
      <xdr:spPr>
        <a:xfrm>
          <a:off x="12763500" y="62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125528</xdr:rowOff>
    </xdr:from>
    <xdr:ext cx="534377" cy="259045"/>
    <xdr:sp macro="" textlink="">
      <xdr:nvSpPr>
        <xdr:cNvPr id="547" name="テキスト ボックス 546"/>
        <xdr:cNvSpPr txBox="1"/>
      </xdr:nvSpPr>
      <xdr:spPr>
        <a:xfrm>
          <a:off x="12547111" y="629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72" name="直線コネクタ 571"/>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73" name="教育費最小値テキスト"/>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74" name="直線コネクタ 573"/>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75" name="教育費最大値テキスト"/>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76" name="直線コネクタ 575"/>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139605</xdr:rowOff>
    </xdr:from>
    <xdr:to>
      <xdr:col>85</xdr:col>
      <xdr:colOff>127000</xdr:colOff>
      <xdr:row>56</xdr:row>
      <xdr:rowOff>95866</xdr:rowOff>
    </xdr:to>
    <xdr:cxnSp macro="">
      <xdr:nvCxnSpPr>
        <xdr:cNvPr id="577" name="直線コネクタ 576"/>
        <xdr:cNvCxnSpPr/>
      </xdr:nvCxnSpPr>
      <xdr:spPr>
        <a:xfrm>
          <a:off x="15481300" y="9397905"/>
          <a:ext cx="838200" cy="29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169442</xdr:rowOff>
    </xdr:from>
    <xdr:ext cx="534377" cy="259045"/>
    <xdr:sp macro="" textlink="">
      <xdr:nvSpPr>
        <xdr:cNvPr id="578" name="教育費平均値テキスト"/>
        <xdr:cNvSpPr txBox="1"/>
      </xdr:nvSpPr>
      <xdr:spPr>
        <a:xfrm>
          <a:off x="16370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79" name="フローチャート: 判断 578"/>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51880</xdr:rowOff>
    </xdr:from>
    <xdr:to>
      <xdr:col>81</xdr:col>
      <xdr:colOff>50800</xdr:colOff>
      <xdr:row>54</xdr:row>
      <xdr:rowOff>139605</xdr:rowOff>
    </xdr:to>
    <xdr:cxnSp macro="">
      <xdr:nvCxnSpPr>
        <xdr:cNvPr id="580" name="直線コネクタ 579"/>
        <xdr:cNvCxnSpPr/>
      </xdr:nvCxnSpPr>
      <xdr:spPr>
        <a:xfrm>
          <a:off x="14592300" y="9138730"/>
          <a:ext cx="889000" cy="2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81" name="フローチャート: 判断 580"/>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43952</xdr:rowOff>
    </xdr:from>
    <xdr:ext cx="534377" cy="259045"/>
    <xdr:sp macro="" textlink="">
      <xdr:nvSpPr>
        <xdr:cNvPr id="582" name="テキスト ボックス 581"/>
        <xdr:cNvSpPr txBox="1"/>
      </xdr:nvSpPr>
      <xdr:spPr>
        <a:xfrm>
          <a:off x="15214111" y="94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51880</xdr:rowOff>
    </xdr:from>
    <xdr:to>
      <xdr:col>76</xdr:col>
      <xdr:colOff>114300</xdr:colOff>
      <xdr:row>54</xdr:row>
      <xdr:rowOff>150502</xdr:rowOff>
    </xdr:to>
    <xdr:cxnSp macro="">
      <xdr:nvCxnSpPr>
        <xdr:cNvPr id="583" name="直線コネクタ 582"/>
        <xdr:cNvCxnSpPr/>
      </xdr:nvCxnSpPr>
      <xdr:spPr>
        <a:xfrm flipV="1">
          <a:off x="13703300" y="9138730"/>
          <a:ext cx="889000" cy="27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98558</xdr:rowOff>
    </xdr:from>
    <xdr:to>
      <xdr:col>76</xdr:col>
      <xdr:colOff>165100</xdr:colOff>
      <xdr:row>55</xdr:row>
      <xdr:rowOff>28708</xdr:rowOff>
    </xdr:to>
    <xdr:sp macro="" textlink="">
      <xdr:nvSpPr>
        <xdr:cNvPr id="584" name="フローチャート: 判断 583"/>
        <xdr:cNvSpPr/>
      </xdr:nvSpPr>
      <xdr:spPr>
        <a:xfrm>
          <a:off x="14541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19835</xdr:rowOff>
    </xdr:from>
    <xdr:ext cx="534377" cy="259045"/>
    <xdr:sp macro="" textlink="">
      <xdr:nvSpPr>
        <xdr:cNvPr id="585" name="テキスト ボックス 584"/>
        <xdr:cNvSpPr txBox="1"/>
      </xdr:nvSpPr>
      <xdr:spPr>
        <a:xfrm>
          <a:off x="14325111" y="9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150502</xdr:rowOff>
    </xdr:from>
    <xdr:to>
      <xdr:col>71</xdr:col>
      <xdr:colOff>177800</xdr:colOff>
      <xdr:row>55</xdr:row>
      <xdr:rowOff>110934</xdr:rowOff>
    </xdr:to>
    <xdr:cxnSp macro="">
      <xdr:nvCxnSpPr>
        <xdr:cNvPr id="586" name="直線コネクタ 585"/>
        <xdr:cNvCxnSpPr/>
      </xdr:nvCxnSpPr>
      <xdr:spPr>
        <a:xfrm flipV="1">
          <a:off x="12814300" y="9408802"/>
          <a:ext cx="889000" cy="13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122924</xdr:rowOff>
    </xdr:from>
    <xdr:to>
      <xdr:col>72</xdr:col>
      <xdr:colOff>38100</xdr:colOff>
      <xdr:row>55</xdr:row>
      <xdr:rowOff>53074</xdr:rowOff>
    </xdr:to>
    <xdr:sp macro="" textlink="">
      <xdr:nvSpPr>
        <xdr:cNvPr id="587" name="フローチャート: 判断 586"/>
        <xdr:cNvSpPr/>
      </xdr:nvSpPr>
      <xdr:spPr>
        <a:xfrm>
          <a:off x="13652500" y="938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44201</xdr:rowOff>
    </xdr:from>
    <xdr:ext cx="534377" cy="259045"/>
    <xdr:sp macro="" textlink="">
      <xdr:nvSpPr>
        <xdr:cNvPr id="588" name="テキスト ボックス 587"/>
        <xdr:cNvSpPr txBox="1"/>
      </xdr:nvSpPr>
      <xdr:spPr>
        <a:xfrm>
          <a:off x="13436111" y="947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142773</xdr:rowOff>
    </xdr:from>
    <xdr:to>
      <xdr:col>67</xdr:col>
      <xdr:colOff>101600</xdr:colOff>
      <xdr:row>55</xdr:row>
      <xdr:rowOff>72923</xdr:rowOff>
    </xdr:to>
    <xdr:sp macro="" textlink="">
      <xdr:nvSpPr>
        <xdr:cNvPr id="589" name="フローチャート: 判断 588"/>
        <xdr:cNvSpPr/>
      </xdr:nvSpPr>
      <xdr:spPr>
        <a:xfrm>
          <a:off x="12763500" y="94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89450</xdr:rowOff>
    </xdr:from>
    <xdr:ext cx="534377" cy="259045"/>
    <xdr:sp macro="" textlink="">
      <xdr:nvSpPr>
        <xdr:cNvPr id="590" name="テキスト ボックス 589"/>
        <xdr:cNvSpPr txBox="1"/>
      </xdr:nvSpPr>
      <xdr:spPr>
        <a:xfrm>
          <a:off x="12547111" y="91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45066</xdr:rowOff>
    </xdr:from>
    <xdr:to>
      <xdr:col>85</xdr:col>
      <xdr:colOff>177800</xdr:colOff>
      <xdr:row>56</xdr:row>
      <xdr:rowOff>146666</xdr:rowOff>
    </xdr:to>
    <xdr:sp macro="" textlink="">
      <xdr:nvSpPr>
        <xdr:cNvPr id="596" name="楕円 595"/>
        <xdr:cNvSpPr/>
      </xdr:nvSpPr>
      <xdr:spPr>
        <a:xfrm>
          <a:off x="16268700" y="964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23493</xdr:rowOff>
    </xdr:from>
    <xdr:ext cx="534377" cy="259045"/>
    <xdr:sp macro="" textlink="">
      <xdr:nvSpPr>
        <xdr:cNvPr id="597" name="教育費該当値テキスト"/>
        <xdr:cNvSpPr txBox="1"/>
      </xdr:nvSpPr>
      <xdr:spPr>
        <a:xfrm>
          <a:off x="16370300" y="96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88805</xdr:rowOff>
    </xdr:from>
    <xdr:to>
      <xdr:col>81</xdr:col>
      <xdr:colOff>101600</xdr:colOff>
      <xdr:row>55</xdr:row>
      <xdr:rowOff>18955</xdr:rowOff>
    </xdr:to>
    <xdr:sp macro="" textlink="">
      <xdr:nvSpPr>
        <xdr:cNvPr id="598" name="楕円 597"/>
        <xdr:cNvSpPr/>
      </xdr:nvSpPr>
      <xdr:spPr>
        <a:xfrm>
          <a:off x="15430500" y="93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35482</xdr:rowOff>
    </xdr:from>
    <xdr:ext cx="534377" cy="259045"/>
    <xdr:sp macro="" textlink="">
      <xdr:nvSpPr>
        <xdr:cNvPr id="599" name="テキスト ボックス 598"/>
        <xdr:cNvSpPr txBox="1"/>
      </xdr:nvSpPr>
      <xdr:spPr>
        <a:xfrm>
          <a:off x="15214111" y="912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1080</xdr:rowOff>
    </xdr:from>
    <xdr:to>
      <xdr:col>76</xdr:col>
      <xdr:colOff>165100</xdr:colOff>
      <xdr:row>53</xdr:row>
      <xdr:rowOff>102680</xdr:rowOff>
    </xdr:to>
    <xdr:sp macro="" textlink="">
      <xdr:nvSpPr>
        <xdr:cNvPr id="600" name="楕円 599"/>
        <xdr:cNvSpPr/>
      </xdr:nvSpPr>
      <xdr:spPr>
        <a:xfrm>
          <a:off x="14541500" y="90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119207</xdr:rowOff>
    </xdr:from>
    <xdr:ext cx="534377" cy="259045"/>
    <xdr:sp macro="" textlink="">
      <xdr:nvSpPr>
        <xdr:cNvPr id="601" name="テキスト ボックス 600"/>
        <xdr:cNvSpPr txBox="1"/>
      </xdr:nvSpPr>
      <xdr:spPr>
        <a:xfrm>
          <a:off x="14325111" y="886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99702</xdr:rowOff>
    </xdr:from>
    <xdr:to>
      <xdr:col>72</xdr:col>
      <xdr:colOff>38100</xdr:colOff>
      <xdr:row>55</xdr:row>
      <xdr:rowOff>29852</xdr:rowOff>
    </xdr:to>
    <xdr:sp macro="" textlink="">
      <xdr:nvSpPr>
        <xdr:cNvPr id="602" name="楕円 601"/>
        <xdr:cNvSpPr/>
      </xdr:nvSpPr>
      <xdr:spPr>
        <a:xfrm>
          <a:off x="13652500" y="93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46379</xdr:rowOff>
    </xdr:from>
    <xdr:ext cx="534377" cy="259045"/>
    <xdr:sp macro="" textlink="">
      <xdr:nvSpPr>
        <xdr:cNvPr id="603" name="テキスト ボックス 602"/>
        <xdr:cNvSpPr txBox="1"/>
      </xdr:nvSpPr>
      <xdr:spPr>
        <a:xfrm>
          <a:off x="13436111" y="91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60134</xdr:rowOff>
    </xdr:from>
    <xdr:to>
      <xdr:col>67</xdr:col>
      <xdr:colOff>101600</xdr:colOff>
      <xdr:row>55</xdr:row>
      <xdr:rowOff>161734</xdr:rowOff>
    </xdr:to>
    <xdr:sp macro="" textlink="">
      <xdr:nvSpPr>
        <xdr:cNvPr id="604" name="楕円 603"/>
        <xdr:cNvSpPr/>
      </xdr:nvSpPr>
      <xdr:spPr>
        <a:xfrm>
          <a:off x="12763500" y="948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152861</xdr:rowOff>
    </xdr:from>
    <xdr:ext cx="534377" cy="259045"/>
    <xdr:sp macro="" textlink="">
      <xdr:nvSpPr>
        <xdr:cNvPr id="605" name="テキスト ボックス 604"/>
        <xdr:cNvSpPr txBox="1"/>
      </xdr:nvSpPr>
      <xdr:spPr>
        <a:xfrm>
          <a:off x="12547111" y="958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29" name="直線コネクタ 628"/>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2"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3" name="直線コネクタ 632"/>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167112</xdr:rowOff>
    </xdr:from>
    <xdr:to>
      <xdr:col>85</xdr:col>
      <xdr:colOff>127000</xdr:colOff>
      <xdr:row>79</xdr:row>
      <xdr:rowOff>40717</xdr:rowOff>
    </xdr:to>
    <xdr:cxnSp macro="">
      <xdr:nvCxnSpPr>
        <xdr:cNvPr id="634" name="直線コネクタ 633"/>
        <xdr:cNvCxnSpPr/>
      </xdr:nvCxnSpPr>
      <xdr:spPr>
        <a:xfrm>
          <a:off x="15481300" y="13540212"/>
          <a:ext cx="838200" cy="4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5"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36" name="フローチャート: 判断 635"/>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62091</xdr:rowOff>
    </xdr:from>
    <xdr:to>
      <xdr:col>81</xdr:col>
      <xdr:colOff>50800</xdr:colOff>
      <xdr:row>78</xdr:row>
      <xdr:rowOff>167112</xdr:rowOff>
    </xdr:to>
    <xdr:cxnSp macro="">
      <xdr:nvCxnSpPr>
        <xdr:cNvPr id="637" name="直線コネクタ 636"/>
        <xdr:cNvCxnSpPr/>
      </xdr:nvCxnSpPr>
      <xdr:spPr>
        <a:xfrm>
          <a:off x="14592300" y="13435191"/>
          <a:ext cx="889000" cy="10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38" name="フローチャート: 判断 637"/>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39" name="テキスト ボックス 638"/>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113792</xdr:rowOff>
    </xdr:from>
    <xdr:to>
      <xdr:col>76</xdr:col>
      <xdr:colOff>114300</xdr:colOff>
      <xdr:row>78</xdr:row>
      <xdr:rowOff>62091</xdr:rowOff>
    </xdr:to>
    <xdr:cxnSp macro="">
      <xdr:nvCxnSpPr>
        <xdr:cNvPr id="640" name="直線コネクタ 639"/>
        <xdr:cNvCxnSpPr/>
      </xdr:nvCxnSpPr>
      <xdr:spPr>
        <a:xfrm>
          <a:off x="13703300" y="13315442"/>
          <a:ext cx="889000" cy="11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1" name="フローチャート: 判断 640"/>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24903</xdr:rowOff>
    </xdr:from>
    <xdr:ext cx="469744" cy="259045"/>
    <xdr:sp macro="" textlink="">
      <xdr:nvSpPr>
        <xdr:cNvPr id="642" name="テキスト ボックス 641"/>
        <xdr:cNvSpPr txBox="1"/>
      </xdr:nvSpPr>
      <xdr:spPr>
        <a:xfrm>
          <a:off x="14357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616</xdr:rowOff>
    </xdr:from>
    <xdr:to>
      <xdr:col>71</xdr:col>
      <xdr:colOff>177800</xdr:colOff>
      <xdr:row>77</xdr:row>
      <xdr:rowOff>113792</xdr:rowOff>
    </xdr:to>
    <xdr:cxnSp macro="">
      <xdr:nvCxnSpPr>
        <xdr:cNvPr id="643" name="直線コネクタ 642"/>
        <xdr:cNvCxnSpPr/>
      </xdr:nvCxnSpPr>
      <xdr:spPr>
        <a:xfrm>
          <a:off x="12814300" y="12859366"/>
          <a:ext cx="889000" cy="45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42190</xdr:rowOff>
    </xdr:from>
    <xdr:to>
      <xdr:col>72</xdr:col>
      <xdr:colOff>38100</xdr:colOff>
      <xdr:row>78</xdr:row>
      <xdr:rowOff>143790</xdr:rowOff>
    </xdr:to>
    <xdr:sp macro="" textlink="">
      <xdr:nvSpPr>
        <xdr:cNvPr id="644" name="フローチャート: 判断 643"/>
        <xdr:cNvSpPr/>
      </xdr:nvSpPr>
      <xdr:spPr>
        <a:xfrm>
          <a:off x="13652500" y="134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134917</xdr:rowOff>
    </xdr:from>
    <xdr:ext cx="469744" cy="259045"/>
    <xdr:sp macro="" textlink="">
      <xdr:nvSpPr>
        <xdr:cNvPr id="645" name="テキスト ボックス 644"/>
        <xdr:cNvSpPr txBox="1"/>
      </xdr:nvSpPr>
      <xdr:spPr>
        <a:xfrm>
          <a:off x="13468428" y="1350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42438</xdr:rowOff>
    </xdr:from>
    <xdr:to>
      <xdr:col>67</xdr:col>
      <xdr:colOff>101600</xdr:colOff>
      <xdr:row>78</xdr:row>
      <xdr:rowOff>144038</xdr:rowOff>
    </xdr:to>
    <xdr:sp macro="" textlink="">
      <xdr:nvSpPr>
        <xdr:cNvPr id="646" name="フローチャート: 判断 645"/>
        <xdr:cNvSpPr/>
      </xdr:nvSpPr>
      <xdr:spPr>
        <a:xfrm>
          <a:off x="12763500" y="1341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135165</xdr:rowOff>
    </xdr:from>
    <xdr:ext cx="469744" cy="259045"/>
    <xdr:sp macro="" textlink="">
      <xdr:nvSpPr>
        <xdr:cNvPr id="647" name="テキスト ボックス 646"/>
        <xdr:cNvSpPr txBox="1"/>
      </xdr:nvSpPr>
      <xdr:spPr>
        <a:xfrm>
          <a:off x="12579428" y="1350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161367</xdr:rowOff>
    </xdr:from>
    <xdr:to>
      <xdr:col>85</xdr:col>
      <xdr:colOff>177800</xdr:colOff>
      <xdr:row>79</xdr:row>
      <xdr:rowOff>91517</xdr:rowOff>
    </xdr:to>
    <xdr:sp macro="" textlink="">
      <xdr:nvSpPr>
        <xdr:cNvPr id="653" name="楕円 652"/>
        <xdr:cNvSpPr/>
      </xdr:nvSpPr>
      <xdr:spPr>
        <a:xfrm>
          <a:off x="16268700" y="135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76294</xdr:rowOff>
    </xdr:from>
    <xdr:ext cx="378565" cy="259045"/>
    <xdr:sp macro="" textlink="">
      <xdr:nvSpPr>
        <xdr:cNvPr id="654" name="災害復旧費該当値テキスト"/>
        <xdr:cNvSpPr txBox="1"/>
      </xdr:nvSpPr>
      <xdr:spPr>
        <a:xfrm>
          <a:off x="16370300" y="13449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116312</xdr:rowOff>
    </xdr:from>
    <xdr:to>
      <xdr:col>81</xdr:col>
      <xdr:colOff>101600</xdr:colOff>
      <xdr:row>79</xdr:row>
      <xdr:rowOff>46462</xdr:rowOff>
    </xdr:to>
    <xdr:sp macro="" textlink="">
      <xdr:nvSpPr>
        <xdr:cNvPr id="655" name="楕円 654"/>
        <xdr:cNvSpPr/>
      </xdr:nvSpPr>
      <xdr:spPr>
        <a:xfrm>
          <a:off x="15430500" y="134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37589</xdr:rowOff>
    </xdr:from>
    <xdr:ext cx="469744" cy="259045"/>
    <xdr:sp macro="" textlink="">
      <xdr:nvSpPr>
        <xdr:cNvPr id="656" name="テキスト ボックス 655"/>
        <xdr:cNvSpPr txBox="1"/>
      </xdr:nvSpPr>
      <xdr:spPr>
        <a:xfrm>
          <a:off x="15246428" y="135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11291</xdr:rowOff>
    </xdr:from>
    <xdr:to>
      <xdr:col>76</xdr:col>
      <xdr:colOff>165100</xdr:colOff>
      <xdr:row>78</xdr:row>
      <xdr:rowOff>112891</xdr:rowOff>
    </xdr:to>
    <xdr:sp macro="" textlink="">
      <xdr:nvSpPr>
        <xdr:cNvPr id="657" name="楕円 656"/>
        <xdr:cNvSpPr/>
      </xdr:nvSpPr>
      <xdr:spPr>
        <a:xfrm>
          <a:off x="14541500" y="133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129418</xdr:rowOff>
    </xdr:from>
    <xdr:ext cx="469744" cy="259045"/>
    <xdr:sp macro="" textlink="">
      <xdr:nvSpPr>
        <xdr:cNvPr id="658" name="テキスト ボックス 657"/>
        <xdr:cNvSpPr txBox="1"/>
      </xdr:nvSpPr>
      <xdr:spPr>
        <a:xfrm>
          <a:off x="14357428" y="1315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62992</xdr:rowOff>
    </xdr:from>
    <xdr:to>
      <xdr:col>72</xdr:col>
      <xdr:colOff>38100</xdr:colOff>
      <xdr:row>77</xdr:row>
      <xdr:rowOff>164592</xdr:rowOff>
    </xdr:to>
    <xdr:sp macro="" textlink="">
      <xdr:nvSpPr>
        <xdr:cNvPr id="659" name="楕円 658"/>
        <xdr:cNvSpPr/>
      </xdr:nvSpPr>
      <xdr:spPr>
        <a:xfrm>
          <a:off x="13652500" y="132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9669</xdr:rowOff>
    </xdr:from>
    <xdr:ext cx="534377" cy="259045"/>
    <xdr:sp macro="" textlink="">
      <xdr:nvSpPr>
        <xdr:cNvPr id="660" name="テキスト ボックス 659"/>
        <xdr:cNvSpPr txBox="1"/>
      </xdr:nvSpPr>
      <xdr:spPr>
        <a:xfrm>
          <a:off x="13436111" y="130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121266</xdr:rowOff>
    </xdr:from>
    <xdr:to>
      <xdr:col>67</xdr:col>
      <xdr:colOff>101600</xdr:colOff>
      <xdr:row>75</xdr:row>
      <xdr:rowOff>51416</xdr:rowOff>
    </xdr:to>
    <xdr:sp macro="" textlink="">
      <xdr:nvSpPr>
        <xdr:cNvPr id="661" name="楕円 660"/>
        <xdr:cNvSpPr/>
      </xdr:nvSpPr>
      <xdr:spPr>
        <a:xfrm>
          <a:off x="12763500" y="128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67943</xdr:rowOff>
    </xdr:from>
    <xdr:ext cx="534377" cy="259045"/>
    <xdr:sp macro="" textlink="">
      <xdr:nvSpPr>
        <xdr:cNvPr id="662" name="テキスト ボックス 661"/>
        <xdr:cNvSpPr txBox="1"/>
      </xdr:nvSpPr>
      <xdr:spPr>
        <a:xfrm>
          <a:off x="12547111" y="125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5" name="直線コネクタ 684"/>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86"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87" name="直線コネクタ 686"/>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88"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89" name="直線コネクタ 688"/>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78984</xdr:rowOff>
    </xdr:from>
    <xdr:to>
      <xdr:col>85</xdr:col>
      <xdr:colOff>127000</xdr:colOff>
      <xdr:row>97</xdr:row>
      <xdr:rowOff>130967</xdr:rowOff>
    </xdr:to>
    <xdr:cxnSp macro="">
      <xdr:nvCxnSpPr>
        <xdr:cNvPr id="690" name="直線コネクタ 689"/>
        <xdr:cNvCxnSpPr/>
      </xdr:nvCxnSpPr>
      <xdr:spPr>
        <a:xfrm flipV="1">
          <a:off x="15481300" y="16709634"/>
          <a:ext cx="838200" cy="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78447</xdr:rowOff>
    </xdr:from>
    <xdr:ext cx="534377" cy="259045"/>
    <xdr:sp macro="" textlink="">
      <xdr:nvSpPr>
        <xdr:cNvPr id="691" name="公債費平均値テキスト"/>
        <xdr:cNvSpPr txBox="1"/>
      </xdr:nvSpPr>
      <xdr:spPr>
        <a:xfrm>
          <a:off x="16370300" y="1636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2" name="フローチャート: 判断 691"/>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96890</xdr:rowOff>
    </xdr:from>
    <xdr:to>
      <xdr:col>81</xdr:col>
      <xdr:colOff>50800</xdr:colOff>
      <xdr:row>97</xdr:row>
      <xdr:rowOff>130967</xdr:rowOff>
    </xdr:to>
    <xdr:cxnSp macro="">
      <xdr:nvCxnSpPr>
        <xdr:cNvPr id="693" name="直線コネクタ 692"/>
        <xdr:cNvCxnSpPr/>
      </xdr:nvCxnSpPr>
      <xdr:spPr>
        <a:xfrm>
          <a:off x="14592300" y="16727540"/>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4" name="フローチャート: 判断 693"/>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1821</xdr:rowOff>
    </xdr:from>
    <xdr:ext cx="534377" cy="259045"/>
    <xdr:sp macro="" textlink="">
      <xdr:nvSpPr>
        <xdr:cNvPr id="695" name="テキスト ボックス 694"/>
        <xdr:cNvSpPr txBox="1"/>
      </xdr:nvSpPr>
      <xdr:spPr>
        <a:xfrm>
          <a:off x="15214111" y="162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96890</xdr:rowOff>
    </xdr:from>
    <xdr:to>
      <xdr:col>76</xdr:col>
      <xdr:colOff>114300</xdr:colOff>
      <xdr:row>97</xdr:row>
      <xdr:rowOff>130708</xdr:rowOff>
    </xdr:to>
    <xdr:cxnSp macro="">
      <xdr:nvCxnSpPr>
        <xdr:cNvPr id="696" name="直線コネクタ 695"/>
        <xdr:cNvCxnSpPr/>
      </xdr:nvCxnSpPr>
      <xdr:spPr>
        <a:xfrm flipV="1">
          <a:off x="13703300" y="16727540"/>
          <a:ext cx="889000" cy="3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697" name="フローチャート: 判断 696"/>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48973</xdr:rowOff>
    </xdr:from>
    <xdr:ext cx="534377" cy="259045"/>
    <xdr:sp macro="" textlink="">
      <xdr:nvSpPr>
        <xdr:cNvPr id="698" name="テキスト ボックス 697"/>
        <xdr:cNvSpPr txBox="1"/>
      </xdr:nvSpPr>
      <xdr:spPr>
        <a:xfrm>
          <a:off x="14325111" y="1633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112040</xdr:rowOff>
    </xdr:from>
    <xdr:to>
      <xdr:col>71</xdr:col>
      <xdr:colOff>177800</xdr:colOff>
      <xdr:row>97</xdr:row>
      <xdr:rowOff>130708</xdr:rowOff>
    </xdr:to>
    <xdr:cxnSp macro="">
      <xdr:nvCxnSpPr>
        <xdr:cNvPr id="699" name="直線コネクタ 698"/>
        <xdr:cNvCxnSpPr/>
      </xdr:nvCxnSpPr>
      <xdr:spPr>
        <a:xfrm>
          <a:off x="12814300" y="16742690"/>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143535</xdr:rowOff>
    </xdr:from>
    <xdr:to>
      <xdr:col>72</xdr:col>
      <xdr:colOff>38100</xdr:colOff>
      <xdr:row>97</xdr:row>
      <xdr:rowOff>73685</xdr:rowOff>
    </xdr:to>
    <xdr:sp macro="" textlink="">
      <xdr:nvSpPr>
        <xdr:cNvPr id="700" name="フローチャート: 判断 699"/>
        <xdr:cNvSpPr/>
      </xdr:nvSpPr>
      <xdr:spPr>
        <a:xfrm>
          <a:off x="13652500" y="1660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90212</xdr:rowOff>
    </xdr:from>
    <xdr:ext cx="534377" cy="259045"/>
    <xdr:sp macro="" textlink="">
      <xdr:nvSpPr>
        <xdr:cNvPr id="701" name="テキスト ボックス 700"/>
        <xdr:cNvSpPr txBox="1"/>
      </xdr:nvSpPr>
      <xdr:spPr>
        <a:xfrm>
          <a:off x="13436111" y="163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117308</xdr:rowOff>
    </xdr:from>
    <xdr:to>
      <xdr:col>67</xdr:col>
      <xdr:colOff>101600</xdr:colOff>
      <xdr:row>97</xdr:row>
      <xdr:rowOff>47458</xdr:rowOff>
    </xdr:to>
    <xdr:sp macro="" textlink="">
      <xdr:nvSpPr>
        <xdr:cNvPr id="702" name="フローチャート: 判断 701"/>
        <xdr:cNvSpPr/>
      </xdr:nvSpPr>
      <xdr:spPr>
        <a:xfrm>
          <a:off x="12763500" y="1657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63985</xdr:rowOff>
    </xdr:from>
    <xdr:ext cx="534377" cy="259045"/>
    <xdr:sp macro="" textlink="">
      <xdr:nvSpPr>
        <xdr:cNvPr id="703" name="テキスト ボックス 702"/>
        <xdr:cNvSpPr txBox="1"/>
      </xdr:nvSpPr>
      <xdr:spPr>
        <a:xfrm>
          <a:off x="12547111" y="1635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28184</xdr:rowOff>
    </xdr:from>
    <xdr:to>
      <xdr:col>85</xdr:col>
      <xdr:colOff>177800</xdr:colOff>
      <xdr:row>97</xdr:row>
      <xdr:rowOff>129784</xdr:rowOff>
    </xdr:to>
    <xdr:sp macro="" textlink="">
      <xdr:nvSpPr>
        <xdr:cNvPr id="709" name="楕円 708"/>
        <xdr:cNvSpPr/>
      </xdr:nvSpPr>
      <xdr:spPr>
        <a:xfrm>
          <a:off x="16268700" y="1665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6611</xdr:rowOff>
    </xdr:from>
    <xdr:ext cx="534377" cy="259045"/>
    <xdr:sp macro="" textlink="">
      <xdr:nvSpPr>
        <xdr:cNvPr id="710" name="公債費該当値テキスト"/>
        <xdr:cNvSpPr txBox="1"/>
      </xdr:nvSpPr>
      <xdr:spPr>
        <a:xfrm>
          <a:off x="16370300" y="166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80167</xdr:rowOff>
    </xdr:from>
    <xdr:to>
      <xdr:col>81</xdr:col>
      <xdr:colOff>101600</xdr:colOff>
      <xdr:row>98</xdr:row>
      <xdr:rowOff>10317</xdr:rowOff>
    </xdr:to>
    <xdr:sp macro="" textlink="">
      <xdr:nvSpPr>
        <xdr:cNvPr id="711" name="楕円 710"/>
        <xdr:cNvSpPr/>
      </xdr:nvSpPr>
      <xdr:spPr>
        <a:xfrm>
          <a:off x="15430500" y="167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1444</xdr:rowOff>
    </xdr:from>
    <xdr:ext cx="534377" cy="259045"/>
    <xdr:sp macro="" textlink="">
      <xdr:nvSpPr>
        <xdr:cNvPr id="712" name="テキスト ボックス 711"/>
        <xdr:cNvSpPr txBox="1"/>
      </xdr:nvSpPr>
      <xdr:spPr>
        <a:xfrm>
          <a:off x="15214111" y="168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46090</xdr:rowOff>
    </xdr:from>
    <xdr:to>
      <xdr:col>76</xdr:col>
      <xdr:colOff>165100</xdr:colOff>
      <xdr:row>97</xdr:row>
      <xdr:rowOff>147690</xdr:rowOff>
    </xdr:to>
    <xdr:sp macro="" textlink="">
      <xdr:nvSpPr>
        <xdr:cNvPr id="713" name="楕円 712"/>
        <xdr:cNvSpPr/>
      </xdr:nvSpPr>
      <xdr:spPr>
        <a:xfrm>
          <a:off x="14541500" y="166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138817</xdr:rowOff>
    </xdr:from>
    <xdr:ext cx="534377" cy="259045"/>
    <xdr:sp macro="" textlink="">
      <xdr:nvSpPr>
        <xdr:cNvPr id="714" name="テキスト ボックス 713"/>
        <xdr:cNvSpPr txBox="1"/>
      </xdr:nvSpPr>
      <xdr:spPr>
        <a:xfrm>
          <a:off x="14325111" y="167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79908</xdr:rowOff>
    </xdr:from>
    <xdr:to>
      <xdr:col>72</xdr:col>
      <xdr:colOff>38100</xdr:colOff>
      <xdr:row>98</xdr:row>
      <xdr:rowOff>10058</xdr:rowOff>
    </xdr:to>
    <xdr:sp macro="" textlink="">
      <xdr:nvSpPr>
        <xdr:cNvPr id="715" name="楕円 714"/>
        <xdr:cNvSpPr/>
      </xdr:nvSpPr>
      <xdr:spPr>
        <a:xfrm>
          <a:off x="13652500" y="167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1185</xdr:rowOff>
    </xdr:from>
    <xdr:ext cx="534377" cy="259045"/>
    <xdr:sp macro="" textlink="">
      <xdr:nvSpPr>
        <xdr:cNvPr id="716" name="テキスト ボックス 715"/>
        <xdr:cNvSpPr txBox="1"/>
      </xdr:nvSpPr>
      <xdr:spPr>
        <a:xfrm>
          <a:off x="13436111" y="168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61240</xdr:rowOff>
    </xdr:from>
    <xdr:to>
      <xdr:col>67</xdr:col>
      <xdr:colOff>101600</xdr:colOff>
      <xdr:row>97</xdr:row>
      <xdr:rowOff>162840</xdr:rowOff>
    </xdr:to>
    <xdr:sp macro="" textlink="">
      <xdr:nvSpPr>
        <xdr:cNvPr id="717" name="楕円 716"/>
        <xdr:cNvSpPr/>
      </xdr:nvSpPr>
      <xdr:spPr>
        <a:xfrm>
          <a:off x="12763500" y="166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153967</xdr:rowOff>
    </xdr:from>
    <xdr:ext cx="534377" cy="259045"/>
    <xdr:sp macro="" textlink="">
      <xdr:nvSpPr>
        <xdr:cNvPr id="718" name="テキスト ボックス 717"/>
        <xdr:cNvSpPr txBox="1"/>
      </xdr:nvSpPr>
      <xdr:spPr>
        <a:xfrm>
          <a:off x="12547111"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2" name="直線コネクタ 741"/>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3"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5"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46" name="直線コネクタ 745"/>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48"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49" name="フローチャート: 判断 748"/>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1" name="フローチャート: 判断 750"/>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2" name="テキスト ボックス 751"/>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54" name="フローチャート: 判断 753"/>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55" name="テキスト ボックス 754"/>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160224</xdr:rowOff>
    </xdr:from>
    <xdr:to>
      <xdr:col>102</xdr:col>
      <xdr:colOff>165100</xdr:colOff>
      <xdr:row>39</xdr:row>
      <xdr:rowOff>90374</xdr:rowOff>
    </xdr:to>
    <xdr:sp macro="" textlink="">
      <xdr:nvSpPr>
        <xdr:cNvPr id="757" name="フローチャート: 判断 756"/>
        <xdr:cNvSpPr/>
      </xdr:nvSpPr>
      <xdr:spPr>
        <a:xfrm>
          <a:off x="19494500" y="66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106900</xdr:rowOff>
    </xdr:from>
    <xdr:ext cx="313932" cy="259045"/>
    <xdr:sp macro="" textlink="">
      <xdr:nvSpPr>
        <xdr:cNvPr id="758" name="テキスト ボックス 757"/>
        <xdr:cNvSpPr txBox="1"/>
      </xdr:nvSpPr>
      <xdr:spPr>
        <a:xfrm>
          <a:off x="19388333" y="6450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フローチャート: 判断 758"/>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67"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111777</xdr:rowOff>
    </xdr:from>
    <xdr:ext cx="249299" cy="259045"/>
    <xdr:sp macro="" textlink="">
      <xdr:nvSpPr>
        <xdr:cNvPr id="775" name="テキスト ボックス 774"/>
        <xdr:cNvSpPr txBox="1"/>
      </xdr:nvSpPr>
      <xdr:spPr>
        <a:xfrm>
          <a:off x="18531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土木費については、復興関連事業等の進捗の影響により類似団体を下回る数値となった。</a:t>
          </a:r>
          <a:endParaRPr lang="ja-JP" altLang="ja-JP" sz="14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今後は、復興関連事業による増加が見込まれるものの、教育施設の改修事業の完了による減少とともに、公債費の抑制に努め、計画的な財政運営を図る。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標準財政規模に対する財政調整基金残高については、平成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％となり、前年比減少しているものの、適正数値に位置しており、今後も効果的かつ計画的な基金運用に努める。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実質収支比率については、平成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4.53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％と適正数値となっており、今後も安定推移していくものと想定される。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一般会計・水道事業会計・国民健康保健特別会計・介護保険特別会計・土地造成事業特別会計・後期高齢者医療特別会計・公共下水道事業特別会計・農業集落排水事業特別会計ともに連結実質収支が黒字である。今後も、各会計が黒字となるよう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4667_&#30690;&#21561;&#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5">
          <cell r="AN55" t="str">
            <v>類似団体内平均値</v>
          </cell>
        </row>
        <row r="72">
          <cell r="BP72" t="str">
            <v>H25</v>
          </cell>
          <cell r="BX72" t="str">
            <v>H26</v>
          </cell>
          <cell r="CF72" t="str">
            <v>H27</v>
          </cell>
          <cell r="CN72" t="str">
            <v>H28</v>
          </cell>
          <cell r="CV72" t="str">
            <v>H29</v>
          </cell>
        </row>
        <row r="73">
          <cell r="AN73" t="str">
            <v>当該団体値</v>
          </cell>
          <cell r="BP73">
            <v>141.6</v>
          </cell>
          <cell r="BX73">
            <v>137.19999999999999</v>
          </cell>
          <cell r="CF73">
            <v>117.8</v>
          </cell>
          <cell r="CN73">
            <v>112.9</v>
          </cell>
          <cell r="CV73">
            <v>100.7</v>
          </cell>
        </row>
        <row r="75">
          <cell r="BP75">
            <v>16</v>
          </cell>
          <cell r="BX75">
            <v>14.6</v>
          </cell>
          <cell r="CF75">
            <v>13.2</v>
          </cell>
          <cell r="CN75">
            <v>12.5</v>
          </cell>
          <cell r="CV75">
            <v>12.5</v>
          </cell>
        </row>
        <row r="77">
          <cell r="AN77" t="str">
            <v>類似団体内平均値</v>
          </cell>
          <cell r="BP77">
            <v>44.3</v>
          </cell>
          <cell r="BX77">
            <v>40.299999999999997</v>
          </cell>
          <cell r="CF77">
            <v>44.9</v>
          </cell>
          <cell r="CN77">
            <v>44.9</v>
          </cell>
          <cell r="CV77">
            <v>40.799999999999997</v>
          </cell>
        </row>
        <row r="79">
          <cell r="BP79">
            <v>10.6</v>
          </cell>
          <cell r="BX79">
            <v>9.8000000000000007</v>
          </cell>
          <cell r="CF79">
            <v>8.5</v>
          </cell>
          <cell r="CN79">
            <v>9.1</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election activeCell="CD8" sqref="CD8:CS8"/>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1" t="s">
        <v>78</v>
      </c>
      <c r="X3" s="482"/>
      <c r="Y3" s="482"/>
      <c r="Z3" s="482"/>
      <c r="AA3" s="482"/>
      <c r="AB3" s="588"/>
      <c r="AC3" s="592" t="s">
        <v>79</v>
      </c>
      <c r="AD3" s="482"/>
      <c r="AE3" s="482"/>
      <c r="AF3" s="482"/>
      <c r="AG3" s="482"/>
      <c r="AH3" s="482"/>
      <c r="AI3" s="482"/>
      <c r="AJ3" s="482"/>
      <c r="AK3" s="482"/>
      <c r="AL3" s="554"/>
      <c r="AM3" s="481" t="s">
        <v>80</v>
      </c>
      <c r="AN3" s="482"/>
      <c r="AO3" s="482"/>
      <c r="AP3" s="482"/>
      <c r="AQ3" s="482"/>
      <c r="AR3" s="482"/>
      <c r="AS3" s="482"/>
      <c r="AT3" s="482"/>
      <c r="AU3" s="482"/>
      <c r="AV3" s="482"/>
      <c r="AW3" s="482"/>
      <c r="AX3" s="554"/>
      <c r="AY3" s="546" t="s">
        <v>1</v>
      </c>
      <c r="AZ3" s="547"/>
      <c r="BA3" s="547"/>
      <c r="BB3" s="547"/>
      <c r="BC3" s="547"/>
      <c r="BD3" s="547"/>
      <c r="BE3" s="547"/>
      <c r="BF3" s="547"/>
      <c r="BG3" s="547"/>
      <c r="BH3" s="547"/>
      <c r="BI3" s="547"/>
      <c r="BJ3" s="547"/>
      <c r="BK3" s="547"/>
      <c r="BL3" s="547"/>
      <c r="BM3" s="596"/>
      <c r="BN3" s="481" t="s">
        <v>81</v>
      </c>
      <c r="BO3" s="482"/>
      <c r="BP3" s="482"/>
      <c r="BQ3" s="482"/>
      <c r="BR3" s="482"/>
      <c r="BS3" s="482"/>
      <c r="BT3" s="482"/>
      <c r="BU3" s="554"/>
      <c r="BV3" s="481" t="s">
        <v>82</v>
      </c>
      <c r="BW3" s="482"/>
      <c r="BX3" s="482"/>
      <c r="BY3" s="482"/>
      <c r="BZ3" s="482"/>
      <c r="CA3" s="482"/>
      <c r="CB3" s="482"/>
      <c r="CC3" s="554"/>
      <c r="CD3" s="546" t="s">
        <v>1</v>
      </c>
      <c r="CE3" s="547"/>
      <c r="CF3" s="547"/>
      <c r="CG3" s="547"/>
      <c r="CH3" s="547"/>
      <c r="CI3" s="547"/>
      <c r="CJ3" s="547"/>
      <c r="CK3" s="547"/>
      <c r="CL3" s="547"/>
      <c r="CM3" s="547"/>
      <c r="CN3" s="547"/>
      <c r="CO3" s="547"/>
      <c r="CP3" s="547"/>
      <c r="CQ3" s="547"/>
      <c r="CR3" s="547"/>
      <c r="CS3" s="596"/>
      <c r="CT3" s="481" t="s">
        <v>83</v>
      </c>
      <c r="CU3" s="482"/>
      <c r="CV3" s="482"/>
      <c r="CW3" s="482"/>
      <c r="CX3" s="482"/>
      <c r="CY3" s="482"/>
      <c r="CZ3" s="482"/>
      <c r="DA3" s="554"/>
      <c r="DB3" s="481" t="s">
        <v>84</v>
      </c>
      <c r="DC3" s="482"/>
      <c r="DD3" s="482"/>
      <c r="DE3" s="482"/>
      <c r="DF3" s="482"/>
      <c r="DG3" s="482"/>
      <c r="DH3" s="482"/>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6"/>
      <c r="AN4" s="434"/>
      <c r="AO4" s="434"/>
      <c r="AP4" s="434"/>
      <c r="AQ4" s="434"/>
      <c r="AR4" s="434"/>
      <c r="AS4" s="434"/>
      <c r="AT4" s="434"/>
      <c r="AU4" s="434"/>
      <c r="AV4" s="434"/>
      <c r="AW4" s="434"/>
      <c r="AX4" s="595"/>
      <c r="AY4" s="408" t="s">
        <v>85</v>
      </c>
      <c r="AZ4" s="409"/>
      <c r="BA4" s="409"/>
      <c r="BB4" s="409"/>
      <c r="BC4" s="409"/>
      <c r="BD4" s="409"/>
      <c r="BE4" s="409"/>
      <c r="BF4" s="409"/>
      <c r="BG4" s="409"/>
      <c r="BH4" s="409"/>
      <c r="BI4" s="409"/>
      <c r="BJ4" s="409"/>
      <c r="BK4" s="409"/>
      <c r="BL4" s="409"/>
      <c r="BM4" s="410"/>
      <c r="BN4" s="411">
        <v>7390050</v>
      </c>
      <c r="BO4" s="412"/>
      <c r="BP4" s="412"/>
      <c r="BQ4" s="412"/>
      <c r="BR4" s="412"/>
      <c r="BS4" s="412"/>
      <c r="BT4" s="412"/>
      <c r="BU4" s="413"/>
      <c r="BV4" s="411">
        <v>8395227</v>
      </c>
      <c r="BW4" s="412"/>
      <c r="BX4" s="412"/>
      <c r="BY4" s="412"/>
      <c r="BZ4" s="412"/>
      <c r="CA4" s="412"/>
      <c r="CB4" s="412"/>
      <c r="CC4" s="413"/>
      <c r="CD4" s="580" t="s">
        <v>86</v>
      </c>
      <c r="CE4" s="581"/>
      <c r="CF4" s="581"/>
      <c r="CG4" s="581"/>
      <c r="CH4" s="581"/>
      <c r="CI4" s="581"/>
      <c r="CJ4" s="581"/>
      <c r="CK4" s="581"/>
      <c r="CL4" s="581"/>
      <c r="CM4" s="581"/>
      <c r="CN4" s="581"/>
      <c r="CO4" s="581"/>
      <c r="CP4" s="581"/>
      <c r="CQ4" s="581"/>
      <c r="CR4" s="581"/>
      <c r="CS4" s="582"/>
      <c r="CT4" s="583">
        <v>4.5</v>
      </c>
      <c r="CU4" s="584"/>
      <c r="CV4" s="584"/>
      <c r="CW4" s="584"/>
      <c r="CX4" s="584"/>
      <c r="CY4" s="584"/>
      <c r="CZ4" s="584"/>
      <c r="DA4" s="585"/>
      <c r="DB4" s="583">
        <v>4.5999999999999996</v>
      </c>
      <c r="DC4" s="584"/>
      <c r="DD4" s="584"/>
      <c r="DE4" s="584"/>
      <c r="DF4" s="584"/>
      <c r="DG4" s="584"/>
      <c r="DH4" s="584"/>
      <c r="DI4" s="585"/>
      <c r="DJ4" s="165"/>
      <c r="DK4" s="165"/>
      <c r="DL4" s="165"/>
      <c r="DM4" s="165"/>
      <c r="DN4" s="165"/>
      <c r="DO4" s="165"/>
    </row>
    <row r="5" spans="1:119" ht="18.75" customHeight="1" x14ac:dyDescent="0.15">
      <c r="A5" s="166"/>
      <c r="B5" s="590"/>
      <c r="C5" s="435"/>
      <c r="D5" s="435"/>
      <c r="E5" s="591"/>
      <c r="F5" s="591"/>
      <c r="G5" s="591"/>
      <c r="H5" s="591"/>
      <c r="I5" s="591"/>
      <c r="J5" s="591"/>
      <c r="K5" s="591"/>
      <c r="L5" s="591"/>
      <c r="M5" s="591"/>
      <c r="N5" s="591"/>
      <c r="O5" s="591"/>
      <c r="P5" s="591"/>
      <c r="Q5" s="591"/>
      <c r="R5" s="433"/>
      <c r="S5" s="433"/>
      <c r="T5" s="433"/>
      <c r="U5" s="433"/>
      <c r="V5" s="594"/>
      <c r="W5" s="516"/>
      <c r="X5" s="434"/>
      <c r="Y5" s="434"/>
      <c r="Z5" s="434"/>
      <c r="AA5" s="434"/>
      <c r="AB5" s="435"/>
      <c r="AC5" s="433"/>
      <c r="AD5" s="434"/>
      <c r="AE5" s="434"/>
      <c r="AF5" s="434"/>
      <c r="AG5" s="434"/>
      <c r="AH5" s="434"/>
      <c r="AI5" s="434"/>
      <c r="AJ5" s="434"/>
      <c r="AK5" s="434"/>
      <c r="AL5" s="595"/>
      <c r="AM5" s="487" t="s">
        <v>87</v>
      </c>
      <c r="AN5" s="390"/>
      <c r="AO5" s="390"/>
      <c r="AP5" s="390"/>
      <c r="AQ5" s="390"/>
      <c r="AR5" s="390"/>
      <c r="AS5" s="390"/>
      <c r="AT5" s="391"/>
      <c r="AU5" s="467" t="s">
        <v>88</v>
      </c>
      <c r="AV5" s="468"/>
      <c r="AW5" s="468"/>
      <c r="AX5" s="468"/>
      <c r="AY5" s="396" t="s">
        <v>89</v>
      </c>
      <c r="AZ5" s="397"/>
      <c r="BA5" s="397"/>
      <c r="BB5" s="397"/>
      <c r="BC5" s="397"/>
      <c r="BD5" s="397"/>
      <c r="BE5" s="397"/>
      <c r="BF5" s="397"/>
      <c r="BG5" s="397"/>
      <c r="BH5" s="397"/>
      <c r="BI5" s="397"/>
      <c r="BJ5" s="397"/>
      <c r="BK5" s="397"/>
      <c r="BL5" s="397"/>
      <c r="BM5" s="398"/>
      <c r="BN5" s="416">
        <v>7094106</v>
      </c>
      <c r="BO5" s="417"/>
      <c r="BP5" s="417"/>
      <c r="BQ5" s="417"/>
      <c r="BR5" s="417"/>
      <c r="BS5" s="417"/>
      <c r="BT5" s="417"/>
      <c r="BU5" s="418"/>
      <c r="BV5" s="416">
        <v>8175630</v>
      </c>
      <c r="BW5" s="417"/>
      <c r="BX5" s="417"/>
      <c r="BY5" s="417"/>
      <c r="BZ5" s="417"/>
      <c r="CA5" s="417"/>
      <c r="CB5" s="417"/>
      <c r="CC5" s="418"/>
      <c r="CD5" s="425" t="s">
        <v>90</v>
      </c>
      <c r="CE5" s="426"/>
      <c r="CF5" s="426"/>
      <c r="CG5" s="426"/>
      <c r="CH5" s="426"/>
      <c r="CI5" s="426"/>
      <c r="CJ5" s="426"/>
      <c r="CK5" s="426"/>
      <c r="CL5" s="426"/>
      <c r="CM5" s="426"/>
      <c r="CN5" s="426"/>
      <c r="CO5" s="426"/>
      <c r="CP5" s="426"/>
      <c r="CQ5" s="426"/>
      <c r="CR5" s="426"/>
      <c r="CS5" s="427"/>
      <c r="CT5" s="386">
        <v>82</v>
      </c>
      <c r="CU5" s="387"/>
      <c r="CV5" s="387"/>
      <c r="CW5" s="387"/>
      <c r="CX5" s="387"/>
      <c r="CY5" s="387"/>
      <c r="CZ5" s="387"/>
      <c r="DA5" s="388"/>
      <c r="DB5" s="386">
        <v>81.8</v>
      </c>
      <c r="DC5" s="387"/>
      <c r="DD5" s="387"/>
      <c r="DE5" s="387"/>
      <c r="DF5" s="387"/>
      <c r="DG5" s="387"/>
      <c r="DH5" s="387"/>
      <c r="DI5" s="388"/>
      <c r="DJ5" s="165"/>
      <c r="DK5" s="165"/>
      <c r="DL5" s="165"/>
      <c r="DM5" s="165"/>
      <c r="DN5" s="165"/>
      <c r="DO5" s="165"/>
    </row>
    <row r="6" spans="1:119" ht="18.75" customHeight="1" x14ac:dyDescent="0.15">
      <c r="A6" s="166"/>
      <c r="B6" s="560" t="s">
        <v>91</v>
      </c>
      <c r="C6" s="432"/>
      <c r="D6" s="432"/>
      <c r="E6" s="561"/>
      <c r="F6" s="561"/>
      <c r="G6" s="561"/>
      <c r="H6" s="561"/>
      <c r="I6" s="561"/>
      <c r="J6" s="561"/>
      <c r="K6" s="561"/>
      <c r="L6" s="561" t="s">
        <v>92</v>
      </c>
      <c r="M6" s="561"/>
      <c r="N6" s="561"/>
      <c r="O6" s="561"/>
      <c r="P6" s="561"/>
      <c r="Q6" s="561"/>
      <c r="R6" s="459"/>
      <c r="S6" s="459"/>
      <c r="T6" s="459"/>
      <c r="U6" s="459"/>
      <c r="V6" s="567"/>
      <c r="W6" s="498" t="s">
        <v>93</v>
      </c>
      <c r="X6" s="431"/>
      <c r="Y6" s="431"/>
      <c r="Z6" s="431"/>
      <c r="AA6" s="431"/>
      <c r="AB6" s="432"/>
      <c r="AC6" s="572" t="s">
        <v>94</v>
      </c>
      <c r="AD6" s="573"/>
      <c r="AE6" s="573"/>
      <c r="AF6" s="573"/>
      <c r="AG6" s="573"/>
      <c r="AH6" s="573"/>
      <c r="AI6" s="573"/>
      <c r="AJ6" s="573"/>
      <c r="AK6" s="573"/>
      <c r="AL6" s="574"/>
      <c r="AM6" s="487" t="s">
        <v>95</v>
      </c>
      <c r="AN6" s="390"/>
      <c r="AO6" s="390"/>
      <c r="AP6" s="390"/>
      <c r="AQ6" s="390"/>
      <c r="AR6" s="390"/>
      <c r="AS6" s="390"/>
      <c r="AT6" s="391"/>
      <c r="AU6" s="467" t="s">
        <v>96</v>
      </c>
      <c r="AV6" s="468"/>
      <c r="AW6" s="468"/>
      <c r="AX6" s="468"/>
      <c r="AY6" s="396" t="s">
        <v>97</v>
      </c>
      <c r="AZ6" s="397"/>
      <c r="BA6" s="397"/>
      <c r="BB6" s="397"/>
      <c r="BC6" s="397"/>
      <c r="BD6" s="397"/>
      <c r="BE6" s="397"/>
      <c r="BF6" s="397"/>
      <c r="BG6" s="397"/>
      <c r="BH6" s="397"/>
      <c r="BI6" s="397"/>
      <c r="BJ6" s="397"/>
      <c r="BK6" s="397"/>
      <c r="BL6" s="397"/>
      <c r="BM6" s="398"/>
      <c r="BN6" s="416">
        <v>295944</v>
      </c>
      <c r="BO6" s="417"/>
      <c r="BP6" s="417"/>
      <c r="BQ6" s="417"/>
      <c r="BR6" s="417"/>
      <c r="BS6" s="417"/>
      <c r="BT6" s="417"/>
      <c r="BU6" s="418"/>
      <c r="BV6" s="416">
        <v>219597</v>
      </c>
      <c r="BW6" s="417"/>
      <c r="BX6" s="417"/>
      <c r="BY6" s="417"/>
      <c r="BZ6" s="417"/>
      <c r="CA6" s="417"/>
      <c r="CB6" s="417"/>
      <c r="CC6" s="418"/>
      <c r="CD6" s="425" t="s">
        <v>98</v>
      </c>
      <c r="CE6" s="426"/>
      <c r="CF6" s="426"/>
      <c r="CG6" s="426"/>
      <c r="CH6" s="426"/>
      <c r="CI6" s="426"/>
      <c r="CJ6" s="426"/>
      <c r="CK6" s="426"/>
      <c r="CL6" s="426"/>
      <c r="CM6" s="426"/>
      <c r="CN6" s="426"/>
      <c r="CO6" s="426"/>
      <c r="CP6" s="426"/>
      <c r="CQ6" s="426"/>
      <c r="CR6" s="426"/>
      <c r="CS6" s="427"/>
      <c r="CT6" s="557">
        <v>86.9</v>
      </c>
      <c r="CU6" s="558"/>
      <c r="CV6" s="558"/>
      <c r="CW6" s="558"/>
      <c r="CX6" s="558"/>
      <c r="CY6" s="558"/>
      <c r="CZ6" s="558"/>
      <c r="DA6" s="559"/>
      <c r="DB6" s="557">
        <v>86.5</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87" t="s">
        <v>99</v>
      </c>
      <c r="AN7" s="390"/>
      <c r="AO7" s="390"/>
      <c r="AP7" s="390"/>
      <c r="AQ7" s="390"/>
      <c r="AR7" s="390"/>
      <c r="AS7" s="390"/>
      <c r="AT7" s="391"/>
      <c r="AU7" s="467" t="s">
        <v>88</v>
      </c>
      <c r="AV7" s="468"/>
      <c r="AW7" s="468"/>
      <c r="AX7" s="468"/>
      <c r="AY7" s="396" t="s">
        <v>100</v>
      </c>
      <c r="AZ7" s="397"/>
      <c r="BA7" s="397"/>
      <c r="BB7" s="397"/>
      <c r="BC7" s="397"/>
      <c r="BD7" s="397"/>
      <c r="BE7" s="397"/>
      <c r="BF7" s="397"/>
      <c r="BG7" s="397"/>
      <c r="BH7" s="397"/>
      <c r="BI7" s="397"/>
      <c r="BJ7" s="397"/>
      <c r="BK7" s="397"/>
      <c r="BL7" s="397"/>
      <c r="BM7" s="398"/>
      <c r="BN7" s="416">
        <v>90312</v>
      </c>
      <c r="BO7" s="417"/>
      <c r="BP7" s="417"/>
      <c r="BQ7" s="417"/>
      <c r="BR7" s="417"/>
      <c r="BS7" s="417"/>
      <c r="BT7" s="417"/>
      <c r="BU7" s="418"/>
      <c r="BV7" s="416">
        <v>12763</v>
      </c>
      <c r="BW7" s="417"/>
      <c r="BX7" s="417"/>
      <c r="BY7" s="417"/>
      <c r="BZ7" s="417"/>
      <c r="CA7" s="417"/>
      <c r="CB7" s="417"/>
      <c r="CC7" s="418"/>
      <c r="CD7" s="425" t="s">
        <v>101</v>
      </c>
      <c r="CE7" s="426"/>
      <c r="CF7" s="426"/>
      <c r="CG7" s="426"/>
      <c r="CH7" s="426"/>
      <c r="CI7" s="426"/>
      <c r="CJ7" s="426"/>
      <c r="CK7" s="426"/>
      <c r="CL7" s="426"/>
      <c r="CM7" s="426"/>
      <c r="CN7" s="426"/>
      <c r="CO7" s="426"/>
      <c r="CP7" s="426"/>
      <c r="CQ7" s="426"/>
      <c r="CR7" s="426"/>
      <c r="CS7" s="427"/>
      <c r="CT7" s="416">
        <v>4541078</v>
      </c>
      <c r="CU7" s="417"/>
      <c r="CV7" s="417"/>
      <c r="CW7" s="417"/>
      <c r="CX7" s="417"/>
      <c r="CY7" s="417"/>
      <c r="CZ7" s="417"/>
      <c r="DA7" s="418"/>
      <c r="DB7" s="416">
        <v>4502314</v>
      </c>
      <c r="DC7" s="417"/>
      <c r="DD7" s="417"/>
      <c r="DE7" s="417"/>
      <c r="DF7" s="417"/>
      <c r="DG7" s="417"/>
      <c r="DH7" s="417"/>
      <c r="DI7" s="418"/>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3"/>
      <c r="X8" s="484"/>
      <c r="Y8" s="484"/>
      <c r="Z8" s="484"/>
      <c r="AA8" s="484"/>
      <c r="AB8" s="499"/>
      <c r="AC8" s="577"/>
      <c r="AD8" s="578"/>
      <c r="AE8" s="578"/>
      <c r="AF8" s="578"/>
      <c r="AG8" s="578"/>
      <c r="AH8" s="578"/>
      <c r="AI8" s="578"/>
      <c r="AJ8" s="578"/>
      <c r="AK8" s="578"/>
      <c r="AL8" s="579"/>
      <c r="AM8" s="487" t="s">
        <v>102</v>
      </c>
      <c r="AN8" s="390"/>
      <c r="AO8" s="390"/>
      <c r="AP8" s="390"/>
      <c r="AQ8" s="390"/>
      <c r="AR8" s="390"/>
      <c r="AS8" s="390"/>
      <c r="AT8" s="391"/>
      <c r="AU8" s="467" t="s">
        <v>103</v>
      </c>
      <c r="AV8" s="468"/>
      <c r="AW8" s="468"/>
      <c r="AX8" s="468"/>
      <c r="AY8" s="396" t="s">
        <v>104</v>
      </c>
      <c r="AZ8" s="397"/>
      <c r="BA8" s="397"/>
      <c r="BB8" s="397"/>
      <c r="BC8" s="397"/>
      <c r="BD8" s="397"/>
      <c r="BE8" s="397"/>
      <c r="BF8" s="397"/>
      <c r="BG8" s="397"/>
      <c r="BH8" s="397"/>
      <c r="BI8" s="397"/>
      <c r="BJ8" s="397"/>
      <c r="BK8" s="397"/>
      <c r="BL8" s="397"/>
      <c r="BM8" s="398"/>
      <c r="BN8" s="416">
        <v>205632</v>
      </c>
      <c r="BO8" s="417"/>
      <c r="BP8" s="417"/>
      <c r="BQ8" s="417"/>
      <c r="BR8" s="417"/>
      <c r="BS8" s="417"/>
      <c r="BT8" s="417"/>
      <c r="BU8" s="418"/>
      <c r="BV8" s="416">
        <v>206834</v>
      </c>
      <c r="BW8" s="417"/>
      <c r="BX8" s="417"/>
      <c r="BY8" s="417"/>
      <c r="BZ8" s="417"/>
      <c r="CA8" s="417"/>
      <c r="CB8" s="417"/>
      <c r="CC8" s="418"/>
      <c r="CD8" s="425" t="s">
        <v>105</v>
      </c>
      <c r="CE8" s="426"/>
      <c r="CF8" s="426"/>
      <c r="CG8" s="426"/>
      <c r="CH8" s="426"/>
      <c r="CI8" s="426"/>
      <c r="CJ8" s="426"/>
      <c r="CK8" s="426"/>
      <c r="CL8" s="426"/>
      <c r="CM8" s="426"/>
      <c r="CN8" s="426"/>
      <c r="CO8" s="426"/>
      <c r="CP8" s="426"/>
      <c r="CQ8" s="426"/>
      <c r="CR8" s="426"/>
      <c r="CS8" s="427"/>
      <c r="CT8" s="522">
        <v>0.56999999999999995</v>
      </c>
      <c r="CU8" s="523"/>
      <c r="CV8" s="523"/>
      <c r="CW8" s="523"/>
      <c r="CX8" s="523"/>
      <c r="CY8" s="523"/>
      <c r="CZ8" s="523"/>
      <c r="DA8" s="524"/>
      <c r="DB8" s="522">
        <v>0.55000000000000004</v>
      </c>
      <c r="DC8" s="523"/>
      <c r="DD8" s="523"/>
      <c r="DE8" s="523"/>
      <c r="DF8" s="523"/>
      <c r="DG8" s="523"/>
      <c r="DH8" s="523"/>
      <c r="DI8" s="524"/>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17370</v>
      </c>
      <c r="S9" s="552"/>
      <c r="T9" s="552"/>
      <c r="U9" s="552"/>
      <c r="V9" s="553"/>
      <c r="W9" s="481" t="s">
        <v>108</v>
      </c>
      <c r="X9" s="482"/>
      <c r="Y9" s="482"/>
      <c r="Z9" s="482"/>
      <c r="AA9" s="482"/>
      <c r="AB9" s="482"/>
      <c r="AC9" s="482"/>
      <c r="AD9" s="482"/>
      <c r="AE9" s="482"/>
      <c r="AF9" s="482"/>
      <c r="AG9" s="482"/>
      <c r="AH9" s="482"/>
      <c r="AI9" s="482"/>
      <c r="AJ9" s="482"/>
      <c r="AK9" s="482"/>
      <c r="AL9" s="554"/>
      <c r="AM9" s="487" t="s">
        <v>109</v>
      </c>
      <c r="AN9" s="390"/>
      <c r="AO9" s="390"/>
      <c r="AP9" s="390"/>
      <c r="AQ9" s="390"/>
      <c r="AR9" s="390"/>
      <c r="AS9" s="390"/>
      <c r="AT9" s="391"/>
      <c r="AU9" s="467" t="s">
        <v>88</v>
      </c>
      <c r="AV9" s="468"/>
      <c r="AW9" s="468"/>
      <c r="AX9" s="468"/>
      <c r="AY9" s="396" t="s">
        <v>110</v>
      </c>
      <c r="AZ9" s="397"/>
      <c r="BA9" s="397"/>
      <c r="BB9" s="397"/>
      <c r="BC9" s="397"/>
      <c r="BD9" s="397"/>
      <c r="BE9" s="397"/>
      <c r="BF9" s="397"/>
      <c r="BG9" s="397"/>
      <c r="BH9" s="397"/>
      <c r="BI9" s="397"/>
      <c r="BJ9" s="397"/>
      <c r="BK9" s="397"/>
      <c r="BL9" s="397"/>
      <c r="BM9" s="398"/>
      <c r="BN9" s="416">
        <v>-1202</v>
      </c>
      <c r="BO9" s="417"/>
      <c r="BP9" s="417"/>
      <c r="BQ9" s="417"/>
      <c r="BR9" s="417"/>
      <c r="BS9" s="417"/>
      <c r="BT9" s="417"/>
      <c r="BU9" s="418"/>
      <c r="BV9" s="416">
        <v>-55453</v>
      </c>
      <c r="BW9" s="417"/>
      <c r="BX9" s="417"/>
      <c r="BY9" s="417"/>
      <c r="BZ9" s="417"/>
      <c r="CA9" s="417"/>
      <c r="CB9" s="417"/>
      <c r="CC9" s="418"/>
      <c r="CD9" s="425" t="s">
        <v>111</v>
      </c>
      <c r="CE9" s="426"/>
      <c r="CF9" s="426"/>
      <c r="CG9" s="426"/>
      <c r="CH9" s="426"/>
      <c r="CI9" s="426"/>
      <c r="CJ9" s="426"/>
      <c r="CK9" s="426"/>
      <c r="CL9" s="426"/>
      <c r="CM9" s="426"/>
      <c r="CN9" s="426"/>
      <c r="CO9" s="426"/>
      <c r="CP9" s="426"/>
      <c r="CQ9" s="426"/>
      <c r="CR9" s="426"/>
      <c r="CS9" s="427"/>
      <c r="CT9" s="386">
        <v>14.6</v>
      </c>
      <c r="CU9" s="387"/>
      <c r="CV9" s="387"/>
      <c r="CW9" s="387"/>
      <c r="CX9" s="387"/>
      <c r="CY9" s="387"/>
      <c r="CZ9" s="387"/>
      <c r="DA9" s="388"/>
      <c r="DB9" s="386">
        <v>13.8</v>
      </c>
      <c r="DC9" s="387"/>
      <c r="DD9" s="387"/>
      <c r="DE9" s="387"/>
      <c r="DF9" s="387"/>
      <c r="DG9" s="387"/>
      <c r="DH9" s="387"/>
      <c r="DI9" s="388"/>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9" t="s">
        <v>112</v>
      </c>
      <c r="M10" s="390"/>
      <c r="N10" s="390"/>
      <c r="O10" s="390"/>
      <c r="P10" s="390"/>
      <c r="Q10" s="391"/>
      <c r="R10" s="392">
        <v>18407</v>
      </c>
      <c r="S10" s="393"/>
      <c r="T10" s="393"/>
      <c r="U10" s="393"/>
      <c r="V10" s="395"/>
      <c r="W10" s="555"/>
      <c r="X10" s="369"/>
      <c r="Y10" s="369"/>
      <c r="Z10" s="369"/>
      <c r="AA10" s="369"/>
      <c r="AB10" s="369"/>
      <c r="AC10" s="369"/>
      <c r="AD10" s="369"/>
      <c r="AE10" s="369"/>
      <c r="AF10" s="369"/>
      <c r="AG10" s="369"/>
      <c r="AH10" s="369"/>
      <c r="AI10" s="369"/>
      <c r="AJ10" s="369"/>
      <c r="AK10" s="369"/>
      <c r="AL10" s="556"/>
      <c r="AM10" s="487" t="s">
        <v>113</v>
      </c>
      <c r="AN10" s="390"/>
      <c r="AO10" s="390"/>
      <c r="AP10" s="390"/>
      <c r="AQ10" s="390"/>
      <c r="AR10" s="390"/>
      <c r="AS10" s="390"/>
      <c r="AT10" s="391"/>
      <c r="AU10" s="467" t="s">
        <v>88</v>
      </c>
      <c r="AV10" s="468"/>
      <c r="AW10" s="468"/>
      <c r="AX10" s="468"/>
      <c r="AY10" s="396" t="s">
        <v>114</v>
      </c>
      <c r="AZ10" s="397"/>
      <c r="BA10" s="397"/>
      <c r="BB10" s="397"/>
      <c r="BC10" s="397"/>
      <c r="BD10" s="397"/>
      <c r="BE10" s="397"/>
      <c r="BF10" s="397"/>
      <c r="BG10" s="397"/>
      <c r="BH10" s="397"/>
      <c r="BI10" s="397"/>
      <c r="BJ10" s="397"/>
      <c r="BK10" s="397"/>
      <c r="BL10" s="397"/>
      <c r="BM10" s="398"/>
      <c r="BN10" s="416">
        <v>805</v>
      </c>
      <c r="BO10" s="417"/>
      <c r="BP10" s="417"/>
      <c r="BQ10" s="417"/>
      <c r="BR10" s="417"/>
      <c r="BS10" s="417"/>
      <c r="BT10" s="417"/>
      <c r="BU10" s="418"/>
      <c r="BV10" s="416">
        <v>767</v>
      </c>
      <c r="BW10" s="417"/>
      <c r="BX10" s="417"/>
      <c r="BY10" s="417"/>
      <c r="BZ10" s="417"/>
      <c r="CA10" s="417"/>
      <c r="CB10" s="417"/>
      <c r="CC10" s="41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371" t="s">
        <v>116</v>
      </c>
      <c r="M11" s="372"/>
      <c r="N11" s="372"/>
      <c r="O11" s="372"/>
      <c r="P11" s="372"/>
      <c r="Q11" s="373"/>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87" t="s">
        <v>118</v>
      </c>
      <c r="AN11" s="390"/>
      <c r="AO11" s="390"/>
      <c r="AP11" s="390"/>
      <c r="AQ11" s="390"/>
      <c r="AR11" s="390"/>
      <c r="AS11" s="390"/>
      <c r="AT11" s="391"/>
      <c r="AU11" s="467" t="s">
        <v>88</v>
      </c>
      <c r="AV11" s="468"/>
      <c r="AW11" s="468"/>
      <c r="AX11" s="468"/>
      <c r="AY11" s="396" t="s">
        <v>119</v>
      </c>
      <c r="AZ11" s="397"/>
      <c r="BA11" s="397"/>
      <c r="BB11" s="397"/>
      <c r="BC11" s="397"/>
      <c r="BD11" s="397"/>
      <c r="BE11" s="397"/>
      <c r="BF11" s="397"/>
      <c r="BG11" s="397"/>
      <c r="BH11" s="397"/>
      <c r="BI11" s="397"/>
      <c r="BJ11" s="397"/>
      <c r="BK11" s="397"/>
      <c r="BL11" s="397"/>
      <c r="BM11" s="398"/>
      <c r="BN11" s="416">
        <v>60653</v>
      </c>
      <c r="BO11" s="417"/>
      <c r="BP11" s="417"/>
      <c r="BQ11" s="417"/>
      <c r="BR11" s="417"/>
      <c r="BS11" s="417"/>
      <c r="BT11" s="417"/>
      <c r="BU11" s="418"/>
      <c r="BV11" s="416">
        <v>0</v>
      </c>
      <c r="BW11" s="417"/>
      <c r="BX11" s="417"/>
      <c r="BY11" s="417"/>
      <c r="BZ11" s="417"/>
      <c r="CA11" s="417"/>
      <c r="CB11" s="417"/>
      <c r="CC11" s="418"/>
      <c r="CD11" s="425" t="s">
        <v>120</v>
      </c>
      <c r="CE11" s="426"/>
      <c r="CF11" s="426"/>
      <c r="CG11" s="426"/>
      <c r="CH11" s="426"/>
      <c r="CI11" s="426"/>
      <c r="CJ11" s="426"/>
      <c r="CK11" s="426"/>
      <c r="CL11" s="426"/>
      <c r="CM11" s="426"/>
      <c r="CN11" s="426"/>
      <c r="CO11" s="426"/>
      <c r="CP11" s="426"/>
      <c r="CQ11" s="426"/>
      <c r="CR11" s="426"/>
      <c r="CS11" s="427"/>
      <c r="CT11" s="522" t="s">
        <v>121</v>
      </c>
      <c r="CU11" s="523"/>
      <c r="CV11" s="523"/>
      <c r="CW11" s="523"/>
      <c r="CX11" s="523"/>
      <c r="CY11" s="523"/>
      <c r="CZ11" s="523"/>
      <c r="DA11" s="524"/>
      <c r="DB11" s="522" t="s">
        <v>121</v>
      </c>
      <c r="DC11" s="523"/>
      <c r="DD11" s="523"/>
      <c r="DE11" s="523"/>
      <c r="DF11" s="523"/>
      <c r="DG11" s="523"/>
      <c r="DH11" s="523"/>
      <c r="DI11" s="524"/>
      <c r="DJ11" s="165"/>
      <c r="DK11" s="165"/>
      <c r="DL11" s="165"/>
      <c r="DM11" s="165"/>
      <c r="DN11" s="165"/>
      <c r="DO11" s="165"/>
    </row>
    <row r="12" spans="1:119" ht="18.75" customHeight="1" x14ac:dyDescent="0.15">
      <c r="A12" s="166"/>
      <c r="B12" s="525" t="s">
        <v>122</v>
      </c>
      <c r="C12" s="526"/>
      <c r="D12" s="526"/>
      <c r="E12" s="526"/>
      <c r="F12" s="526"/>
      <c r="G12" s="526"/>
      <c r="H12" s="526"/>
      <c r="I12" s="526"/>
      <c r="J12" s="526"/>
      <c r="K12" s="527"/>
      <c r="L12" s="534" t="s">
        <v>123</v>
      </c>
      <c r="M12" s="535"/>
      <c r="N12" s="535"/>
      <c r="O12" s="535"/>
      <c r="P12" s="535"/>
      <c r="Q12" s="536"/>
      <c r="R12" s="537">
        <v>17552</v>
      </c>
      <c r="S12" s="538"/>
      <c r="T12" s="538"/>
      <c r="U12" s="538"/>
      <c r="V12" s="539"/>
      <c r="W12" s="540" t="s">
        <v>1</v>
      </c>
      <c r="X12" s="468"/>
      <c r="Y12" s="468"/>
      <c r="Z12" s="468"/>
      <c r="AA12" s="468"/>
      <c r="AB12" s="541"/>
      <c r="AC12" s="467" t="s">
        <v>124</v>
      </c>
      <c r="AD12" s="468"/>
      <c r="AE12" s="468"/>
      <c r="AF12" s="468"/>
      <c r="AG12" s="541"/>
      <c r="AH12" s="467" t="s">
        <v>125</v>
      </c>
      <c r="AI12" s="468"/>
      <c r="AJ12" s="468"/>
      <c r="AK12" s="468"/>
      <c r="AL12" s="542"/>
      <c r="AM12" s="487" t="s">
        <v>126</v>
      </c>
      <c r="AN12" s="390"/>
      <c r="AO12" s="390"/>
      <c r="AP12" s="390"/>
      <c r="AQ12" s="390"/>
      <c r="AR12" s="390"/>
      <c r="AS12" s="390"/>
      <c r="AT12" s="391"/>
      <c r="AU12" s="467" t="s">
        <v>127</v>
      </c>
      <c r="AV12" s="468"/>
      <c r="AW12" s="468"/>
      <c r="AX12" s="468"/>
      <c r="AY12" s="396" t="s">
        <v>128</v>
      </c>
      <c r="AZ12" s="397"/>
      <c r="BA12" s="397"/>
      <c r="BB12" s="397"/>
      <c r="BC12" s="397"/>
      <c r="BD12" s="397"/>
      <c r="BE12" s="397"/>
      <c r="BF12" s="397"/>
      <c r="BG12" s="397"/>
      <c r="BH12" s="397"/>
      <c r="BI12" s="397"/>
      <c r="BJ12" s="397"/>
      <c r="BK12" s="397"/>
      <c r="BL12" s="397"/>
      <c r="BM12" s="398"/>
      <c r="BN12" s="416">
        <v>100121</v>
      </c>
      <c r="BO12" s="417"/>
      <c r="BP12" s="417"/>
      <c r="BQ12" s="417"/>
      <c r="BR12" s="417"/>
      <c r="BS12" s="417"/>
      <c r="BT12" s="417"/>
      <c r="BU12" s="418"/>
      <c r="BV12" s="416">
        <v>84535</v>
      </c>
      <c r="BW12" s="417"/>
      <c r="BX12" s="417"/>
      <c r="BY12" s="417"/>
      <c r="BZ12" s="417"/>
      <c r="CA12" s="417"/>
      <c r="CB12" s="417"/>
      <c r="CC12" s="418"/>
      <c r="CD12" s="425" t="s">
        <v>129</v>
      </c>
      <c r="CE12" s="426"/>
      <c r="CF12" s="426"/>
      <c r="CG12" s="426"/>
      <c r="CH12" s="426"/>
      <c r="CI12" s="426"/>
      <c r="CJ12" s="426"/>
      <c r="CK12" s="426"/>
      <c r="CL12" s="426"/>
      <c r="CM12" s="426"/>
      <c r="CN12" s="426"/>
      <c r="CO12" s="426"/>
      <c r="CP12" s="426"/>
      <c r="CQ12" s="426"/>
      <c r="CR12" s="426"/>
      <c r="CS12" s="427"/>
      <c r="CT12" s="522" t="s">
        <v>130</v>
      </c>
      <c r="CU12" s="523"/>
      <c r="CV12" s="523"/>
      <c r="CW12" s="523"/>
      <c r="CX12" s="523"/>
      <c r="CY12" s="523"/>
      <c r="CZ12" s="523"/>
      <c r="DA12" s="524"/>
      <c r="DB12" s="522" t="s">
        <v>121</v>
      </c>
      <c r="DC12" s="523"/>
      <c r="DD12" s="523"/>
      <c r="DE12" s="523"/>
      <c r="DF12" s="523"/>
      <c r="DG12" s="523"/>
      <c r="DH12" s="523"/>
      <c r="DI12" s="524"/>
      <c r="DJ12" s="165"/>
      <c r="DK12" s="165"/>
      <c r="DL12" s="165"/>
      <c r="DM12" s="165"/>
      <c r="DN12" s="165"/>
      <c r="DO12" s="165"/>
    </row>
    <row r="13" spans="1:119" ht="18.75" customHeight="1" x14ac:dyDescent="0.15">
      <c r="A13" s="166"/>
      <c r="B13" s="528"/>
      <c r="C13" s="529"/>
      <c r="D13" s="529"/>
      <c r="E13" s="529"/>
      <c r="F13" s="529"/>
      <c r="G13" s="529"/>
      <c r="H13" s="529"/>
      <c r="I13" s="529"/>
      <c r="J13" s="529"/>
      <c r="K13" s="530"/>
      <c r="L13" s="176"/>
      <c r="M13" s="510" t="s">
        <v>131</v>
      </c>
      <c r="N13" s="511"/>
      <c r="O13" s="511"/>
      <c r="P13" s="511"/>
      <c r="Q13" s="512"/>
      <c r="R13" s="513">
        <v>17437</v>
      </c>
      <c r="S13" s="514"/>
      <c r="T13" s="514"/>
      <c r="U13" s="514"/>
      <c r="V13" s="515"/>
      <c r="W13" s="498" t="s">
        <v>132</v>
      </c>
      <c r="X13" s="431"/>
      <c r="Y13" s="431"/>
      <c r="Z13" s="431"/>
      <c r="AA13" s="431"/>
      <c r="AB13" s="432"/>
      <c r="AC13" s="392">
        <v>965</v>
      </c>
      <c r="AD13" s="393"/>
      <c r="AE13" s="393"/>
      <c r="AF13" s="393"/>
      <c r="AG13" s="394"/>
      <c r="AH13" s="392">
        <v>1110</v>
      </c>
      <c r="AI13" s="393"/>
      <c r="AJ13" s="393"/>
      <c r="AK13" s="393"/>
      <c r="AL13" s="395"/>
      <c r="AM13" s="487" t="s">
        <v>133</v>
      </c>
      <c r="AN13" s="390"/>
      <c r="AO13" s="390"/>
      <c r="AP13" s="390"/>
      <c r="AQ13" s="390"/>
      <c r="AR13" s="390"/>
      <c r="AS13" s="390"/>
      <c r="AT13" s="391"/>
      <c r="AU13" s="467" t="s">
        <v>134</v>
      </c>
      <c r="AV13" s="468"/>
      <c r="AW13" s="468"/>
      <c r="AX13" s="468"/>
      <c r="AY13" s="396" t="s">
        <v>135</v>
      </c>
      <c r="AZ13" s="397"/>
      <c r="BA13" s="397"/>
      <c r="BB13" s="397"/>
      <c r="BC13" s="397"/>
      <c r="BD13" s="397"/>
      <c r="BE13" s="397"/>
      <c r="BF13" s="397"/>
      <c r="BG13" s="397"/>
      <c r="BH13" s="397"/>
      <c r="BI13" s="397"/>
      <c r="BJ13" s="397"/>
      <c r="BK13" s="397"/>
      <c r="BL13" s="397"/>
      <c r="BM13" s="398"/>
      <c r="BN13" s="416">
        <v>-39865</v>
      </c>
      <c r="BO13" s="417"/>
      <c r="BP13" s="417"/>
      <c r="BQ13" s="417"/>
      <c r="BR13" s="417"/>
      <c r="BS13" s="417"/>
      <c r="BT13" s="417"/>
      <c r="BU13" s="418"/>
      <c r="BV13" s="416">
        <v>-139221</v>
      </c>
      <c r="BW13" s="417"/>
      <c r="BX13" s="417"/>
      <c r="BY13" s="417"/>
      <c r="BZ13" s="417"/>
      <c r="CA13" s="417"/>
      <c r="CB13" s="417"/>
      <c r="CC13" s="418"/>
      <c r="CD13" s="425" t="s">
        <v>136</v>
      </c>
      <c r="CE13" s="426"/>
      <c r="CF13" s="426"/>
      <c r="CG13" s="426"/>
      <c r="CH13" s="426"/>
      <c r="CI13" s="426"/>
      <c r="CJ13" s="426"/>
      <c r="CK13" s="426"/>
      <c r="CL13" s="426"/>
      <c r="CM13" s="426"/>
      <c r="CN13" s="426"/>
      <c r="CO13" s="426"/>
      <c r="CP13" s="426"/>
      <c r="CQ13" s="426"/>
      <c r="CR13" s="426"/>
      <c r="CS13" s="427"/>
      <c r="CT13" s="386">
        <v>12.5</v>
      </c>
      <c r="CU13" s="387"/>
      <c r="CV13" s="387"/>
      <c r="CW13" s="387"/>
      <c r="CX13" s="387"/>
      <c r="CY13" s="387"/>
      <c r="CZ13" s="387"/>
      <c r="DA13" s="388"/>
      <c r="DB13" s="386">
        <v>12.5</v>
      </c>
      <c r="DC13" s="387"/>
      <c r="DD13" s="387"/>
      <c r="DE13" s="387"/>
      <c r="DF13" s="387"/>
      <c r="DG13" s="387"/>
      <c r="DH13" s="387"/>
      <c r="DI13" s="388"/>
      <c r="DJ13" s="165"/>
      <c r="DK13" s="165"/>
      <c r="DL13" s="165"/>
      <c r="DM13" s="165"/>
      <c r="DN13" s="165"/>
      <c r="DO13" s="165"/>
    </row>
    <row r="14" spans="1:119" ht="18.75" customHeight="1" thickBot="1" x14ac:dyDescent="0.2">
      <c r="A14" s="166"/>
      <c r="B14" s="528"/>
      <c r="C14" s="529"/>
      <c r="D14" s="529"/>
      <c r="E14" s="529"/>
      <c r="F14" s="529"/>
      <c r="G14" s="529"/>
      <c r="H14" s="529"/>
      <c r="I14" s="529"/>
      <c r="J14" s="529"/>
      <c r="K14" s="530"/>
      <c r="L14" s="503" t="s">
        <v>137</v>
      </c>
      <c r="M14" s="520"/>
      <c r="N14" s="520"/>
      <c r="O14" s="520"/>
      <c r="P14" s="520"/>
      <c r="Q14" s="521"/>
      <c r="R14" s="513">
        <v>17704</v>
      </c>
      <c r="S14" s="514"/>
      <c r="T14" s="514"/>
      <c r="U14" s="514"/>
      <c r="V14" s="515"/>
      <c r="W14" s="516"/>
      <c r="X14" s="434"/>
      <c r="Y14" s="434"/>
      <c r="Z14" s="434"/>
      <c r="AA14" s="434"/>
      <c r="AB14" s="435"/>
      <c r="AC14" s="506">
        <v>12.2</v>
      </c>
      <c r="AD14" s="507"/>
      <c r="AE14" s="507"/>
      <c r="AF14" s="507"/>
      <c r="AG14" s="508"/>
      <c r="AH14" s="506">
        <v>13.2</v>
      </c>
      <c r="AI14" s="507"/>
      <c r="AJ14" s="507"/>
      <c r="AK14" s="507"/>
      <c r="AL14" s="509"/>
      <c r="AM14" s="487"/>
      <c r="AN14" s="390"/>
      <c r="AO14" s="390"/>
      <c r="AP14" s="390"/>
      <c r="AQ14" s="390"/>
      <c r="AR14" s="390"/>
      <c r="AS14" s="390"/>
      <c r="AT14" s="391"/>
      <c r="AU14" s="467"/>
      <c r="AV14" s="468"/>
      <c r="AW14" s="468"/>
      <c r="AX14" s="468"/>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138</v>
      </c>
      <c r="CE14" s="423"/>
      <c r="CF14" s="423"/>
      <c r="CG14" s="423"/>
      <c r="CH14" s="423"/>
      <c r="CI14" s="423"/>
      <c r="CJ14" s="423"/>
      <c r="CK14" s="423"/>
      <c r="CL14" s="423"/>
      <c r="CM14" s="423"/>
      <c r="CN14" s="423"/>
      <c r="CO14" s="423"/>
      <c r="CP14" s="423"/>
      <c r="CQ14" s="423"/>
      <c r="CR14" s="423"/>
      <c r="CS14" s="424"/>
      <c r="CT14" s="517">
        <v>100.7</v>
      </c>
      <c r="CU14" s="518"/>
      <c r="CV14" s="518"/>
      <c r="CW14" s="518"/>
      <c r="CX14" s="518"/>
      <c r="CY14" s="518"/>
      <c r="CZ14" s="518"/>
      <c r="DA14" s="519"/>
      <c r="DB14" s="517">
        <v>112.9</v>
      </c>
      <c r="DC14" s="518"/>
      <c r="DD14" s="518"/>
      <c r="DE14" s="518"/>
      <c r="DF14" s="518"/>
      <c r="DG14" s="518"/>
      <c r="DH14" s="518"/>
      <c r="DI14" s="519"/>
      <c r="DJ14" s="165"/>
      <c r="DK14" s="165"/>
      <c r="DL14" s="165"/>
      <c r="DM14" s="165"/>
      <c r="DN14" s="165"/>
      <c r="DO14" s="165"/>
    </row>
    <row r="15" spans="1:119" ht="18.75" customHeight="1" x14ac:dyDescent="0.15">
      <c r="A15" s="166"/>
      <c r="B15" s="528"/>
      <c r="C15" s="529"/>
      <c r="D15" s="529"/>
      <c r="E15" s="529"/>
      <c r="F15" s="529"/>
      <c r="G15" s="529"/>
      <c r="H15" s="529"/>
      <c r="I15" s="529"/>
      <c r="J15" s="529"/>
      <c r="K15" s="530"/>
      <c r="L15" s="176"/>
      <c r="M15" s="510" t="s">
        <v>131</v>
      </c>
      <c r="N15" s="511"/>
      <c r="O15" s="511"/>
      <c r="P15" s="511"/>
      <c r="Q15" s="512"/>
      <c r="R15" s="513">
        <v>17572</v>
      </c>
      <c r="S15" s="514"/>
      <c r="T15" s="514"/>
      <c r="U15" s="514"/>
      <c r="V15" s="515"/>
      <c r="W15" s="498" t="s">
        <v>139</v>
      </c>
      <c r="X15" s="431"/>
      <c r="Y15" s="431"/>
      <c r="Z15" s="431"/>
      <c r="AA15" s="431"/>
      <c r="AB15" s="432"/>
      <c r="AC15" s="392">
        <v>2959</v>
      </c>
      <c r="AD15" s="393"/>
      <c r="AE15" s="393"/>
      <c r="AF15" s="393"/>
      <c r="AG15" s="394"/>
      <c r="AH15" s="392">
        <v>3088</v>
      </c>
      <c r="AI15" s="393"/>
      <c r="AJ15" s="393"/>
      <c r="AK15" s="393"/>
      <c r="AL15" s="395"/>
      <c r="AM15" s="487"/>
      <c r="AN15" s="390"/>
      <c r="AO15" s="390"/>
      <c r="AP15" s="390"/>
      <c r="AQ15" s="390"/>
      <c r="AR15" s="390"/>
      <c r="AS15" s="390"/>
      <c r="AT15" s="391"/>
      <c r="AU15" s="467"/>
      <c r="AV15" s="468"/>
      <c r="AW15" s="468"/>
      <c r="AX15" s="468"/>
      <c r="AY15" s="408" t="s">
        <v>140</v>
      </c>
      <c r="AZ15" s="409"/>
      <c r="BA15" s="409"/>
      <c r="BB15" s="409"/>
      <c r="BC15" s="409"/>
      <c r="BD15" s="409"/>
      <c r="BE15" s="409"/>
      <c r="BF15" s="409"/>
      <c r="BG15" s="409"/>
      <c r="BH15" s="409"/>
      <c r="BI15" s="409"/>
      <c r="BJ15" s="409"/>
      <c r="BK15" s="409"/>
      <c r="BL15" s="409"/>
      <c r="BM15" s="410"/>
      <c r="BN15" s="411">
        <v>2200168</v>
      </c>
      <c r="BO15" s="412"/>
      <c r="BP15" s="412"/>
      <c r="BQ15" s="412"/>
      <c r="BR15" s="412"/>
      <c r="BS15" s="412"/>
      <c r="BT15" s="412"/>
      <c r="BU15" s="413"/>
      <c r="BV15" s="411">
        <v>2149030</v>
      </c>
      <c r="BW15" s="412"/>
      <c r="BX15" s="412"/>
      <c r="BY15" s="412"/>
      <c r="BZ15" s="412"/>
      <c r="CA15" s="412"/>
      <c r="CB15" s="412"/>
      <c r="CC15" s="413"/>
      <c r="CD15" s="500" t="s">
        <v>141</v>
      </c>
      <c r="CE15" s="501"/>
      <c r="CF15" s="501"/>
      <c r="CG15" s="501"/>
      <c r="CH15" s="501"/>
      <c r="CI15" s="501"/>
      <c r="CJ15" s="501"/>
      <c r="CK15" s="501"/>
      <c r="CL15" s="501"/>
      <c r="CM15" s="501"/>
      <c r="CN15" s="501"/>
      <c r="CO15" s="501"/>
      <c r="CP15" s="501"/>
      <c r="CQ15" s="501"/>
      <c r="CR15" s="501"/>
      <c r="CS15" s="502"/>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8"/>
      <c r="C16" s="529"/>
      <c r="D16" s="529"/>
      <c r="E16" s="529"/>
      <c r="F16" s="529"/>
      <c r="G16" s="529"/>
      <c r="H16" s="529"/>
      <c r="I16" s="529"/>
      <c r="J16" s="529"/>
      <c r="K16" s="530"/>
      <c r="L16" s="503" t="s">
        <v>142</v>
      </c>
      <c r="M16" s="504"/>
      <c r="N16" s="504"/>
      <c r="O16" s="504"/>
      <c r="P16" s="504"/>
      <c r="Q16" s="505"/>
      <c r="R16" s="495" t="s">
        <v>143</v>
      </c>
      <c r="S16" s="496"/>
      <c r="T16" s="496"/>
      <c r="U16" s="496"/>
      <c r="V16" s="497"/>
      <c r="W16" s="516"/>
      <c r="X16" s="434"/>
      <c r="Y16" s="434"/>
      <c r="Z16" s="434"/>
      <c r="AA16" s="434"/>
      <c r="AB16" s="435"/>
      <c r="AC16" s="506">
        <v>37.4</v>
      </c>
      <c r="AD16" s="507"/>
      <c r="AE16" s="507"/>
      <c r="AF16" s="507"/>
      <c r="AG16" s="508"/>
      <c r="AH16" s="506">
        <v>36.700000000000003</v>
      </c>
      <c r="AI16" s="507"/>
      <c r="AJ16" s="507"/>
      <c r="AK16" s="507"/>
      <c r="AL16" s="509"/>
      <c r="AM16" s="487"/>
      <c r="AN16" s="390"/>
      <c r="AO16" s="390"/>
      <c r="AP16" s="390"/>
      <c r="AQ16" s="390"/>
      <c r="AR16" s="390"/>
      <c r="AS16" s="390"/>
      <c r="AT16" s="391"/>
      <c r="AU16" s="467"/>
      <c r="AV16" s="468"/>
      <c r="AW16" s="468"/>
      <c r="AX16" s="468"/>
      <c r="AY16" s="396" t="s">
        <v>144</v>
      </c>
      <c r="AZ16" s="397"/>
      <c r="BA16" s="397"/>
      <c r="BB16" s="397"/>
      <c r="BC16" s="397"/>
      <c r="BD16" s="397"/>
      <c r="BE16" s="397"/>
      <c r="BF16" s="397"/>
      <c r="BG16" s="397"/>
      <c r="BH16" s="397"/>
      <c r="BI16" s="397"/>
      <c r="BJ16" s="397"/>
      <c r="BK16" s="397"/>
      <c r="BL16" s="397"/>
      <c r="BM16" s="398"/>
      <c r="BN16" s="416">
        <v>3681428</v>
      </c>
      <c r="BO16" s="417"/>
      <c r="BP16" s="417"/>
      <c r="BQ16" s="417"/>
      <c r="BR16" s="417"/>
      <c r="BS16" s="417"/>
      <c r="BT16" s="417"/>
      <c r="BU16" s="418"/>
      <c r="BV16" s="416">
        <v>3703178</v>
      </c>
      <c r="BW16" s="417"/>
      <c r="BX16" s="417"/>
      <c r="BY16" s="417"/>
      <c r="BZ16" s="417"/>
      <c r="CA16" s="417"/>
      <c r="CB16" s="417"/>
      <c r="CC16" s="418"/>
      <c r="CD16" s="180"/>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c r="DJ16" s="165"/>
      <c r="DK16" s="165"/>
      <c r="DL16" s="165"/>
      <c r="DM16" s="165"/>
      <c r="DN16" s="165"/>
      <c r="DO16" s="165"/>
    </row>
    <row r="17" spans="1:119" ht="18.75" customHeight="1" thickBot="1" x14ac:dyDescent="0.2">
      <c r="A17" s="166"/>
      <c r="B17" s="531"/>
      <c r="C17" s="532"/>
      <c r="D17" s="532"/>
      <c r="E17" s="532"/>
      <c r="F17" s="532"/>
      <c r="G17" s="532"/>
      <c r="H17" s="532"/>
      <c r="I17" s="532"/>
      <c r="J17" s="532"/>
      <c r="K17" s="533"/>
      <c r="L17" s="181"/>
      <c r="M17" s="492" t="s">
        <v>145</v>
      </c>
      <c r="N17" s="493"/>
      <c r="O17" s="493"/>
      <c r="P17" s="493"/>
      <c r="Q17" s="494"/>
      <c r="R17" s="495" t="s">
        <v>146</v>
      </c>
      <c r="S17" s="496"/>
      <c r="T17" s="496"/>
      <c r="U17" s="496"/>
      <c r="V17" s="497"/>
      <c r="W17" s="498" t="s">
        <v>147</v>
      </c>
      <c r="X17" s="431"/>
      <c r="Y17" s="431"/>
      <c r="Z17" s="431"/>
      <c r="AA17" s="431"/>
      <c r="AB17" s="432"/>
      <c r="AC17" s="392">
        <v>3997</v>
      </c>
      <c r="AD17" s="393"/>
      <c r="AE17" s="393"/>
      <c r="AF17" s="393"/>
      <c r="AG17" s="394"/>
      <c r="AH17" s="392">
        <v>4224</v>
      </c>
      <c r="AI17" s="393"/>
      <c r="AJ17" s="393"/>
      <c r="AK17" s="393"/>
      <c r="AL17" s="395"/>
      <c r="AM17" s="487"/>
      <c r="AN17" s="390"/>
      <c r="AO17" s="390"/>
      <c r="AP17" s="390"/>
      <c r="AQ17" s="390"/>
      <c r="AR17" s="390"/>
      <c r="AS17" s="390"/>
      <c r="AT17" s="391"/>
      <c r="AU17" s="467"/>
      <c r="AV17" s="468"/>
      <c r="AW17" s="468"/>
      <c r="AX17" s="468"/>
      <c r="AY17" s="396" t="s">
        <v>148</v>
      </c>
      <c r="AZ17" s="397"/>
      <c r="BA17" s="397"/>
      <c r="BB17" s="397"/>
      <c r="BC17" s="397"/>
      <c r="BD17" s="397"/>
      <c r="BE17" s="397"/>
      <c r="BF17" s="397"/>
      <c r="BG17" s="397"/>
      <c r="BH17" s="397"/>
      <c r="BI17" s="397"/>
      <c r="BJ17" s="397"/>
      <c r="BK17" s="397"/>
      <c r="BL17" s="397"/>
      <c r="BM17" s="398"/>
      <c r="BN17" s="416">
        <v>2805936</v>
      </c>
      <c r="BO17" s="417"/>
      <c r="BP17" s="417"/>
      <c r="BQ17" s="417"/>
      <c r="BR17" s="417"/>
      <c r="BS17" s="417"/>
      <c r="BT17" s="417"/>
      <c r="BU17" s="418"/>
      <c r="BV17" s="416">
        <v>2732003</v>
      </c>
      <c r="BW17" s="417"/>
      <c r="BX17" s="417"/>
      <c r="BY17" s="417"/>
      <c r="BZ17" s="417"/>
      <c r="CA17" s="417"/>
      <c r="CB17" s="417"/>
      <c r="CC17" s="418"/>
      <c r="CD17" s="180"/>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c r="DJ17" s="165"/>
      <c r="DK17" s="165"/>
      <c r="DL17" s="165"/>
      <c r="DM17" s="165"/>
      <c r="DN17" s="165"/>
      <c r="DO17" s="165"/>
    </row>
    <row r="18" spans="1:119" ht="18.75" customHeight="1" thickBot="1" x14ac:dyDescent="0.2">
      <c r="A18" s="166"/>
      <c r="B18" s="469" t="s">
        <v>149</v>
      </c>
      <c r="C18" s="470"/>
      <c r="D18" s="470"/>
      <c r="E18" s="471"/>
      <c r="F18" s="471"/>
      <c r="G18" s="471"/>
      <c r="H18" s="471"/>
      <c r="I18" s="471"/>
      <c r="J18" s="471"/>
      <c r="K18" s="471"/>
      <c r="L18" s="488">
        <v>60.4</v>
      </c>
      <c r="M18" s="488"/>
      <c r="N18" s="488"/>
      <c r="O18" s="488"/>
      <c r="P18" s="488"/>
      <c r="Q18" s="488"/>
      <c r="R18" s="489"/>
      <c r="S18" s="489"/>
      <c r="T18" s="489"/>
      <c r="U18" s="489"/>
      <c r="V18" s="490"/>
      <c r="W18" s="483"/>
      <c r="X18" s="484"/>
      <c r="Y18" s="484"/>
      <c r="Z18" s="484"/>
      <c r="AA18" s="484"/>
      <c r="AB18" s="499"/>
      <c r="AC18" s="380">
        <v>50.5</v>
      </c>
      <c r="AD18" s="381"/>
      <c r="AE18" s="381"/>
      <c r="AF18" s="381"/>
      <c r="AG18" s="491"/>
      <c r="AH18" s="380">
        <v>50.2</v>
      </c>
      <c r="AI18" s="381"/>
      <c r="AJ18" s="381"/>
      <c r="AK18" s="381"/>
      <c r="AL18" s="382"/>
      <c r="AM18" s="487"/>
      <c r="AN18" s="390"/>
      <c r="AO18" s="390"/>
      <c r="AP18" s="390"/>
      <c r="AQ18" s="390"/>
      <c r="AR18" s="390"/>
      <c r="AS18" s="390"/>
      <c r="AT18" s="391"/>
      <c r="AU18" s="467"/>
      <c r="AV18" s="468"/>
      <c r="AW18" s="468"/>
      <c r="AX18" s="468"/>
      <c r="AY18" s="396" t="s">
        <v>150</v>
      </c>
      <c r="AZ18" s="397"/>
      <c r="BA18" s="397"/>
      <c r="BB18" s="397"/>
      <c r="BC18" s="397"/>
      <c r="BD18" s="397"/>
      <c r="BE18" s="397"/>
      <c r="BF18" s="397"/>
      <c r="BG18" s="397"/>
      <c r="BH18" s="397"/>
      <c r="BI18" s="397"/>
      <c r="BJ18" s="397"/>
      <c r="BK18" s="397"/>
      <c r="BL18" s="397"/>
      <c r="BM18" s="398"/>
      <c r="BN18" s="416">
        <v>3701729</v>
      </c>
      <c r="BO18" s="417"/>
      <c r="BP18" s="417"/>
      <c r="BQ18" s="417"/>
      <c r="BR18" s="417"/>
      <c r="BS18" s="417"/>
      <c r="BT18" s="417"/>
      <c r="BU18" s="418"/>
      <c r="BV18" s="416">
        <v>3667875</v>
      </c>
      <c r="BW18" s="417"/>
      <c r="BX18" s="417"/>
      <c r="BY18" s="417"/>
      <c r="BZ18" s="417"/>
      <c r="CA18" s="417"/>
      <c r="CB18" s="417"/>
      <c r="CC18" s="418"/>
      <c r="CD18" s="180"/>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c r="DJ18" s="165"/>
      <c r="DK18" s="165"/>
      <c r="DL18" s="165"/>
      <c r="DM18" s="165"/>
      <c r="DN18" s="165"/>
      <c r="DO18" s="165"/>
    </row>
    <row r="19" spans="1:119" ht="18.75" customHeight="1" thickBot="1" x14ac:dyDescent="0.2">
      <c r="A19" s="166"/>
      <c r="B19" s="469" t="s">
        <v>151</v>
      </c>
      <c r="C19" s="470"/>
      <c r="D19" s="470"/>
      <c r="E19" s="471"/>
      <c r="F19" s="471"/>
      <c r="G19" s="471"/>
      <c r="H19" s="471"/>
      <c r="I19" s="471"/>
      <c r="J19" s="471"/>
      <c r="K19" s="471"/>
      <c r="L19" s="472">
        <v>288</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0"/>
      <c r="AO19" s="390"/>
      <c r="AP19" s="390"/>
      <c r="AQ19" s="390"/>
      <c r="AR19" s="390"/>
      <c r="AS19" s="390"/>
      <c r="AT19" s="391"/>
      <c r="AU19" s="467"/>
      <c r="AV19" s="468"/>
      <c r="AW19" s="468"/>
      <c r="AX19" s="468"/>
      <c r="AY19" s="396" t="s">
        <v>152</v>
      </c>
      <c r="AZ19" s="397"/>
      <c r="BA19" s="397"/>
      <c r="BB19" s="397"/>
      <c r="BC19" s="397"/>
      <c r="BD19" s="397"/>
      <c r="BE19" s="397"/>
      <c r="BF19" s="397"/>
      <c r="BG19" s="397"/>
      <c r="BH19" s="397"/>
      <c r="BI19" s="397"/>
      <c r="BJ19" s="397"/>
      <c r="BK19" s="397"/>
      <c r="BL19" s="397"/>
      <c r="BM19" s="398"/>
      <c r="BN19" s="416">
        <v>5260586</v>
      </c>
      <c r="BO19" s="417"/>
      <c r="BP19" s="417"/>
      <c r="BQ19" s="417"/>
      <c r="BR19" s="417"/>
      <c r="BS19" s="417"/>
      <c r="BT19" s="417"/>
      <c r="BU19" s="418"/>
      <c r="BV19" s="416">
        <v>5221985</v>
      </c>
      <c r="BW19" s="417"/>
      <c r="BX19" s="417"/>
      <c r="BY19" s="417"/>
      <c r="BZ19" s="417"/>
      <c r="CA19" s="417"/>
      <c r="CB19" s="417"/>
      <c r="CC19" s="418"/>
      <c r="CD19" s="180"/>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c r="DJ19" s="165"/>
      <c r="DK19" s="165"/>
      <c r="DL19" s="165"/>
      <c r="DM19" s="165"/>
      <c r="DN19" s="165"/>
      <c r="DO19" s="165"/>
    </row>
    <row r="20" spans="1:119" ht="18.75" customHeight="1" thickBot="1" x14ac:dyDescent="0.2">
      <c r="A20" s="166"/>
      <c r="B20" s="469" t="s">
        <v>153</v>
      </c>
      <c r="C20" s="470"/>
      <c r="D20" s="470"/>
      <c r="E20" s="471"/>
      <c r="F20" s="471"/>
      <c r="G20" s="471"/>
      <c r="H20" s="471"/>
      <c r="I20" s="471"/>
      <c r="J20" s="471"/>
      <c r="K20" s="471"/>
      <c r="L20" s="472">
        <v>5846</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2"/>
      <c r="AO20" s="372"/>
      <c r="AP20" s="372"/>
      <c r="AQ20" s="372"/>
      <c r="AR20" s="372"/>
      <c r="AS20" s="372"/>
      <c r="AT20" s="373"/>
      <c r="AU20" s="478"/>
      <c r="AV20" s="479"/>
      <c r="AW20" s="479"/>
      <c r="AX20" s="480"/>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180"/>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c r="DJ20" s="165"/>
      <c r="DK20" s="165"/>
      <c r="DL20" s="165"/>
      <c r="DM20" s="165"/>
      <c r="DN20" s="165"/>
      <c r="DO20" s="165"/>
    </row>
    <row r="21" spans="1:119" ht="18.75" customHeight="1" x14ac:dyDescent="0.15">
      <c r="A21" s="166"/>
      <c r="B21" s="447" t="s">
        <v>154</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96"/>
      <c r="AZ21" s="397"/>
      <c r="BA21" s="397"/>
      <c r="BB21" s="397"/>
      <c r="BC21" s="397"/>
      <c r="BD21" s="397"/>
      <c r="BE21" s="397"/>
      <c r="BF21" s="397"/>
      <c r="BG21" s="397"/>
      <c r="BH21" s="397"/>
      <c r="BI21" s="397"/>
      <c r="BJ21" s="397"/>
      <c r="BK21" s="397"/>
      <c r="BL21" s="397"/>
      <c r="BM21" s="398"/>
      <c r="BN21" s="416"/>
      <c r="BO21" s="417"/>
      <c r="BP21" s="417"/>
      <c r="BQ21" s="417"/>
      <c r="BR21" s="417"/>
      <c r="BS21" s="417"/>
      <c r="BT21" s="417"/>
      <c r="BU21" s="418"/>
      <c r="BV21" s="416"/>
      <c r="BW21" s="417"/>
      <c r="BX21" s="417"/>
      <c r="BY21" s="417"/>
      <c r="BZ21" s="417"/>
      <c r="CA21" s="417"/>
      <c r="CB21" s="417"/>
      <c r="CC21" s="418"/>
      <c r="CD21" s="180"/>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c r="DJ21" s="165"/>
      <c r="DK21" s="165"/>
      <c r="DL21" s="165"/>
      <c r="DM21" s="165"/>
      <c r="DN21" s="165"/>
      <c r="DO21" s="165"/>
    </row>
    <row r="22" spans="1:119" ht="18.75" customHeight="1" thickBot="1" x14ac:dyDescent="0.2">
      <c r="A22" s="166"/>
      <c r="B22" s="450" t="s">
        <v>155</v>
      </c>
      <c r="C22" s="451"/>
      <c r="D22" s="452"/>
      <c r="E22" s="459" t="s">
        <v>1</v>
      </c>
      <c r="F22" s="431"/>
      <c r="G22" s="431"/>
      <c r="H22" s="431"/>
      <c r="I22" s="431"/>
      <c r="J22" s="431"/>
      <c r="K22" s="432"/>
      <c r="L22" s="459" t="s">
        <v>156</v>
      </c>
      <c r="M22" s="431"/>
      <c r="N22" s="431"/>
      <c r="O22" s="431"/>
      <c r="P22" s="432"/>
      <c r="Q22" s="441" t="s">
        <v>157</v>
      </c>
      <c r="R22" s="442"/>
      <c r="S22" s="442"/>
      <c r="T22" s="442"/>
      <c r="U22" s="442"/>
      <c r="V22" s="460"/>
      <c r="W22" s="462" t="s">
        <v>158</v>
      </c>
      <c r="X22" s="451"/>
      <c r="Y22" s="452"/>
      <c r="Z22" s="459" t="s">
        <v>1</v>
      </c>
      <c r="AA22" s="431"/>
      <c r="AB22" s="431"/>
      <c r="AC22" s="431"/>
      <c r="AD22" s="431"/>
      <c r="AE22" s="431"/>
      <c r="AF22" s="431"/>
      <c r="AG22" s="432"/>
      <c r="AH22" s="430" t="s">
        <v>159</v>
      </c>
      <c r="AI22" s="431"/>
      <c r="AJ22" s="431"/>
      <c r="AK22" s="431"/>
      <c r="AL22" s="432"/>
      <c r="AM22" s="430" t="s">
        <v>160</v>
      </c>
      <c r="AN22" s="436"/>
      <c r="AO22" s="436"/>
      <c r="AP22" s="436"/>
      <c r="AQ22" s="436"/>
      <c r="AR22" s="437"/>
      <c r="AS22" s="441" t="s">
        <v>157</v>
      </c>
      <c r="AT22" s="442"/>
      <c r="AU22" s="442"/>
      <c r="AV22" s="442"/>
      <c r="AW22" s="442"/>
      <c r="AX22" s="443"/>
      <c r="AY22" s="383"/>
      <c r="AZ22" s="384"/>
      <c r="BA22" s="384"/>
      <c r="BB22" s="384"/>
      <c r="BC22" s="384"/>
      <c r="BD22" s="384"/>
      <c r="BE22" s="384"/>
      <c r="BF22" s="384"/>
      <c r="BG22" s="384"/>
      <c r="BH22" s="384"/>
      <c r="BI22" s="384"/>
      <c r="BJ22" s="384"/>
      <c r="BK22" s="384"/>
      <c r="BL22" s="384"/>
      <c r="BM22" s="385"/>
      <c r="BN22" s="419"/>
      <c r="BO22" s="420"/>
      <c r="BP22" s="420"/>
      <c r="BQ22" s="420"/>
      <c r="BR22" s="420"/>
      <c r="BS22" s="420"/>
      <c r="BT22" s="420"/>
      <c r="BU22" s="421"/>
      <c r="BV22" s="419"/>
      <c r="BW22" s="420"/>
      <c r="BX22" s="420"/>
      <c r="BY22" s="420"/>
      <c r="BZ22" s="420"/>
      <c r="CA22" s="420"/>
      <c r="CB22" s="420"/>
      <c r="CC22" s="421"/>
      <c r="CD22" s="180"/>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c r="DJ22" s="165"/>
      <c r="DK22" s="165"/>
      <c r="DL22" s="165"/>
      <c r="DM22" s="165"/>
      <c r="DN22" s="165"/>
      <c r="DO22" s="165"/>
    </row>
    <row r="23" spans="1:119" ht="18.75" customHeight="1" x14ac:dyDescent="0.15">
      <c r="A23" s="166"/>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408" t="s">
        <v>161</v>
      </c>
      <c r="AZ23" s="409"/>
      <c r="BA23" s="409"/>
      <c r="BB23" s="409"/>
      <c r="BC23" s="409"/>
      <c r="BD23" s="409"/>
      <c r="BE23" s="409"/>
      <c r="BF23" s="409"/>
      <c r="BG23" s="409"/>
      <c r="BH23" s="409"/>
      <c r="BI23" s="409"/>
      <c r="BJ23" s="409"/>
      <c r="BK23" s="409"/>
      <c r="BL23" s="409"/>
      <c r="BM23" s="410"/>
      <c r="BN23" s="416">
        <v>8156517</v>
      </c>
      <c r="BO23" s="417"/>
      <c r="BP23" s="417"/>
      <c r="BQ23" s="417"/>
      <c r="BR23" s="417"/>
      <c r="BS23" s="417"/>
      <c r="BT23" s="417"/>
      <c r="BU23" s="418"/>
      <c r="BV23" s="416">
        <v>8405524</v>
      </c>
      <c r="BW23" s="417"/>
      <c r="BX23" s="417"/>
      <c r="BY23" s="417"/>
      <c r="BZ23" s="417"/>
      <c r="CA23" s="417"/>
      <c r="CB23" s="417"/>
      <c r="CC23" s="418"/>
      <c r="CD23" s="180"/>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c r="DJ23" s="165"/>
      <c r="DK23" s="165"/>
      <c r="DL23" s="165"/>
      <c r="DM23" s="165"/>
      <c r="DN23" s="165"/>
      <c r="DO23" s="165"/>
    </row>
    <row r="24" spans="1:119" ht="18.75" customHeight="1" thickBot="1" x14ac:dyDescent="0.2">
      <c r="A24" s="166"/>
      <c r="B24" s="453"/>
      <c r="C24" s="454"/>
      <c r="D24" s="455"/>
      <c r="E24" s="389" t="s">
        <v>162</v>
      </c>
      <c r="F24" s="390"/>
      <c r="G24" s="390"/>
      <c r="H24" s="390"/>
      <c r="I24" s="390"/>
      <c r="J24" s="390"/>
      <c r="K24" s="391"/>
      <c r="L24" s="392">
        <v>1</v>
      </c>
      <c r="M24" s="393"/>
      <c r="N24" s="393"/>
      <c r="O24" s="393"/>
      <c r="P24" s="394"/>
      <c r="Q24" s="392">
        <v>7461</v>
      </c>
      <c r="R24" s="393"/>
      <c r="S24" s="393"/>
      <c r="T24" s="393"/>
      <c r="U24" s="393"/>
      <c r="V24" s="394"/>
      <c r="W24" s="463"/>
      <c r="X24" s="454"/>
      <c r="Y24" s="455"/>
      <c r="Z24" s="389" t="s">
        <v>163</v>
      </c>
      <c r="AA24" s="390"/>
      <c r="AB24" s="390"/>
      <c r="AC24" s="390"/>
      <c r="AD24" s="390"/>
      <c r="AE24" s="390"/>
      <c r="AF24" s="390"/>
      <c r="AG24" s="391"/>
      <c r="AH24" s="392">
        <v>113</v>
      </c>
      <c r="AI24" s="393"/>
      <c r="AJ24" s="393"/>
      <c r="AK24" s="393"/>
      <c r="AL24" s="394"/>
      <c r="AM24" s="392">
        <v>335384</v>
      </c>
      <c r="AN24" s="393"/>
      <c r="AO24" s="393"/>
      <c r="AP24" s="393"/>
      <c r="AQ24" s="393"/>
      <c r="AR24" s="394"/>
      <c r="AS24" s="392">
        <v>2968</v>
      </c>
      <c r="AT24" s="393"/>
      <c r="AU24" s="393"/>
      <c r="AV24" s="393"/>
      <c r="AW24" s="393"/>
      <c r="AX24" s="395"/>
      <c r="AY24" s="383" t="s">
        <v>164</v>
      </c>
      <c r="AZ24" s="384"/>
      <c r="BA24" s="384"/>
      <c r="BB24" s="384"/>
      <c r="BC24" s="384"/>
      <c r="BD24" s="384"/>
      <c r="BE24" s="384"/>
      <c r="BF24" s="384"/>
      <c r="BG24" s="384"/>
      <c r="BH24" s="384"/>
      <c r="BI24" s="384"/>
      <c r="BJ24" s="384"/>
      <c r="BK24" s="384"/>
      <c r="BL24" s="384"/>
      <c r="BM24" s="385"/>
      <c r="BN24" s="416">
        <v>4295593</v>
      </c>
      <c r="BO24" s="417"/>
      <c r="BP24" s="417"/>
      <c r="BQ24" s="417"/>
      <c r="BR24" s="417"/>
      <c r="BS24" s="417"/>
      <c r="BT24" s="417"/>
      <c r="BU24" s="418"/>
      <c r="BV24" s="416">
        <v>4555937</v>
      </c>
      <c r="BW24" s="417"/>
      <c r="BX24" s="417"/>
      <c r="BY24" s="417"/>
      <c r="BZ24" s="417"/>
      <c r="CA24" s="417"/>
      <c r="CB24" s="417"/>
      <c r="CC24" s="418"/>
      <c r="CD24" s="180"/>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c r="DJ24" s="165"/>
      <c r="DK24" s="165"/>
      <c r="DL24" s="165"/>
      <c r="DM24" s="165"/>
      <c r="DN24" s="165"/>
      <c r="DO24" s="165"/>
    </row>
    <row r="25" spans="1:119" s="165" customFormat="1" ht="18.75" customHeight="1" x14ac:dyDescent="0.15">
      <c r="A25" s="166"/>
      <c r="B25" s="453"/>
      <c r="C25" s="454"/>
      <c r="D25" s="455"/>
      <c r="E25" s="389" t="s">
        <v>165</v>
      </c>
      <c r="F25" s="390"/>
      <c r="G25" s="390"/>
      <c r="H25" s="390"/>
      <c r="I25" s="390"/>
      <c r="J25" s="390"/>
      <c r="K25" s="391"/>
      <c r="L25" s="392">
        <v>1</v>
      </c>
      <c r="M25" s="393"/>
      <c r="N25" s="393"/>
      <c r="O25" s="393"/>
      <c r="P25" s="394"/>
      <c r="Q25" s="392">
        <v>6089</v>
      </c>
      <c r="R25" s="393"/>
      <c r="S25" s="393"/>
      <c r="T25" s="393"/>
      <c r="U25" s="393"/>
      <c r="V25" s="394"/>
      <c r="W25" s="463"/>
      <c r="X25" s="454"/>
      <c r="Y25" s="455"/>
      <c r="Z25" s="389" t="s">
        <v>166</v>
      </c>
      <c r="AA25" s="390"/>
      <c r="AB25" s="390"/>
      <c r="AC25" s="390"/>
      <c r="AD25" s="390"/>
      <c r="AE25" s="390"/>
      <c r="AF25" s="390"/>
      <c r="AG25" s="391"/>
      <c r="AH25" s="392" t="s">
        <v>130</v>
      </c>
      <c r="AI25" s="393"/>
      <c r="AJ25" s="393"/>
      <c r="AK25" s="393"/>
      <c r="AL25" s="394"/>
      <c r="AM25" s="392" t="s">
        <v>130</v>
      </c>
      <c r="AN25" s="393"/>
      <c r="AO25" s="393"/>
      <c r="AP25" s="393"/>
      <c r="AQ25" s="393"/>
      <c r="AR25" s="394"/>
      <c r="AS25" s="392" t="s">
        <v>130</v>
      </c>
      <c r="AT25" s="393"/>
      <c r="AU25" s="393"/>
      <c r="AV25" s="393"/>
      <c r="AW25" s="393"/>
      <c r="AX25" s="395"/>
      <c r="AY25" s="408" t="s">
        <v>167</v>
      </c>
      <c r="AZ25" s="409"/>
      <c r="BA25" s="409"/>
      <c r="BB25" s="409"/>
      <c r="BC25" s="409"/>
      <c r="BD25" s="409"/>
      <c r="BE25" s="409"/>
      <c r="BF25" s="409"/>
      <c r="BG25" s="409"/>
      <c r="BH25" s="409"/>
      <c r="BI25" s="409"/>
      <c r="BJ25" s="409"/>
      <c r="BK25" s="409"/>
      <c r="BL25" s="409"/>
      <c r="BM25" s="410"/>
      <c r="BN25" s="411">
        <v>1656798</v>
      </c>
      <c r="BO25" s="412"/>
      <c r="BP25" s="412"/>
      <c r="BQ25" s="412"/>
      <c r="BR25" s="412"/>
      <c r="BS25" s="412"/>
      <c r="BT25" s="412"/>
      <c r="BU25" s="413"/>
      <c r="BV25" s="411">
        <v>1699366</v>
      </c>
      <c r="BW25" s="412"/>
      <c r="BX25" s="412"/>
      <c r="BY25" s="412"/>
      <c r="BZ25" s="412"/>
      <c r="CA25" s="412"/>
      <c r="CB25" s="412"/>
      <c r="CC25" s="413"/>
      <c r="CD25" s="180"/>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9" s="165" customFormat="1" ht="18.75" customHeight="1" x14ac:dyDescent="0.15">
      <c r="A26" s="166"/>
      <c r="B26" s="453"/>
      <c r="C26" s="454"/>
      <c r="D26" s="455"/>
      <c r="E26" s="389" t="s">
        <v>168</v>
      </c>
      <c r="F26" s="390"/>
      <c r="G26" s="390"/>
      <c r="H26" s="390"/>
      <c r="I26" s="390"/>
      <c r="J26" s="390"/>
      <c r="K26" s="391"/>
      <c r="L26" s="392">
        <v>1</v>
      </c>
      <c r="M26" s="393"/>
      <c r="N26" s="393"/>
      <c r="O26" s="393"/>
      <c r="P26" s="394"/>
      <c r="Q26" s="392">
        <v>5557</v>
      </c>
      <c r="R26" s="393"/>
      <c r="S26" s="393"/>
      <c r="T26" s="393"/>
      <c r="U26" s="393"/>
      <c r="V26" s="394"/>
      <c r="W26" s="463"/>
      <c r="X26" s="454"/>
      <c r="Y26" s="455"/>
      <c r="Z26" s="389" t="s">
        <v>169</v>
      </c>
      <c r="AA26" s="428"/>
      <c r="AB26" s="428"/>
      <c r="AC26" s="428"/>
      <c r="AD26" s="428"/>
      <c r="AE26" s="428"/>
      <c r="AF26" s="428"/>
      <c r="AG26" s="429"/>
      <c r="AH26" s="392">
        <v>1</v>
      </c>
      <c r="AI26" s="393"/>
      <c r="AJ26" s="393"/>
      <c r="AK26" s="393"/>
      <c r="AL26" s="394"/>
      <c r="AM26" s="392" t="s">
        <v>170</v>
      </c>
      <c r="AN26" s="393"/>
      <c r="AO26" s="393"/>
      <c r="AP26" s="393"/>
      <c r="AQ26" s="393"/>
      <c r="AR26" s="394"/>
      <c r="AS26" s="392" t="s">
        <v>171</v>
      </c>
      <c r="AT26" s="393"/>
      <c r="AU26" s="393"/>
      <c r="AV26" s="393"/>
      <c r="AW26" s="393"/>
      <c r="AX26" s="395"/>
      <c r="AY26" s="425" t="s">
        <v>172</v>
      </c>
      <c r="AZ26" s="426"/>
      <c r="BA26" s="426"/>
      <c r="BB26" s="426"/>
      <c r="BC26" s="426"/>
      <c r="BD26" s="426"/>
      <c r="BE26" s="426"/>
      <c r="BF26" s="426"/>
      <c r="BG26" s="426"/>
      <c r="BH26" s="426"/>
      <c r="BI26" s="426"/>
      <c r="BJ26" s="426"/>
      <c r="BK26" s="426"/>
      <c r="BL26" s="426"/>
      <c r="BM26" s="427"/>
      <c r="BN26" s="416" t="s">
        <v>173</v>
      </c>
      <c r="BO26" s="417"/>
      <c r="BP26" s="417"/>
      <c r="BQ26" s="417"/>
      <c r="BR26" s="417"/>
      <c r="BS26" s="417"/>
      <c r="BT26" s="417"/>
      <c r="BU26" s="418"/>
      <c r="BV26" s="416" t="s">
        <v>121</v>
      </c>
      <c r="BW26" s="417"/>
      <c r="BX26" s="417"/>
      <c r="BY26" s="417"/>
      <c r="BZ26" s="417"/>
      <c r="CA26" s="417"/>
      <c r="CB26" s="417"/>
      <c r="CC26" s="418"/>
      <c r="CD26" s="180"/>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9" ht="18.75" customHeight="1" thickBot="1" x14ac:dyDescent="0.2">
      <c r="A27" s="166"/>
      <c r="B27" s="453"/>
      <c r="C27" s="454"/>
      <c r="D27" s="455"/>
      <c r="E27" s="389" t="s">
        <v>174</v>
      </c>
      <c r="F27" s="390"/>
      <c r="G27" s="390"/>
      <c r="H27" s="390"/>
      <c r="I27" s="390"/>
      <c r="J27" s="390"/>
      <c r="K27" s="391"/>
      <c r="L27" s="392">
        <v>1</v>
      </c>
      <c r="M27" s="393"/>
      <c r="N27" s="393"/>
      <c r="O27" s="393"/>
      <c r="P27" s="394"/>
      <c r="Q27" s="392">
        <v>3300</v>
      </c>
      <c r="R27" s="393"/>
      <c r="S27" s="393"/>
      <c r="T27" s="393"/>
      <c r="U27" s="393"/>
      <c r="V27" s="394"/>
      <c r="W27" s="463"/>
      <c r="X27" s="454"/>
      <c r="Y27" s="455"/>
      <c r="Z27" s="389" t="s">
        <v>175</v>
      </c>
      <c r="AA27" s="390"/>
      <c r="AB27" s="390"/>
      <c r="AC27" s="390"/>
      <c r="AD27" s="390"/>
      <c r="AE27" s="390"/>
      <c r="AF27" s="390"/>
      <c r="AG27" s="391"/>
      <c r="AH27" s="392">
        <v>18</v>
      </c>
      <c r="AI27" s="393"/>
      <c r="AJ27" s="393"/>
      <c r="AK27" s="393"/>
      <c r="AL27" s="394"/>
      <c r="AM27" s="392">
        <v>54270</v>
      </c>
      <c r="AN27" s="393"/>
      <c r="AO27" s="393"/>
      <c r="AP27" s="393"/>
      <c r="AQ27" s="393"/>
      <c r="AR27" s="394"/>
      <c r="AS27" s="392">
        <v>3015</v>
      </c>
      <c r="AT27" s="393"/>
      <c r="AU27" s="393"/>
      <c r="AV27" s="393"/>
      <c r="AW27" s="393"/>
      <c r="AX27" s="395"/>
      <c r="AY27" s="422" t="s">
        <v>176</v>
      </c>
      <c r="AZ27" s="423"/>
      <c r="BA27" s="423"/>
      <c r="BB27" s="423"/>
      <c r="BC27" s="423"/>
      <c r="BD27" s="423"/>
      <c r="BE27" s="423"/>
      <c r="BF27" s="423"/>
      <c r="BG27" s="423"/>
      <c r="BH27" s="423"/>
      <c r="BI27" s="423"/>
      <c r="BJ27" s="423"/>
      <c r="BK27" s="423"/>
      <c r="BL27" s="423"/>
      <c r="BM27" s="424"/>
      <c r="BN27" s="419">
        <v>74232</v>
      </c>
      <c r="BO27" s="420"/>
      <c r="BP27" s="420"/>
      <c r="BQ27" s="420"/>
      <c r="BR27" s="420"/>
      <c r="BS27" s="420"/>
      <c r="BT27" s="420"/>
      <c r="BU27" s="421"/>
      <c r="BV27" s="419">
        <v>74800</v>
      </c>
      <c r="BW27" s="420"/>
      <c r="BX27" s="420"/>
      <c r="BY27" s="420"/>
      <c r="BZ27" s="420"/>
      <c r="CA27" s="420"/>
      <c r="CB27" s="420"/>
      <c r="CC27" s="421"/>
      <c r="CD27" s="182"/>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c r="DJ27" s="165"/>
      <c r="DK27" s="165"/>
      <c r="DL27" s="165"/>
      <c r="DM27" s="165"/>
      <c r="DN27" s="165"/>
      <c r="DO27" s="165"/>
    </row>
    <row r="28" spans="1:119" ht="18.75" customHeight="1" x14ac:dyDescent="0.15">
      <c r="A28" s="166"/>
      <c r="B28" s="453"/>
      <c r="C28" s="454"/>
      <c r="D28" s="455"/>
      <c r="E28" s="389" t="s">
        <v>177</v>
      </c>
      <c r="F28" s="390"/>
      <c r="G28" s="390"/>
      <c r="H28" s="390"/>
      <c r="I28" s="390"/>
      <c r="J28" s="390"/>
      <c r="K28" s="391"/>
      <c r="L28" s="392">
        <v>1</v>
      </c>
      <c r="M28" s="393"/>
      <c r="N28" s="393"/>
      <c r="O28" s="393"/>
      <c r="P28" s="394"/>
      <c r="Q28" s="392">
        <v>2640</v>
      </c>
      <c r="R28" s="393"/>
      <c r="S28" s="393"/>
      <c r="T28" s="393"/>
      <c r="U28" s="393"/>
      <c r="V28" s="394"/>
      <c r="W28" s="463"/>
      <c r="X28" s="454"/>
      <c r="Y28" s="455"/>
      <c r="Z28" s="389" t="s">
        <v>178</v>
      </c>
      <c r="AA28" s="390"/>
      <c r="AB28" s="390"/>
      <c r="AC28" s="390"/>
      <c r="AD28" s="390"/>
      <c r="AE28" s="390"/>
      <c r="AF28" s="390"/>
      <c r="AG28" s="391"/>
      <c r="AH28" s="392" t="s">
        <v>173</v>
      </c>
      <c r="AI28" s="393"/>
      <c r="AJ28" s="393"/>
      <c r="AK28" s="393"/>
      <c r="AL28" s="394"/>
      <c r="AM28" s="392" t="s">
        <v>173</v>
      </c>
      <c r="AN28" s="393"/>
      <c r="AO28" s="393"/>
      <c r="AP28" s="393"/>
      <c r="AQ28" s="393"/>
      <c r="AR28" s="394"/>
      <c r="AS28" s="392" t="s">
        <v>179</v>
      </c>
      <c r="AT28" s="393"/>
      <c r="AU28" s="393"/>
      <c r="AV28" s="393"/>
      <c r="AW28" s="393"/>
      <c r="AX28" s="395"/>
      <c r="AY28" s="399" t="s">
        <v>180</v>
      </c>
      <c r="AZ28" s="400"/>
      <c r="BA28" s="400"/>
      <c r="BB28" s="401"/>
      <c r="BC28" s="408" t="s">
        <v>41</v>
      </c>
      <c r="BD28" s="409"/>
      <c r="BE28" s="409"/>
      <c r="BF28" s="409"/>
      <c r="BG28" s="409"/>
      <c r="BH28" s="409"/>
      <c r="BI28" s="409"/>
      <c r="BJ28" s="409"/>
      <c r="BK28" s="409"/>
      <c r="BL28" s="409"/>
      <c r="BM28" s="410"/>
      <c r="BN28" s="411">
        <v>830536</v>
      </c>
      <c r="BO28" s="412"/>
      <c r="BP28" s="412"/>
      <c r="BQ28" s="412"/>
      <c r="BR28" s="412"/>
      <c r="BS28" s="412"/>
      <c r="BT28" s="412"/>
      <c r="BU28" s="413"/>
      <c r="BV28" s="411">
        <v>873018</v>
      </c>
      <c r="BW28" s="412"/>
      <c r="BX28" s="412"/>
      <c r="BY28" s="412"/>
      <c r="BZ28" s="412"/>
      <c r="CA28" s="412"/>
      <c r="CB28" s="412"/>
      <c r="CC28" s="413"/>
      <c r="CD28" s="180"/>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c r="DJ28" s="165"/>
      <c r="DK28" s="165"/>
      <c r="DL28" s="165"/>
      <c r="DM28" s="165"/>
      <c r="DN28" s="165"/>
      <c r="DO28" s="165"/>
    </row>
    <row r="29" spans="1:119" ht="18.75" customHeight="1" x14ac:dyDescent="0.15">
      <c r="A29" s="166"/>
      <c r="B29" s="453"/>
      <c r="C29" s="454"/>
      <c r="D29" s="455"/>
      <c r="E29" s="389" t="s">
        <v>181</v>
      </c>
      <c r="F29" s="390"/>
      <c r="G29" s="390"/>
      <c r="H29" s="390"/>
      <c r="I29" s="390"/>
      <c r="J29" s="390"/>
      <c r="K29" s="391"/>
      <c r="L29" s="392">
        <v>14</v>
      </c>
      <c r="M29" s="393"/>
      <c r="N29" s="393"/>
      <c r="O29" s="393"/>
      <c r="P29" s="394"/>
      <c r="Q29" s="392">
        <v>2400</v>
      </c>
      <c r="R29" s="393"/>
      <c r="S29" s="393"/>
      <c r="T29" s="393"/>
      <c r="U29" s="393"/>
      <c r="V29" s="394"/>
      <c r="W29" s="464"/>
      <c r="X29" s="465"/>
      <c r="Y29" s="466"/>
      <c r="Z29" s="389" t="s">
        <v>182</v>
      </c>
      <c r="AA29" s="390"/>
      <c r="AB29" s="390"/>
      <c r="AC29" s="390"/>
      <c r="AD29" s="390"/>
      <c r="AE29" s="390"/>
      <c r="AF29" s="390"/>
      <c r="AG29" s="391"/>
      <c r="AH29" s="392">
        <v>131</v>
      </c>
      <c r="AI29" s="393"/>
      <c r="AJ29" s="393"/>
      <c r="AK29" s="393"/>
      <c r="AL29" s="394"/>
      <c r="AM29" s="392">
        <v>389654</v>
      </c>
      <c r="AN29" s="393"/>
      <c r="AO29" s="393"/>
      <c r="AP29" s="393"/>
      <c r="AQ29" s="393"/>
      <c r="AR29" s="394"/>
      <c r="AS29" s="392">
        <v>2974</v>
      </c>
      <c r="AT29" s="393"/>
      <c r="AU29" s="393"/>
      <c r="AV29" s="393"/>
      <c r="AW29" s="393"/>
      <c r="AX29" s="395"/>
      <c r="AY29" s="402"/>
      <c r="AZ29" s="403"/>
      <c r="BA29" s="403"/>
      <c r="BB29" s="404"/>
      <c r="BC29" s="396" t="s">
        <v>183</v>
      </c>
      <c r="BD29" s="397"/>
      <c r="BE29" s="397"/>
      <c r="BF29" s="397"/>
      <c r="BG29" s="397"/>
      <c r="BH29" s="397"/>
      <c r="BI29" s="397"/>
      <c r="BJ29" s="397"/>
      <c r="BK29" s="397"/>
      <c r="BL29" s="397"/>
      <c r="BM29" s="398"/>
      <c r="BN29" s="416">
        <v>94880</v>
      </c>
      <c r="BO29" s="417"/>
      <c r="BP29" s="417"/>
      <c r="BQ29" s="417"/>
      <c r="BR29" s="417"/>
      <c r="BS29" s="417"/>
      <c r="BT29" s="417"/>
      <c r="BU29" s="418"/>
      <c r="BV29" s="416">
        <v>94862</v>
      </c>
      <c r="BW29" s="417"/>
      <c r="BX29" s="417"/>
      <c r="BY29" s="417"/>
      <c r="BZ29" s="417"/>
      <c r="CA29" s="417"/>
      <c r="CB29" s="417"/>
      <c r="CC29" s="418"/>
      <c r="CD29" s="182"/>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c r="DJ29" s="165"/>
      <c r="DK29" s="165"/>
      <c r="DL29" s="165"/>
      <c r="DM29" s="165"/>
      <c r="DN29" s="165"/>
      <c r="DO29" s="165"/>
    </row>
    <row r="30" spans="1:119" ht="18.75" customHeight="1" thickBot="1" x14ac:dyDescent="0.2">
      <c r="A30" s="166"/>
      <c r="B30" s="456"/>
      <c r="C30" s="457"/>
      <c r="D30" s="458"/>
      <c r="E30" s="371"/>
      <c r="F30" s="372"/>
      <c r="G30" s="372"/>
      <c r="H30" s="372"/>
      <c r="I30" s="372"/>
      <c r="J30" s="372"/>
      <c r="K30" s="373"/>
      <c r="L30" s="374"/>
      <c r="M30" s="375"/>
      <c r="N30" s="375"/>
      <c r="O30" s="375"/>
      <c r="P30" s="376"/>
      <c r="Q30" s="374"/>
      <c r="R30" s="375"/>
      <c r="S30" s="375"/>
      <c r="T30" s="375"/>
      <c r="U30" s="375"/>
      <c r="V30" s="376"/>
      <c r="W30" s="377" t="s">
        <v>184</v>
      </c>
      <c r="X30" s="378"/>
      <c r="Y30" s="378"/>
      <c r="Z30" s="378"/>
      <c r="AA30" s="378"/>
      <c r="AB30" s="378"/>
      <c r="AC30" s="378"/>
      <c r="AD30" s="378"/>
      <c r="AE30" s="378"/>
      <c r="AF30" s="378"/>
      <c r="AG30" s="379"/>
      <c r="AH30" s="380">
        <v>100.8</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43</v>
      </c>
      <c r="BD30" s="384"/>
      <c r="BE30" s="384"/>
      <c r="BF30" s="384"/>
      <c r="BG30" s="384"/>
      <c r="BH30" s="384"/>
      <c r="BI30" s="384"/>
      <c r="BJ30" s="384"/>
      <c r="BK30" s="384"/>
      <c r="BL30" s="384"/>
      <c r="BM30" s="385"/>
      <c r="BN30" s="419">
        <v>400916</v>
      </c>
      <c r="BO30" s="420"/>
      <c r="BP30" s="420"/>
      <c r="BQ30" s="420"/>
      <c r="BR30" s="420"/>
      <c r="BS30" s="420"/>
      <c r="BT30" s="420"/>
      <c r="BU30" s="421"/>
      <c r="BV30" s="419">
        <v>463164</v>
      </c>
      <c r="BW30" s="420"/>
      <c r="BX30" s="420"/>
      <c r="BY30" s="420"/>
      <c r="BZ30" s="420"/>
      <c r="CA30" s="420"/>
      <c r="CB30" s="420"/>
      <c r="CC30" s="4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193</v>
      </c>
      <c r="V33" s="370"/>
      <c r="W33" s="369" t="s">
        <v>192</v>
      </c>
      <c r="X33" s="369"/>
      <c r="Y33" s="369"/>
      <c r="Z33" s="369"/>
      <c r="AA33" s="369"/>
      <c r="AB33" s="369"/>
      <c r="AC33" s="369"/>
      <c r="AD33" s="369"/>
      <c r="AE33" s="369"/>
      <c r="AF33" s="369"/>
      <c r="AG33" s="369"/>
      <c r="AH33" s="369"/>
      <c r="AI33" s="369"/>
      <c r="AJ33" s="369"/>
      <c r="AK33" s="369"/>
      <c r="AL33" s="195"/>
      <c r="AM33" s="370" t="s">
        <v>191</v>
      </c>
      <c r="AN33" s="370"/>
      <c r="AO33" s="369" t="s">
        <v>194</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198</v>
      </c>
      <c r="CP33" s="370"/>
      <c r="CQ33" s="369" t="s">
        <v>199</v>
      </c>
      <c r="CR33" s="369"/>
      <c r="CS33" s="369"/>
      <c r="CT33" s="369"/>
      <c r="CU33" s="369"/>
      <c r="CV33" s="369"/>
      <c r="CW33" s="369"/>
      <c r="CX33" s="369"/>
      <c r="CY33" s="369"/>
      <c r="CZ33" s="369"/>
      <c r="DA33" s="369"/>
      <c r="DB33" s="369"/>
      <c r="DC33" s="369"/>
      <c r="DD33" s="369"/>
      <c r="DE33" s="369"/>
      <c r="DF33" s="195"/>
      <c r="DG33" s="368" t="s">
        <v>200</v>
      </c>
      <c r="DH33" s="368"/>
      <c r="DI33" s="197"/>
      <c r="DJ33" s="165"/>
      <c r="DK33" s="165"/>
      <c r="DL33" s="165"/>
      <c r="DM33" s="165"/>
      <c r="DN33" s="165"/>
      <c r="DO33" s="165"/>
    </row>
    <row r="34" spans="1:119" ht="32.25" customHeight="1" x14ac:dyDescent="0.15">
      <c r="A34" s="166"/>
      <c r="B34" s="192"/>
      <c r="C34" s="366">
        <f>IF(E34="","",1)</f>
        <v>1</v>
      </c>
      <c r="D34" s="366"/>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93"/>
      <c r="U34" s="366">
        <f>IF(W34="","",MAX(C34:D43)+1)</f>
        <v>2</v>
      </c>
      <c r="V34" s="366"/>
      <c r="W34" s="367" t="str">
        <f>IF('各会計、関係団体の財政状況及び健全化判断比率'!B28="","",'各会計、関係団体の財政状況及び健全化判断比率'!B28)</f>
        <v>国民健康保険特別会計</v>
      </c>
      <c r="X34" s="367"/>
      <c r="Y34" s="367"/>
      <c r="Z34" s="367"/>
      <c r="AA34" s="367"/>
      <c r="AB34" s="367"/>
      <c r="AC34" s="367"/>
      <c r="AD34" s="367"/>
      <c r="AE34" s="367"/>
      <c r="AF34" s="367"/>
      <c r="AG34" s="367"/>
      <c r="AH34" s="367"/>
      <c r="AI34" s="367"/>
      <c r="AJ34" s="367"/>
      <c r="AK34" s="367"/>
      <c r="AL34" s="193"/>
      <c r="AM34" s="366">
        <f>IF(AO34="","",MAX(C34:D43,U34:V43)+1)</f>
        <v>5</v>
      </c>
      <c r="AN34" s="366"/>
      <c r="AO34" s="367" t="str">
        <f>IF('各会計、関係団体の財政状況及び健全化判断比率'!B31="","",'各会計、関係団体の財政状況及び健全化判断比率'!B31)</f>
        <v>水道事業会計</v>
      </c>
      <c r="AP34" s="367"/>
      <c r="AQ34" s="367"/>
      <c r="AR34" s="367"/>
      <c r="AS34" s="367"/>
      <c r="AT34" s="367"/>
      <c r="AU34" s="367"/>
      <c r="AV34" s="367"/>
      <c r="AW34" s="367"/>
      <c r="AX34" s="367"/>
      <c r="AY34" s="367"/>
      <c r="AZ34" s="367"/>
      <c r="BA34" s="367"/>
      <c r="BB34" s="367"/>
      <c r="BC34" s="367"/>
      <c r="BD34" s="193"/>
      <c r="BE34" s="366">
        <f>IF(BG34="","",MAX(C34:D43,U34:V43,AM34:AN43)+1)</f>
        <v>6</v>
      </c>
      <c r="BF34" s="366"/>
      <c r="BG34" s="367" t="str">
        <f>IF('各会計、関係団体の財政状況及び健全化判断比率'!B32="","",'各会計、関係団体の財政状況及び健全化判断比率'!B32)</f>
        <v>公共下水道事業特別会計</v>
      </c>
      <c r="BH34" s="367"/>
      <c r="BI34" s="367"/>
      <c r="BJ34" s="367"/>
      <c r="BK34" s="367"/>
      <c r="BL34" s="367"/>
      <c r="BM34" s="367"/>
      <c r="BN34" s="367"/>
      <c r="BO34" s="367"/>
      <c r="BP34" s="367"/>
      <c r="BQ34" s="367"/>
      <c r="BR34" s="367"/>
      <c r="BS34" s="367"/>
      <c r="BT34" s="367"/>
      <c r="BU34" s="367"/>
      <c r="BV34" s="193"/>
      <c r="BW34" s="366">
        <f>IF(BY34="","",MAX(C34:D43,U34:V43,AM34:AN43,BE34:BF43)+1)</f>
        <v>9</v>
      </c>
      <c r="BX34" s="366"/>
      <c r="BY34" s="367" t="str">
        <f>IF('各会計、関係団体の財政状況及び健全化判断比率'!B68="","",'各会計、関係団体の財政状況及び健全化判断比率'!B68)</f>
        <v>白河地方広域市町村圏整備組合（一般会計）</v>
      </c>
      <c r="BZ34" s="367"/>
      <c r="CA34" s="367"/>
      <c r="CB34" s="367"/>
      <c r="CC34" s="367"/>
      <c r="CD34" s="367"/>
      <c r="CE34" s="367"/>
      <c r="CF34" s="367"/>
      <c r="CG34" s="367"/>
      <c r="CH34" s="367"/>
      <c r="CI34" s="367"/>
      <c r="CJ34" s="367"/>
      <c r="CK34" s="367"/>
      <c r="CL34" s="367"/>
      <c r="CM34" s="367"/>
      <c r="CN34" s="193"/>
      <c r="CO34" s="366">
        <f>IF(CQ34="","",MAX(C34:D43,U34:V43,AM34:AN43,BE34:BF43,BW34:BX43)+1)</f>
        <v>18</v>
      </c>
      <c r="CP34" s="366"/>
      <c r="CQ34" s="367" t="str">
        <f>IF('各会計、関係団体の財政状況及び健全化判断比率'!BS7="","",'各会計、関係団体の財政状況及び健全化判断比率'!BS7)</f>
        <v>白河地方土地開発公社</v>
      </c>
      <c r="CR34" s="367"/>
      <c r="CS34" s="367"/>
      <c r="CT34" s="367"/>
      <c r="CU34" s="367"/>
      <c r="CV34" s="367"/>
      <c r="CW34" s="367"/>
      <c r="CX34" s="367"/>
      <c r="CY34" s="367"/>
      <c r="CZ34" s="367"/>
      <c r="DA34" s="367"/>
      <c r="DB34" s="367"/>
      <c r="DC34" s="367"/>
      <c r="DD34" s="367"/>
      <c r="DE34" s="367"/>
      <c r="DF34" s="190"/>
      <c r="DG34" s="365" t="str">
        <f>IF('各会計、関係団体の財政状況及び健全化判断比率'!BR7="","",'各会計、関係団体の財政状況及び健全化判断比率'!BR7)</f>
        <v/>
      </c>
      <c r="DH34" s="365"/>
      <c r="DI34" s="197"/>
      <c r="DJ34" s="165"/>
      <c r="DK34" s="165"/>
      <c r="DL34" s="165"/>
      <c r="DM34" s="165"/>
      <c r="DN34" s="165"/>
      <c r="DO34" s="165"/>
    </row>
    <row r="35" spans="1:119" ht="32.25" customHeight="1" x14ac:dyDescent="0.15">
      <c r="A35" s="166"/>
      <c r="B35" s="192"/>
      <c r="C35" s="366" t="str">
        <f>IF(E35="","",C34+1)</f>
        <v/>
      </c>
      <c r="D35" s="366"/>
      <c r="E35" s="367" t="str">
        <f>IF('各会計、関係団体の財政状況及び健全化判断比率'!B8="","",'各会計、関係団体の財政状況及び健全化判断比率'!B8)</f>
        <v/>
      </c>
      <c r="F35" s="367"/>
      <c r="G35" s="367"/>
      <c r="H35" s="367"/>
      <c r="I35" s="367"/>
      <c r="J35" s="367"/>
      <c r="K35" s="367"/>
      <c r="L35" s="367"/>
      <c r="M35" s="367"/>
      <c r="N35" s="367"/>
      <c r="O35" s="367"/>
      <c r="P35" s="367"/>
      <c r="Q35" s="367"/>
      <c r="R35" s="367"/>
      <c r="S35" s="367"/>
      <c r="T35" s="193"/>
      <c r="U35" s="366">
        <f>IF(W35="","",U34+1)</f>
        <v>3</v>
      </c>
      <c r="V35" s="366"/>
      <c r="W35" s="367" t="str">
        <f>IF('各会計、関係団体の財政状況及び健全化判断比率'!B29="","",'各会計、関係団体の財政状況及び健全化判断比率'!B29)</f>
        <v>介護保険特別会計</v>
      </c>
      <c r="X35" s="367"/>
      <c r="Y35" s="367"/>
      <c r="Z35" s="367"/>
      <c r="AA35" s="367"/>
      <c r="AB35" s="367"/>
      <c r="AC35" s="367"/>
      <c r="AD35" s="367"/>
      <c r="AE35" s="367"/>
      <c r="AF35" s="367"/>
      <c r="AG35" s="367"/>
      <c r="AH35" s="367"/>
      <c r="AI35" s="367"/>
      <c r="AJ35" s="367"/>
      <c r="AK35" s="367"/>
      <c r="AL35" s="193"/>
      <c r="AM35" s="366" t="str">
        <f t="shared" ref="AM35:AM43" si="0">IF(AO35="","",AM34+1)</f>
        <v/>
      </c>
      <c r="AN35" s="366"/>
      <c r="AO35" s="367"/>
      <c r="AP35" s="367"/>
      <c r="AQ35" s="367"/>
      <c r="AR35" s="367"/>
      <c r="AS35" s="367"/>
      <c r="AT35" s="367"/>
      <c r="AU35" s="367"/>
      <c r="AV35" s="367"/>
      <c r="AW35" s="367"/>
      <c r="AX35" s="367"/>
      <c r="AY35" s="367"/>
      <c r="AZ35" s="367"/>
      <c r="BA35" s="367"/>
      <c r="BB35" s="367"/>
      <c r="BC35" s="367"/>
      <c r="BD35" s="193"/>
      <c r="BE35" s="366">
        <f t="shared" ref="BE35:BE43" si="1">IF(BG35="","",BE34+1)</f>
        <v>7</v>
      </c>
      <c r="BF35" s="366"/>
      <c r="BG35" s="367" t="str">
        <f>IF('各会計、関係団体の財政状況及び健全化判断比率'!B33="","",'各会計、関係団体の財政状況及び健全化判断比率'!B33)</f>
        <v>農業集落排水事業特別会計</v>
      </c>
      <c r="BH35" s="367"/>
      <c r="BI35" s="367"/>
      <c r="BJ35" s="367"/>
      <c r="BK35" s="367"/>
      <c r="BL35" s="367"/>
      <c r="BM35" s="367"/>
      <c r="BN35" s="367"/>
      <c r="BO35" s="367"/>
      <c r="BP35" s="367"/>
      <c r="BQ35" s="367"/>
      <c r="BR35" s="367"/>
      <c r="BS35" s="367"/>
      <c r="BT35" s="367"/>
      <c r="BU35" s="367"/>
      <c r="BV35" s="193"/>
      <c r="BW35" s="366">
        <f t="shared" ref="BW35:BW43" si="2">IF(BY35="","",BW34+1)</f>
        <v>10</v>
      </c>
      <c r="BX35" s="366"/>
      <c r="BY35" s="367" t="str">
        <f>IF('各会計、関係団体の財政状況及び健全化判断比率'!B69="","",'各会計、関係団体の財政状況及び健全化判断比率'!B69)</f>
        <v>白河地方広域市町村圏整備組合（水道用水供給事業会計）</v>
      </c>
      <c r="BZ35" s="367"/>
      <c r="CA35" s="367"/>
      <c r="CB35" s="367"/>
      <c r="CC35" s="367"/>
      <c r="CD35" s="367"/>
      <c r="CE35" s="367"/>
      <c r="CF35" s="367"/>
      <c r="CG35" s="367"/>
      <c r="CH35" s="367"/>
      <c r="CI35" s="367"/>
      <c r="CJ35" s="367"/>
      <c r="CK35" s="367"/>
      <c r="CL35" s="367"/>
      <c r="CM35" s="367"/>
      <c r="CN35" s="193"/>
      <c r="CO35" s="366" t="str">
        <f t="shared" ref="CO35:CO43" si="3">IF(CQ35="","",CO34+1)</f>
        <v/>
      </c>
      <c r="CP35" s="366"/>
      <c r="CQ35" s="367" t="str">
        <f>IF('各会計、関係団体の財政状況及び健全化判断比率'!BS8="","",'各会計、関係団体の財政状況及び健全化判断比率'!BS8)</f>
        <v/>
      </c>
      <c r="CR35" s="367"/>
      <c r="CS35" s="367"/>
      <c r="CT35" s="367"/>
      <c r="CU35" s="367"/>
      <c r="CV35" s="367"/>
      <c r="CW35" s="367"/>
      <c r="CX35" s="367"/>
      <c r="CY35" s="367"/>
      <c r="CZ35" s="367"/>
      <c r="DA35" s="367"/>
      <c r="DB35" s="367"/>
      <c r="DC35" s="367"/>
      <c r="DD35" s="367"/>
      <c r="DE35" s="367"/>
      <c r="DF35" s="190"/>
      <c r="DG35" s="365" t="str">
        <f>IF('各会計、関係団体の財政状況及び健全化判断比率'!BR8="","",'各会計、関係団体の財政状況及び健全化判断比率'!BR8)</f>
        <v/>
      </c>
      <c r="DH35" s="365"/>
      <c r="DI35" s="197"/>
      <c r="DJ35" s="165"/>
      <c r="DK35" s="165"/>
      <c r="DL35" s="165"/>
      <c r="DM35" s="165"/>
      <c r="DN35" s="165"/>
      <c r="DO35" s="165"/>
    </row>
    <row r="36" spans="1:119" ht="32.25" customHeight="1" x14ac:dyDescent="0.15">
      <c r="A36" s="166"/>
      <c r="B36" s="192"/>
      <c r="C36" s="366" t="str">
        <f>IF(E36="","",C35+1)</f>
        <v/>
      </c>
      <c r="D36" s="366"/>
      <c r="E36" s="367" t="str">
        <f>IF('各会計、関係団体の財政状況及び健全化判断比率'!B9="","",'各会計、関係団体の財政状況及び健全化判断比率'!B9)</f>
        <v/>
      </c>
      <c r="F36" s="367"/>
      <c r="G36" s="367"/>
      <c r="H36" s="367"/>
      <c r="I36" s="367"/>
      <c r="J36" s="367"/>
      <c r="K36" s="367"/>
      <c r="L36" s="367"/>
      <c r="M36" s="367"/>
      <c r="N36" s="367"/>
      <c r="O36" s="367"/>
      <c r="P36" s="367"/>
      <c r="Q36" s="367"/>
      <c r="R36" s="367"/>
      <c r="S36" s="367"/>
      <c r="T36" s="193"/>
      <c r="U36" s="366">
        <f t="shared" ref="U36:U43" si="4">IF(W36="","",U35+1)</f>
        <v>4</v>
      </c>
      <c r="V36" s="366"/>
      <c r="W36" s="367" t="str">
        <f>IF('各会計、関係団体の財政状況及び健全化判断比率'!B30="","",'各会計、関係団体の財政状況及び健全化判断比率'!B30)</f>
        <v>後期高齢者医療特別会計</v>
      </c>
      <c r="X36" s="367"/>
      <c r="Y36" s="367"/>
      <c r="Z36" s="367"/>
      <c r="AA36" s="367"/>
      <c r="AB36" s="367"/>
      <c r="AC36" s="367"/>
      <c r="AD36" s="367"/>
      <c r="AE36" s="367"/>
      <c r="AF36" s="367"/>
      <c r="AG36" s="367"/>
      <c r="AH36" s="367"/>
      <c r="AI36" s="367"/>
      <c r="AJ36" s="367"/>
      <c r="AK36" s="367"/>
      <c r="AL36" s="193"/>
      <c r="AM36" s="366" t="str">
        <f t="shared" si="0"/>
        <v/>
      </c>
      <c r="AN36" s="366"/>
      <c r="AO36" s="367"/>
      <c r="AP36" s="367"/>
      <c r="AQ36" s="367"/>
      <c r="AR36" s="367"/>
      <c r="AS36" s="367"/>
      <c r="AT36" s="367"/>
      <c r="AU36" s="367"/>
      <c r="AV36" s="367"/>
      <c r="AW36" s="367"/>
      <c r="AX36" s="367"/>
      <c r="AY36" s="367"/>
      <c r="AZ36" s="367"/>
      <c r="BA36" s="367"/>
      <c r="BB36" s="367"/>
      <c r="BC36" s="367"/>
      <c r="BD36" s="193"/>
      <c r="BE36" s="366">
        <f t="shared" si="1"/>
        <v>8</v>
      </c>
      <c r="BF36" s="366"/>
      <c r="BG36" s="367" t="str">
        <f>IF('各会計、関係団体の財政状況及び健全化判断比率'!B34="","",'各会計、関係団体の財政状況及び健全化判断比率'!B34)</f>
        <v>土地造成事業特別会計</v>
      </c>
      <c r="BH36" s="367"/>
      <c r="BI36" s="367"/>
      <c r="BJ36" s="367"/>
      <c r="BK36" s="367"/>
      <c r="BL36" s="367"/>
      <c r="BM36" s="367"/>
      <c r="BN36" s="367"/>
      <c r="BO36" s="367"/>
      <c r="BP36" s="367"/>
      <c r="BQ36" s="367"/>
      <c r="BR36" s="367"/>
      <c r="BS36" s="367"/>
      <c r="BT36" s="367"/>
      <c r="BU36" s="367"/>
      <c r="BV36" s="193"/>
      <c r="BW36" s="366">
        <f t="shared" si="2"/>
        <v>11</v>
      </c>
      <c r="BX36" s="366"/>
      <c r="BY36" s="367" t="str">
        <f>IF('各会計、関係団体の財政状況及び健全化判断比率'!B70="","",'各会計、関係団体の財政状況及び健全化判断比率'!B70)</f>
        <v>福島県後期高齢者医療広域連合（一般会計）</v>
      </c>
      <c r="BZ36" s="367"/>
      <c r="CA36" s="367"/>
      <c r="CB36" s="367"/>
      <c r="CC36" s="367"/>
      <c r="CD36" s="367"/>
      <c r="CE36" s="367"/>
      <c r="CF36" s="367"/>
      <c r="CG36" s="367"/>
      <c r="CH36" s="367"/>
      <c r="CI36" s="367"/>
      <c r="CJ36" s="367"/>
      <c r="CK36" s="367"/>
      <c r="CL36" s="367"/>
      <c r="CM36" s="367"/>
      <c r="CN36" s="193"/>
      <c r="CO36" s="366" t="str">
        <f t="shared" si="3"/>
        <v/>
      </c>
      <c r="CP36" s="366"/>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F36" s="190"/>
      <c r="DG36" s="365" t="str">
        <f>IF('各会計、関係団体の財政状況及び健全化判断比率'!BR9="","",'各会計、関係団体の財政状況及び健全化判断比率'!BR9)</f>
        <v/>
      </c>
      <c r="DH36" s="365"/>
      <c r="DI36" s="197"/>
      <c r="DJ36" s="165"/>
      <c r="DK36" s="165"/>
      <c r="DL36" s="165"/>
      <c r="DM36" s="165"/>
      <c r="DN36" s="165"/>
      <c r="DO36" s="165"/>
    </row>
    <row r="37" spans="1:119" ht="32.25" customHeight="1" x14ac:dyDescent="0.15">
      <c r="A37" s="166"/>
      <c r="B37" s="192"/>
      <c r="C37" s="366" t="str">
        <f>IF(E37="","",C36+1)</f>
        <v/>
      </c>
      <c r="D37" s="366"/>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93"/>
      <c r="U37" s="366" t="str">
        <f t="shared" si="4"/>
        <v/>
      </c>
      <c r="V37" s="366"/>
      <c r="W37" s="367"/>
      <c r="X37" s="367"/>
      <c r="Y37" s="367"/>
      <c r="Z37" s="367"/>
      <c r="AA37" s="367"/>
      <c r="AB37" s="367"/>
      <c r="AC37" s="367"/>
      <c r="AD37" s="367"/>
      <c r="AE37" s="367"/>
      <c r="AF37" s="367"/>
      <c r="AG37" s="367"/>
      <c r="AH37" s="367"/>
      <c r="AI37" s="367"/>
      <c r="AJ37" s="367"/>
      <c r="AK37" s="367"/>
      <c r="AL37" s="193"/>
      <c r="AM37" s="366" t="str">
        <f t="shared" si="0"/>
        <v/>
      </c>
      <c r="AN37" s="366"/>
      <c r="AO37" s="367"/>
      <c r="AP37" s="367"/>
      <c r="AQ37" s="367"/>
      <c r="AR37" s="367"/>
      <c r="AS37" s="367"/>
      <c r="AT37" s="367"/>
      <c r="AU37" s="367"/>
      <c r="AV37" s="367"/>
      <c r="AW37" s="367"/>
      <c r="AX37" s="367"/>
      <c r="AY37" s="367"/>
      <c r="AZ37" s="367"/>
      <c r="BA37" s="367"/>
      <c r="BB37" s="367"/>
      <c r="BC37" s="367"/>
      <c r="BD37" s="193"/>
      <c r="BE37" s="366" t="str">
        <f t="shared" si="1"/>
        <v/>
      </c>
      <c r="BF37" s="366"/>
      <c r="BG37" s="367"/>
      <c r="BH37" s="367"/>
      <c r="BI37" s="367"/>
      <c r="BJ37" s="367"/>
      <c r="BK37" s="367"/>
      <c r="BL37" s="367"/>
      <c r="BM37" s="367"/>
      <c r="BN37" s="367"/>
      <c r="BO37" s="367"/>
      <c r="BP37" s="367"/>
      <c r="BQ37" s="367"/>
      <c r="BR37" s="367"/>
      <c r="BS37" s="367"/>
      <c r="BT37" s="367"/>
      <c r="BU37" s="367"/>
      <c r="BV37" s="193"/>
      <c r="BW37" s="366">
        <f t="shared" si="2"/>
        <v>12</v>
      </c>
      <c r="BX37" s="366"/>
      <c r="BY37" s="367" t="str">
        <f>IF('各会計、関係団体の財政状況及び健全化判断比率'!B71="","",'各会計、関係団体の財政状況及び健全化判断比率'!B71)</f>
        <v>福島県後期高齢者医療広域連合後期高齢者医療特別会計</v>
      </c>
      <c r="BZ37" s="367"/>
      <c r="CA37" s="367"/>
      <c r="CB37" s="367"/>
      <c r="CC37" s="367"/>
      <c r="CD37" s="367"/>
      <c r="CE37" s="367"/>
      <c r="CF37" s="367"/>
      <c r="CG37" s="367"/>
      <c r="CH37" s="367"/>
      <c r="CI37" s="367"/>
      <c r="CJ37" s="367"/>
      <c r="CK37" s="367"/>
      <c r="CL37" s="367"/>
      <c r="CM37" s="367"/>
      <c r="CN37" s="193"/>
      <c r="CO37" s="366" t="str">
        <f t="shared" si="3"/>
        <v/>
      </c>
      <c r="CP37" s="366"/>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F37" s="190"/>
      <c r="DG37" s="365" t="str">
        <f>IF('各会計、関係団体の財政状況及び健全化判断比率'!BR10="","",'各会計、関係団体の財政状況及び健全化判断比率'!BR10)</f>
        <v/>
      </c>
      <c r="DH37" s="365"/>
      <c r="DI37" s="197"/>
      <c r="DJ37" s="165"/>
      <c r="DK37" s="165"/>
      <c r="DL37" s="165"/>
      <c r="DM37" s="165"/>
      <c r="DN37" s="165"/>
      <c r="DO37" s="165"/>
    </row>
    <row r="38" spans="1:119" ht="32.25" customHeight="1" x14ac:dyDescent="0.15">
      <c r="A38" s="166"/>
      <c r="B38" s="192"/>
      <c r="C38" s="366" t="str">
        <f t="shared" ref="C38:C43" si="5">IF(E38="","",C37+1)</f>
        <v/>
      </c>
      <c r="D38" s="366"/>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93"/>
      <c r="U38" s="366" t="str">
        <f t="shared" si="4"/>
        <v/>
      </c>
      <c r="V38" s="366"/>
      <c r="W38" s="367"/>
      <c r="X38" s="367"/>
      <c r="Y38" s="367"/>
      <c r="Z38" s="367"/>
      <c r="AA38" s="367"/>
      <c r="AB38" s="367"/>
      <c r="AC38" s="367"/>
      <c r="AD38" s="367"/>
      <c r="AE38" s="367"/>
      <c r="AF38" s="367"/>
      <c r="AG38" s="367"/>
      <c r="AH38" s="367"/>
      <c r="AI38" s="367"/>
      <c r="AJ38" s="367"/>
      <c r="AK38" s="367"/>
      <c r="AL38" s="193"/>
      <c r="AM38" s="366" t="str">
        <f t="shared" si="0"/>
        <v/>
      </c>
      <c r="AN38" s="366"/>
      <c r="AO38" s="367"/>
      <c r="AP38" s="367"/>
      <c r="AQ38" s="367"/>
      <c r="AR38" s="367"/>
      <c r="AS38" s="367"/>
      <c r="AT38" s="367"/>
      <c r="AU38" s="367"/>
      <c r="AV38" s="367"/>
      <c r="AW38" s="367"/>
      <c r="AX38" s="367"/>
      <c r="AY38" s="367"/>
      <c r="AZ38" s="367"/>
      <c r="BA38" s="367"/>
      <c r="BB38" s="367"/>
      <c r="BC38" s="367"/>
      <c r="BD38" s="193"/>
      <c r="BE38" s="366" t="str">
        <f t="shared" si="1"/>
        <v/>
      </c>
      <c r="BF38" s="366"/>
      <c r="BG38" s="367"/>
      <c r="BH38" s="367"/>
      <c r="BI38" s="367"/>
      <c r="BJ38" s="367"/>
      <c r="BK38" s="367"/>
      <c r="BL38" s="367"/>
      <c r="BM38" s="367"/>
      <c r="BN38" s="367"/>
      <c r="BO38" s="367"/>
      <c r="BP38" s="367"/>
      <c r="BQ38" s="367"/>
      <c r="BR38" s="367"/>
      <c r="BS38" s="367"/>
      <c r="BT38" s="367"/>
      <c r="BU38" s="367"/>
      <c r="BV38" s="193"/>
      <c r="BW38" s="366">
        <f t="shared" si="2"/>
        <v>13</v>
      </c>
      <c r="BX38" s="366"/>
      <c r="BY38" s="367" t="str">
        <f>IF('各会計、関係団体の財政状況及び健全化判断比率'!B72="","",'各会計、関係団体の財政状況及び健全化判断比率'!B72)</f>
        <v>福島県市町村総合事務組合（一般会計）</v>
      </c>
      <c r="BZ38" s="367"/>
      <c r="CA38" s="367"/>
      <c r="CB38" s="367"/>
      <c r="CC38" s="367"/>
      <c r="CD38" s="367"/>
      <c r="CE38" s="367"/>
      <c r="CF38" s="367"/>
      <c r="CG38" s="367"/>
      <c r="CH38" s="367"/>
      <c r="CI38" s="367"/>
      <c r="CJ38" s="367"/>
      <c r="CK38" s="367"/>
      <c r="CL38" s="367"/>
      <c r="CM38" s="367"/>
      <c r="CN38" s="193"/>
      <c r="CO38" s="366" t="str">
        <f t="shared" si="3"/>
        <v/>
      </c>
      <c r="CP38" s="366"/>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F38" s="190"/>
      <c r="DG38" s="365" t="str">
        <f>IF('各会計、関係団体の財政状況及び健全化判断比率'!BR11="","",'各会計、関係団体の財政状況及び健全化判断比率'!BR11)</f>
        <v/>
      </c>
      <c r="DH38" s="365"/>
      <c r="DI38" s="197"/>
      <c r="DJ38" s="165"/>
      <c r="DK38" s="165"/>
      <c r="DL38" s="165"/>
      <c r="DM38" s="165"/>
      <c r="DN38" s="165"/>
      <c r="DO38" s="165"/>
    </row>
    <row r="39" spans="1:119" ht="32.25" customHeight="1" x14ac:dyDescent="0.15">
      <c r="A39" s="166"/>
      <c r="B39" s="192"/>
      <c r="C39" s="366" t="str">
        <f t="shared" si="5"/>
        <v/>
      </c>
      <c r="D39" s="366"/>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93"/>
      <c r="U39" s="366" t="str">
        <f t="shared" si="4"/>
        <v/>
      </c>
      <c r="V39" s="366"/>
      <c r="W39" s="367"/>
      <c r="X39" s="367"/>
      <c r="Y39" s="367"/>
      <c r="Z39" s="367"/>
      <c r="AA39" s="367"/>
      <c r="AB39" s="367"/>
      <c r="AC39" s="367"/>
      <c r="AD39" s="367"/>
      <c r="AE39" s="367"/>
      <c r="AF39" s="367"/>
      <c r="AG39" s="367"/>
      <c r="AH39" s="367"/>
      <c r="AI39" s="367"/>
      <c r="AJ39" s="367"/>
      <c r="AK39" s="367"/>
      <c r="AL39" s="193"/>
      <c r="AM39" s="366" t="str">
        <f t="shared" si="0"/>
        <v/>
      </c>
      <c r="AN39" s="366"/>
      <c r="AO39" s="367"/>
      <c r="AP39" s="367"/>
      <c r="AQ39" s="367"/>
      <c r="AR39" s="367"/>
      <c r="AS39" s="367"/>
      <c r="AT39" s="367"/>
      <c r="AU39" s="367"/>
      <c r="AV39" s="367"/>
      <c r="AW39" s="367"/>
      <c r="AX39" s="367"/>
      <c r="AY39" s="367"/>
      <c r="AZ39" s="367"/>
      <c r="BA39" s="367"/>
      <c r="BB39" s="367"/>
      <c r="BC39" s="367"/>
      <c r="BD39" s="193"/>
      <c r="BE39" s="366" t="str">
        <f t="shared" si="1"/>
        <v/>
      </c>
      <c r="BF39" s="366"/>
      <c r="BG39" s="367"/>
      <c r="BH39" s="367"/>
      <c r="BI39" s="367"/>
      <c r="BJ39" s="367"/>
      <c r="BK39" s="367"/>
      <c r="BL39" s="367"/>
      <c r="BM39" s="367"/>
      <c r="BN39" s="367"/>
      <c r="BO39" s="367"/>
      <c r="BP39" s="367"/>
      <c r="BQ39" s="367"/>
      <c r="BR39" s="367"/>
      <c r="BS39" s="367"/>
      <c r="BT39" s="367"/>
      <c r="BU39" s="367"/>
      <c r="BV39" s="193"/>
      <c r="BW39" s="366">
        <f t="shared" si="2"/>
        <v>14</v>
      </c>
      <c r="BX39" s="366"/>
      <c r="BY39" s="367" t="str">
        <f>IF('各会計、関係団体の財政状況及び健全化判断比率'!B73="","",'各会計、関係団体の財政状況及び健全化判断比率'!B73)</f>
        <v>福島県市町村総合事務組合（消防補償等特別会計）</v>
      </c>
      <c r="BZ39" s="367"/>
      <c r="CA39" s="367"/>
      <c r="CB39" s="367"/>
      <c r="CC39" s="367"/>
      <c r="CD39" s="367"/>
      <c r="CE39" s="367"/>
      <c r="CF39" s="367"/>
      <c r="CG39" s="367"/>
      <c r="CH39" s="367"/>
      <c r="CI39" s="367"/>
      <c r="CJ39" s="367"/>
      <c r="CK39" s="367"/>
      <c r="CL39" s="367"/>
      <c r="CM39" s="367"/>
      <c r="CN39" s="193"/>
      <c r="CO39" s="366" t="str">
        <f t="shared" si="3"/>
        <v/>
      </c>
      <c r="CP39" s="366"/>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F39" s="190"/>
      <c r="DG39" s="365" t="str">
        <f>IF('各会計、関係団体の財政状況及び健全化判断比率'!BR12="","",'各会計、関係団体の財政状況及び健全化判断比率'!BR12)</f>
        <v/>
      </c>
      <c r="DH39" s="365"/>
      <c r="DI39" s="197"/>
      <c r="DJ39" s="165"/>
      <c r="DK39" s="165"/>
      <c r="DL39" s="165"/>
      <c r="DM39" s="165"/>
      <c r="DN39" s="165"/>
      <c r="DO39" s="165"/>
    </row>
    <row r="40" spans="1:119" ht="32.25" customHeight="1" x14ac:dyDescent="0.15">
      <c r="A40" s="166"/>
      <c r="B40" s="192"/>
      <c r="C40" s="366" t="str">
        <f t="shared" si="5"/>
        <v/>
      </c>
      <c r="D40" s="366"/>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93"/>
      <c r="U40" s="366" t="str">
        <f t="shared" si="4"/>
        <v/>
      </c>
      <c r="V40" s="366"/>
      <c r="W40" s="367"/>
      <c r="X40" s="367"/>
      <c r="Y40" s="367"/>
      <c r="Z40" s="367"/>
      <c r="AA40" s="367"/>
      <c r="AB40" s="367"/>
      <c r="AC40" s="367"/>
      <c r="AD40" s="367"/>
      <c r="AE40" s="367"/>
      <c r="AF40" s="367"/>
      <c r="AG40" s="367"/>
      <c r="AH40" s="367"/>
      <c r="AI40" s="367"/>
      <c r="AJ40" s="367"/>
      <c r="AK40" s="367"/>
      <c r="AL40" s="193"/>
      <c r="AM40" s="366" t="str">
        <f t="shared" si="0"/>
        <v/>
      </c>
      <c r="AN40" s="366"/>
      <c r="AO40" s="367"/>
      <c r="AP40" s="367"/>
      <c r="AQ40" s="367"/>
      <c r="AR40" s="367"/>
      <c r="AS40" s="367"/>
      <c r="AT40" s="367"/>
      <c r="AU40" s="367"/>
      <c r="AV40" s="367"/>
      <c r="AW40" s="367"/>
      <c r="AX40" s="367"/>
      <c r="AY40" s="367"/>
      <c r="AZ40" s="367"/>
      <c r="BA40" s="367"/>
      <c r="BB40" s="367"/>
      <c r="BC40" s="367"/>
      <c r="BD40" s="193"/>
      <c r="BE40" s="366" t="str">
        <f t="shared" si="1"/>
        <v/>
      </c>
      <c r="BF40" s="366"/>
      <c r="BG40" s="367"/>
      <c r="BH40" s="367"/>
      <c r="BI40" s="367"/>
      <c r="BJ40" s="367"/>
      <c r="BK40" s="367"/>
      <c r="BL40" s="367"/>
      <c r="BM40" s="367"/>
      <c r="BN40" s="367"/>
      <c r="BO40" s="367"/>
      <c r="BP40" s="367"/>
      <c r="BQ40" s="367"/>
      <c r="BR40" s="367"/>
      <c r="BS40" s="367"/>
      <c r="BT40" s="367"/>
      <c r="BU40" s="367"/>
      <c r="BV40" s="193"/>
      <c r="BW40" s="366">
        <f t="shared" si="2"/>
        <v>15</v>
      </c>
      <c r="BX40" s="366"/>
      <c r="BY40" s="367" t="str">
        <f>IF('各会計、関係団体の財政状況及び健全化判断比率'!B74="","",'各会計、関係団体の財政状況及び健全化判断比率'!B74)</f>
        <v>福島県市町村総合事務組合（消防賞じゅつ金特別会計）</v>
      </c>
      <c r="BZ40" s="367"/>
      <c r="CA40" s="367"/>
      <c r="CB40" s="367"/>
      <c r="CC40" s="367"/>
      <c r="CD40" s="367"/>
      <c r="CE40" s="367"/>
      <c r="CF40" s="367"/>
      <c r="CG40" s="367"/>
      <c r="CH40" s="367"/>
      <c r="CI40" s="367"/>
      <c r="CJ40" s="367"/>
      <c r="CK40" s="367"/>
      <c r="CL40" s="367"/>
      <c r="CM40" s="367"/>
      <c r="CN40" s="193"/>
      <c r="CO40" s="366" t="str">
        <f t="shared" si="3"/>
        <v/>
      </c>
      <c r="CP40" s="366"/>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F40" s="190"/>
      <c r="DG40" s="365" t="str">
        <f>IF('各会計、関係団体の財政状況及び健全化判断比率'!BR13="","",'各会計、関係団体の財政状況及び健全化判断比率'!BR13)</f>
        <v/>
      </c>
      <c r="DH40" s="365"/>
      <c r="DI40" s="197"/>
      <c r="DJ40" s="165"/>
      <c r="DK40" s="165"/>
      <c r="DL40" s="165"/>
      <c r="DM40" s="165"/>
      <c r="DN40" s="165"/>
      <c r="DO40" s="165"/>
    </row>
    <row r="41" spans="1:119" ht="32.25" customHeight="1" x14ac:dyDescent="0.15">
      <c r="A41" s="166"/>
      <c r="B41" s="192"/>
      <c r="C41" s="366" t="str">
        <f t="shared" si="5"/>
        <v/>
      </c>
      <c r="D41" s="366"/>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93"/>
      <c r="U41" s="366" t="str">
        <f t="shared" si="4"/>
        <v/>
      </c>
      <c r="V41" s="366"/>
      <c r="W41" s="367"/>
      <c r="X41" s="367"/>
      <c r="Y41" s="367"/>
      <c r="Z41" s="367"/>
      <c r="AA41" s="367"/>
      <c r="AB41" s="367"/>
      <c r="AC41" s="367"/>
      <c r="AD41" s="367"/>
      <c r="AE41" s="367"/>
      <c r="AF41" s="367"/>
      <c r="AG41" s="367"/>
      <c r="AH41" s="367"/>
      <c r="AI41" s="367"/>
      <c r="AJ41" s="367"/>
      <c r="AK41" s="367"/>
      <c r="AL41" s="193"/>
      <c r="AM41" s="366" t="str">
        <f t="shared" si="0"/>
        <v/>
      </c>
      <c r="AN41" s="366"/>
      <c r="AO41" s="367"/>
      <c r="AP41" s="367"/>
      <c r="AQ41" s="367"/>
      <c r="AR41" s="367"/>
      <c r="AS41" s="367"/>
      <c r="AT41" s="367"/>
      <c r="AU41" s="367"/>
      <c r="AV41" s="367"/>
      <c r="AW41" s="367"/>
      <c r="AX41" s="367"/>
      <c r="AY41" s="367"/>
      <c r="AZ41" s="367"/>
      <c r="BA41" s="367"/>
      <c r="BB41" s="367"/>
      <c r="BC41" s="367"/>
      <c r="BD41" s="193"/>
      <c r="BE41" s="366" t="str">
        <f t="shared" si="1"/>
        <v/>
      </c>
      <c r="BF41" s="366"/>
      <c r="BG41" s="367"/>
      <c r="BH41" s="367"/>
      <c r="BI41" s="367"/>
      <c r="BJ41" s="367"/>
      <c r="BK41" s="367"/>
      <c r="BL41" s="367"/>
      <c r="BM41" s="367"/>
      <c r="BN41" s="367"/>
      <c r="BO41" s="367"/>
      <c r="BP41" s="367"/>
      <c r="BQ41" s="367"/>
      <c r="BR41" s="367"/>
      <c r="BS41" s="367"/>
      <c r="BT41" s="367"/>
      <c r="BU41" s="367"/>
      <c r="BV41" s="193"/>
      <c r="BW41" s="366">
        <f t="shared" si="2"/>
        <v>16</v>
      </c>
      <c r="BX41" s="366"/>
      <c r="BY41" s="367" t="str">
        <f>IF('各会計、関係団体の財政状況及び健全化判断比率'!B75="","",'各会計、関係団体の財政状況及び健全化判断比率'!B75)</f>
        <v>福島県市町村総合事務組合（非常勤職員公務災害補償特別会計）</v>
      </c>
      <c r="BZ41" s="367"/>
      <c r="CA41" s="367"/>
      <c r="CB41" s="367"/>
      <c r="CC41" s="367"/>
      <c r="CD41" s="367"/>
      <c r="CE41" s="367"/>
      <c r="CF41" s="367"/>
      <c r="CG41" s="367"/>
      <c r="CH41" s="367"/>
      <c r="CI41" s="367"/>
      <c r="CJ41" s="367"/>
      <c r="CK41" s="367"/>
      <c r="CL41" s="367"/>
      <c r="CM41" s="367"/>
      <c r="CN41" s="193"/>
      <c r="CO41" s="366" t="str">
        <f t="shared" si="3"/>
        <v/>
      </c>
      <c r="CP41" s="366"/>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F41" s="190"/>
      <c r="DG41" s="365" t="str">
        <f>IF('各会計、関係団体の財政状況及び健全化判断比率'!BR14="","",'各会計、関係団体の財政状況及び健全化判断比率'!BR14)</f>
        <v/>
      </c>
      <c r="DH41" s="365"/>
      <c r="DI41" s="197"/>
      <c r="DJ41" s="165"/>
      <c r="DK41" s="165"/>
      <c r="DL41" s="165"/>
      <c r="DM41" s="165"/>
      <c r="DN41" s="165"/>
      <c r="DO41" s="165"/>
    </row>
    <row r="42" spans="1:119" ht="32.25" customHeight="1" x14ac:dyDescent="0.15">
      <c r="A42" s="165"/>
      <c r="B42" s="192"/>
      <c r="C42" s="366" t="str">
        <f t="shared" si="5"/>
        <v/>
      </c>
      <c r="D42" s="366"/>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93"/>
      <c r="U42" s="366" t="str">
        <f t="shared" si="4"/>
        <v/>
      </c>
      <c r="V42" s="366"/>
      <c r="W42" s="367"/>
      <c r="X42" s="367"/>
      <c r="Y42" s="367"/>
      <c r="Z42" s="367"/>
      <c r="AA42" s="367"/>
      <c r="AB42" s="367"/>
      <c r="AC42" s="367"/>
      <c r="AD42" s="367"/>
      <c r="AE42" s="367"/>
      <c r="AF42" s="367"/>
      <c r="AG42" s="367"/>
      <c r="AH42" s="367"/>
      <c r="AI42" s="367"/>
      <c r="AJ42" s="367"/>
      <c r="AK42" s="367"/>
      <c r="AL42" s="193"/>
      <c r="AM42" s="366" t="str">
        <f t="shared" si="0"/>
        <v/>
      </c>
      <c r="AN42" s="366"/>
      <c r="AO42" s="367"/>
      <c r="AP42" s="367"/>
      <c r="AQ42" s="367"/>
      <c r="AR42" s="367"/>
      <c r="AS42" s="367"/>
      <c r="AT42" s="367"/>
      <c r="AU42" s="367"/>
      <c r="AV42" s="367"/>
      <c r="AW42" s="367"/>
      <c r="AX42" s="367"/>
      <c r="AY42" s="367"/>
      <c r="AZ42" s="367"/>
      <c r="BA42" s="367"/>
      <c r="BB42" s="367"/>
      <c r="BC42" s="367"/>
      <c r="BD42" s="193"/>
      <c r="BE42" s="366" t="str">
        <f t="shared" si="1"/>
        <v/>
      </c>
      <c r="BF42" s="366"/>
      <c r="BG42" s="367"/>
      <c r="BH42" s="367"/>
      <c r="BI42" s="367"/>
      <c r="BJ42" s="367"/>
      <c r="BK42" s="367"/>
      <c r="BL42" s="367"/>
      <c r="BM42" s="367"/>
      <c r="BN42" s="367"/>
      <c r="BO42" s="367"/>
      <c r="BP42" s="367"/>
      <c r="BQ42" s="367"/>
      <c r="BR42" s="367"/>
      <c r="BS42" s="367"/>
      <c r="BT42" s="367"/>
      <c r="BU42" s="367"/>
      <c r="BV42" s="193"/>
      <c r="BW42" s="366">
        <f t="shared" si="2"/>
        <v>17</v>
      </c>
      <c r="BX42" s="366"/>
      <c r="BY42" s="367" t="str">
        <f>IF('各会計、関係団体の財政状況及び健全化判断比率'!B76="","",'各会計、関係団体の財政状況及び健全化判断比率'!B76)</f>
        <v>福島県市町村総合事務組合（自治会館管理特別会計）</v>
      </c>
      <c r="BZ42" s="367"/>
      <c r="CA42" s="367"/>
      <c r="CB42" s="367"/>
      <c r="CC42" s="367"/>
      <c r="CD42" s="367"/>
      <c r="CE42" s="367"/>
      <c r="CF42" s="367"/>
      <c r="CG42" s="367"/>
      <c r="CH42" s="367"/>
      <c r="CI42" s="367"/>
      <c r="CJ42" s="367"/>
      <c r="CK42" s="367"/>
      <c r="CL42" s="367"/>
      <c r="CM42" s="367"/>
      <c r="CN42" s="193"/>
      <c r="CO42" s="366" t="str">
        <f t="shared" si="3"/>
        <v/>
      </c>
      <c r="CP42" s="366"/>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F42" s="190"/>
      <c r="DG42" s="365" t="str">
        <f>IF('各会計、関係団体の財政状況及び健全化判断比率'!BR15="","",'各会計、関係団体の財政状況及び健全化判断比率'!BR15)</f>
        <v/>
      </c>
      <c r="DH42" s="365"/>
      <c r="DI42" s="197"/>
      <c r="DJ42" s="165"/>
      <c r="DK42" s="165"/>
      <c r="DL42" s="165"/>
      <c r="DM42" s="165"/>
      <c r="DN42" s="165"/>
      <c r="DO42" s="165"/>
    </row>
    <row r="43" spans="1:119" ht="32.25" customHeight="1" x14ac:dyDescent="0.15">
      <c r="A43" s="165"/>
      <c r="B43" s="192"/>
      <c r="C43" s="366" t="str">
        <f t="shared" si="5"/>
        <v/>
      </c>
      <c r="D43" s="366"/>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93"/>
      <c r="U43" s="366" t="str">
        <f t="shared" si="4"/>
        <v/>
      </c>
      <c r="V43" s="366"/>
      <c r="W43" s="367"/>
      <c r="X43" s="367"/>
      <c r="Y43" s="367"/>
      <c r="Z43" s="367"/>
      <c r="AA43" s="367"/>
      <c r="AB43" s="367"/>
      <c r="AC43" s="367"/>
      <c r="AD43" s="367"/>
      <c r="AE43" s="367"/>
      <c r="AF43" s="367"/>
      <c r="AG43" s="367"/>
      <c r="AH43" s="367"/>
      <c r="AI43" s="367"/>
      <c r="AJ43" s="367"/>
      <c r="AK43" s="367"/>
      <c r="AL43" s="193"/>
      <c r="AM43" s="366" t="str">
        <f t="shared" si="0"/>
        <v/>
      </c>
      <c r="AN43" s="366"/>
      <c r="AO43" s="367"/>
      <c r="AP43" s="367"/>
      <c r="AQ43" s="367"/>
      <c r="AR43" s="367"/>
      <c r="AS43" s="367"/>
      <c r="AT43" s="367"/>
      <c r="AU43" s="367"/>
      <c r="AV43" s="367"/>
      <c r="AW43" s="367"/>
      <c r="AX43" s="367"/>
      <c r="AY43" s="367"/>
      <c r="AZ43" s="367"/>
      <c r="BA43" s="367"/>
      <c r="BB43" s="367"/>
      <c r="BC43" s="367"/>
      <c r="BD43" s="193"/>
      <c r="BE43" s="366" t="str">
        <f t="shared" si="1"/>
        <v/>
      </c>
      <c r="BF43" s="366"/>
      <c r="BG43" s="367"/>
      <c r="BH43" s="367"/>
      <c r="BI43" s="367"/>
      <c r="BJ43" s="367"/>
      <c r="BK43" s="367"/>
      <c r="BL43" s="367"/>
      <c r="BM43" s="367"/>
      <c r="BN43" s="367"/>
      <c r="BO43" s="367"/>
      <c r="BP43" s="367"/>
      <c r="BQ43" s="367"/>
      <c r="BR43" s="367"/>
      <c r="BS43" s="367"/>
      <c r="BT43" s="367"/>
      <c r="BU43" s="367"/>
      <c r="BV43" s="193"/>
      <c r="BW43" s="366" t="str">
        <f t="shared" si="2"/>
        <v/>
      </c>
      <c r="BX43" s="366"/>
      <c r="BY43" s="367" t="str">
        <f>IF('各会計、関係団体の財政状況及び健全化判断比率'!B77="","",'各会計、関係団体の財政状況及び健全化判断比率'!B77)</f>
        <v/>
      </c>
      <c r="BZ43" s="367"/>
      <c r="CA43" s="367"/>
      <c r="CB43" s="367"/>
      <c r="CC43" s="367"/>
      <c r="CD43" s="367"/>
      <c r="CE43" s="367"/>
      <c r="CF43" s="367"/>
      <c r="CG43" s="367"/>
      <c r="CH43" s="367"/>
      <c r="CI43" s="367"/>
      <c r="CJ43" s="367"/>
      <c r="CK43" s="367"/>
      <c r="CL43" s="367"/>
      <c r="CM43" s="367"/>
      <c r="CN43" s="193"/>
      <c r="CO43" s="366" t="str">
        <f t="shared" si="3"/>
        <v/>
      </c>
      <c r="CP43" s="366"/>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F43" s="190"/>
      <c r="DG43" s="365" t="str">
        <f>IF('各会計、関係団体の財政状況及び健全化判断比率'!BR16="","",'各会計、関係団体の財政状況及び健全化判断比率'!BR16)</f>
        <v/>
      </c>
      <c r="DH43" s="36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aH0AdeuP9ZX/qrNj9uj5uGgFVKDMHFyMRWWiRJ1cwLtQC3iKAk6JBPAyPGL7R6yCxl6j9jbTZtfzQli3X6ZNg==" saltValue="n4oYzgBojxSEI/C/FDf3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86" t="s">
        <v>556</v>
      </c>
      <c r="D34" s="1186"/>
      <c r="E34" s="1187"/>
      <c r="F34" s="32">
        <v>9.15</v>
      </c>
      <c r="G34" s="33">
        <v>8.11</v>
      </c>
      <c r="H34" s="33">
        <v>7.04</v>
      </c>
      <c r="I34" s="33">
        <v>6.22</v>
      </c>
      <c r="J34" s="34">
        <v>6.34</v>
      </c>
      <c r="K34" s="22"/>
      <c r="L34" s="22"/>
      <c r="M34" s="22"/>
      <c r="N34" s="22"/>
      <c r="O34" s="22"/>
      <c r="P34" s="22"/>
    </row>
    <row r="35" spans="1:16" ht="39" customHeight="1" x14ac:dyDescent="0.15">
      <c r="A35" s="22"/>
      <c r="B35" s="35"/>
      <c r="C35" s="1180" t="s">
        <v>557</v>
      </c>
      <c r="D35" s="1181"/>
      <c r="E35" s="1182"/>
      <c r="F35" s="36">
        <v>7.59</v>
      </c>
      <c r="G35" s="37">
        <v>9.48</v>
      </c>
      <c r="H35" s="37">
        <v>5.62</v>
      </c>
      <c r="I35" s="37">
        <v>4.59</v>
      </c>
      <c r="J35" s="38">
        <v>4.5199999999999996</v>
      </c>
      <c r="K35" s="22"/>
      <c r="L35" s="22"/>
      <c r="M35" s="22"/>
      <c r="N35" s="22"/>
      <c r="O35" s="22"/>
      <c r="P35" s="22"/>
    </row>
    <row r="36" spans="1:16" ht="39" customHeight="1" x14ac:dyDescent="0.15">
      <c r="A36" s="22"/>
      <c r="B36" s="35"/>
      <c r="C36" s="1180" t="s">
        <v>558</v>
      </c>
      <c r="D36" s="1181"/>
      <c r="E36" s="1182"/>
      <c r="F36" s="36">
        <v>5.14</v>
      </c>
      <c r="G36" s="37">
        <v>4.5199999999999996</v>
      </c>
      <c r="H36" s="37">
        <v>3.18</v>
      </c>
      <c r="I36" s="37">
        <v>4.3099999999999996</v>
      </c>
      <c r="J36" s="38">
        <v>4.13</v>
      </c>
      <c r="K36" s="22"/>
      <c r="L36" s="22"/>
      <c r="M36" s="22"/>
      <c r="N36" s="22"/>
      <c r="O36" s="22"/>
      <c r="P36" s="22"/>
    </row>
    <row r="37" spans="1:16" ht="39" customHeight="1" x14ac:dyDescent="0.15">
      <c r="A37" s="22"/>
      <c r="B37" s="35"/>
      <c r="C37" s="1180" t="s">
        <v>559</v>
      </c>
      <c r="D37" s="1181"/>
      <c r="E37" s="1182"/>
      <c r="F37" s="36">
        <v>0.04</v>
      </c>
      <c r="G37" s="37">
        <v>0.04</v>
      </c>
      <c r="H37" s="37">
        <v>0.61</v>
      </c>
      <c r="I37" s="37">
        <v>0.53</v>
      </c>
      <c r="J37" s="38">
        <v>1.1100000000000001</v>
      </c>
      <c r="K37" s="22"/>
      <c r="L37" s="22"/>
      <c r="M37" s="22"/>
      <c r="N37" s="22"/>
      <c r="O37" s="22"/>
      <c r="P37" s="22"/>
    </row>
    <row r="38" spans="1:16" ht="39" customHeight="1" x14ac:dyDescent="0.15">
      <c r="A38" s="22"/>
      <c r="B38" s="35"/>
      <c r="C38" s="1180" t="s">
        <v>560</v>
      </c>
      <c r="D38" s="1181"/>
      <c r="E38" s="1182"/>
      <c r="F38" s="36">
        <v>0</v>
      </c>
      <c r="G38" s="37">
        <v>0</v>
      </c>
      <c r="H38" s="37">
        <v>0</v>
      </c>
      <c r="I38" s="37">
        <v>0</v>
      </c>
      <c r="J38" s="38">
        <v>0.02</v>
      </c>
      <c r="K38" s="22"/>
      <c r="L38" s="22"/>
      <c r="M38" s="22"/>
      <c r="N38" s="22"/>
      <c r="O38" s="22"/>
      <c r="P38" s="22"/>
    </row>
    <row r="39" spans="1:16" ht="39" customHeight="1" x14ac:dyDescent="0.15">
      <c r="A39" s="22"/>
      <c r="B39" s="35"/>
      <c r="C39" s="1180" t="s">
        <v>561</v>
      </c>
      <c r="D39" s="1181"/>
      <c r="E39" s="1182"/>
      <c r="F39" s="36">
        <v>0.01</v>
      </c>
      <c r="G39" s="37">
        <v>0.01</v>
      </c>
      <c r="H39" s="37">
        <v>0.01</v>
      </c>
      <c r="I39" s="37">
        <v>0.01</v>
      </c>
      <c r="J39" s="38">
        <v>0.01</v>
      </c>
      <c r="K39" s="22"/>
      <c r="L39" s="22"/>
      <c r="M39" s="22"/>
      <c r="N39" s="22"/>
      <c r="O39" s="22"/>
      <c r="P39" s="22"/>
    </row>
    <row r="40" spans="1:16" ht="39" customHeight="1" x14ac:dyDescent="0.15">
      <c r="A40" s="22"/>
      <c r="B40" s="35"/>
      <c r="C40" s="1180" t="s">
        <v>562</v>
      </c>
      <c r="D40" s="1181"/>
      <c r="E40" s="1182"/>
      <c r="F40" s="36">
        <v>0.17</v>
      </c>
      <c r="G40" s="37">
        <v>0</v>
      </c>
      <c r="H40" s="37">
        <v>0</v>
      </c>
      <c r="I40" s="37">
        <v>0</v>
      </c>
      <c r="J40" s="38">
        <v>0</v>
      </c>
      <c r="K40" s="22"/>
      <c r="L40" s="22"/>
      <c r="M40" s="22"/>
      <c r="N40" s="22"/>
      <c r="O40" s="22"/>
      <c r="P40" s="22"/>
    </row>
    <row r="41" spans="1:16" ht="39" customHeight="1" x14ac:dyDescent="0.15">
      <c r="A41" s="22"/>
      <c r="B41" s="35"/>
      <c r="C41" s="1180" t="s">
        <v>563</v>
      </c>
      <c r="D41" s="1181"/>
      <c r="E41" s="1182"/>
      <c r="F41" s="36">
        <v>0.87</v>
      </c>
      <c r="G41" s="37">
        <v>0</v>
      </c>
      <c r="H41" s="37">
        <v>0</v>
      </c>
      <c r="I41" s="37">
        <v>0</v>
      </c>
      <c r="J41" s="38">
        <v>0</v>
      </c>
      <c r="K41" s="22"/>
      <c r="L41" s="22"/>
      <c r="M41" s="22"/>
      <c r="N41" s="22"/>
      <c r="O41" s="22"/>
      <c r="P41" s="22"/>
    </row>
    <row r="42" spans="1:16" ht="39" customHeight="1" x14ac:dyDescent="0.15">
      <c r="A42" s="22"/>
      <c r="B42" s="39"/>
      <c r="C42" s="1180" t="s">
        <v>564</v>
      </c>
      <c r="D42" s="1181"/>
      <c r="E42" s="1182"/>
      <c r="F42" s="36" t="s">
        <v>504</v>
      </c>
      <c r="G42" s="37" t="s">
        <v>504</v>
      </c>
      <c r="H42" s="37" t="s">
        <v>504</v>
      </c>
      <c r="I42" s="37" t="s">
        <v>504</v>
      </c>
      <c r="J42" s="38" t="s">
        <v>504</v>
      </c>
      <c r="K42" s="22"/>
      <c r="L42" s="22"/>
      <c r="M42" s="22"/>
      <c r="N42" s="22"/>
      <c r="O42" s="22"/>
      <c r="P42" s="22"/>
    </row>
    <row r="43" spans="1:16" ht="39" customHeight="1" thickBot="1" x14ac:dyDescent="0.2">
      <c r="A43" s="22"/>
      <c r="B43" s="40"/>
      <c r="C43" s="1183" t="s">
        <v>565</v>
      </c>
      <c r="D43" s="1184"/>
      <c r="E43" s="1185"/>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Wq3lHW1aLX+CQPuED6aAqY1BuKNBnvo1ng9zrp4eeBcDECedxwcFZjEdxVpjakLSYUOe761ukpqLOKyxydjvQ==" saltValue="aE7k+6PMlkz9rn26oVOT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759</v>
      </c>
      <c r="L45" s="60">
        <v>743</v>
      </c>
      <c r="M45" s="60">
        <v>740</v>
      </c>
      <c r="N45" s="60">
        <v>739</v>
      </c>
      <c r="O45" s="61">
        <v>733</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504</v>
      </c>
      <c r="L46" s="64" t="s">
        <v>504</v>
      </c>
      <c r="M46" s="64" t="s">
        <v>504</v>
      </c>
      <c r="N46" s="64" t="s">
        <v>504</v>
      </c>
      <c r="O46" s="65" t="s">
        <v>504</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504</v>
      </c>
      <c r="L47" s="64" t="s">
        <v>504</v>
      </c>
      <c r="M47" s="64" t="s">
        <v>504</v>
      </c>
      <c r="N47" s="64" t="s">
        <v>504</v>
      </c>
      <c r="O47" s="65" t="s">
        <v>504</v>
      </c>
      <c r="P47" s="48"/>
      <c r="Q47" s="48"/>
      <c r="R47" s="48"/>
      <c r="S47" s="48"/>
      <c r="T47" s="48"/>
      <c r="U47" s="48"/>
    </row>
    <row r="48" spans="1:21" ht="30.75" customHeight="1" x14ac:dyDescent="0.15">
      <c r="A48" s="48"/>
      <c r="B48" s="1198"/>
      <c r="C48" s="1199"/>
      <c r="D48" s="62"/>
      <c r="E48" s="1190" t="s">
        <v>14</v>
      </c>
      <c r="F48" s="1190"/>
      <c r="G48" s="1190"/>
      <c r="H48" s="1190"/>
      <c r="I48" s="1190"/>
      <c r="J48" s="1191"/>
      <c r="K48" s="63">
        <v>321</v>
      </c>
      <c r="L48" s="64">
        <v>309</v>
      </c>
      <c r="M48" s="64">
        <v>308</v>
      </c>
      <c r="N48" s="64">
        <v>335</v>
      </c>
      <c r="O48" s="65">
        <v>310</v>
      </c>
      <c r="P48" s="48"/>
      <c r="Q48" s="48"/>
      <c r="R48" s="48"/>
      <c r="S48" s="48"/>
      <c r="T48" s="48"/>
      <c r="U48" s="48"/>
    </row>
    <row r="49" spans="1:21" ht="30.75" customHeight="1" x14ac:dyDescent="0.15">
      <c r="A49" s="48"/>
      <c r="B49" s="1198"/>
      <c r="C49" s="1199"/>
      <c r="D49" s="62"/>
      <c r="E49" s="1190" t="s">
        <v>15</v>
      </c>
      <c r="F49" s="1190"/>
      <c r="G49" s="1190"/>
      <c r="H49" s="1190"/>
      <c r="I49" s="1190"/>
      <c r="J49" s="1191"/>
      <c r="K49" s="63">
        <v>44</v>
      </c>
      <c r="L49" s="64">
        <v>37</v>
      </c>
      <c r="M49" s="64">
        <v>39</v>
      </c>
      <c r="N49" s="64">
        <v>41</v>
      </c>
      <c r="O49" s="65">
        <v>40</v>
      </c>
      <c r="P49" s="48"/>
      <c r="Q49" s="48"/>
      <c r="R49" s="48"/>
      <c r="S49" s="48"/>
      <c r="T49" s="48"/>
      <c r="U49" s="48"/>
    </row>
    <row r="50" spans="1:21" ht="30.75" customHeight="1" x14ac:dyDescent="0.15">
      <c r="A50" s="48"/>
      <c r="B50" s="1198"/>
      <c r="C50" s="1199"/>
      <c r="D50" s="62"/>
      <c r="E50" s="1190" t="s">
        <v>16</v>
      </c>
      <c r="F50" s="1190"/>
      <c r="G50" s="1190"/>
      <c r="H50" s="1190"/>
      <c r="I50" s="1190"/>
      <c r="J50" s="1191"/>
      <c r="K50" s="63">
        <v>135</v>
      </c>
      <c r="L50" s="64">
        <v>115</v>
      </c>
      <c r="M50" s="64">
        <v>79</v>
      </c>
      <c r="N50" s="64">
        <v>63</v>
      </c>
      <c r="O50" s="65">
        <v>78</v>
      </c>
      <c r="P50" s="48"/>
      <c r="Q50" s="48"/>
      <c r="R50" s="48"/>
      <c r="S50" s="48"/>
      <c r="T50" s="48"/>
      <c r="U50" s="48"/>
    </row>
    <row r="51" spans="1:21" ht="30.75" customHeight="1" x14ac:dyDescent="0.15">
      <c r="A51" s="48"/>
      <c r="B51" s="1200"/>
      <c r="C51" s="1201"/>
      <c r="D51" s="66"/>
      <c r="E51" s="1190" t="s">
        <v>17</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681</v>
      </c>
      <c r="L52" s="64">
        <v>707</v>
      </c>
      <c r="M52" s="64">
        <v>692</v>
      </c>
      <c r="N52" s="64">
        <v>674</v>
      </c>
      <c r="O52" s="65">
        <v>670</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578</v>
      </c>
      <c r="L53" s="69">
        <v>497</v>
      </c>
      <c r="M53" s="69">
        <v>474</v>
      </c>
      <c r="N53" s="69">
        <v>504</v>
      </c>
      <c r="O53" s="70">
        <v>491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PSOHf/YFC4JKJBafPZQyDCsdU6w8jf+eh8XEFFKoi8XmIEw4uBVaARq0EO/1czBioMxiHYSJh2TEPywCUcniw==" saltValue="tA6Zy6tF/GSOzdwp2jLI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547</v>
      </c>
      <c r="J40" s="79" t="s">
        <v>548</v>
      </c>
      <c r="K40" s="79" t="s">
        <v>549</v>
      </c>
      <c r="L40" s="79" t="s">
        <v>550</v>
      </c>
      <c r="M40" s="80" t="s">
        <v>551</v>
      </c>
    </row>
    <row r="41" spans="2:13" ht="27.75" customHeight="1" x14ac:dyDescent="0.15">
      <c r="B41" s="1216" t="s">
        <v>23</v>
      </c>
      <c r="C41" s="1217"/>
      <c r="D41" s="81"/>
      <c r="E41" s="1218" t="s">
        <v>24</v>
      </c>
      <c r="F41" s="1218"/>
      <c r="G41" s="1218"/>
      <c r="H41" s="1219"/>
      <c r="I41" s="82">
        <v>7813</v>
      </c>
      <c r="J41" s="83">
        <v>7891</v>
      </c>
      <c r="K41" s="83">
        <v>8352</v>
      </c>
      <c r="L41" s="83">
        <v>8406</v>
      </c>
      <c r="M41" s="84">
        <v>8157</v>
      </c>
    </row>
    <row r="42" spans="2:13" ht="27.75" customHeight="1" x14ac:dyDescent="0.15">
      <c r="B42" s="1206"/>
      <c r="C42" s="1207"/>
      <c r="D42" s="85"/>
      <c r="E42" s="1210" t="s">
        <v>25</v>
      </c>
      <c r="F42" s="1210"/>
      <c r="G42" s="1210"/>
      <c r="H42" s="1211"/>
      <c r="I42" s="86">
        <v>1530</v>
      </c>
      <c r="J42" s="87">
        <v>1428</v>
      </c>
      <c r="K42" s="87">
        <v>1333</v>
      </c>
      <c r="L42" s="87">
        <v>1245</v>
      </c>
      <c r="M42" s="88">
        <v>1156</v>
      </c>
    </row>
    <row r="43" spans="2:13" ht="27.75" customHeight="1" x14ac:dyDescent="0.15">
      <c r="B43" s="1206"/>
      <c r="C43" s="1207"/>
      <c r="D43" s="85"/>
      <c r="E43" s="1210" t="s">
        <v>26</v>
      </c>
      <c r="F43" s="1210"/>
      <c r="G43" s="1210"/>
      <c r="H43" s="1211"/>
      <c r="I43" s="86">
        <v>4523</v>
      </c>
      <c r="J43" s="87">
        <v>4561</v>
      </c>
      <c r="K43" s="87">
        <v>4224</v>
      </c>
      <c r="L43" s="87">
        <v>4032</v>
      </c>
      <c r="M43" s="88">
        <v>3962</v>
      </c>
    </row>
    <row r="44" spans="2:13" ht="27.75" customHeight="1" x14ac:dyDescent="0.15">
      <c r="B44" s="1206"/>
      <c r="C44" s="1207"/>
      <c r="D44" s="85"/>
      <c r="E44" s="1210" t="s">
        <v>27</v>
      </c>
      <c r="F44" s="1210"/>
      <c r="G44" s="1210"/>
      <c r="H44" s="1211"/>
      <c r="I44" s="86">
        <v>213</v>
      </c>
      <c r="J44" s="87">
        <v>156</v>
      </c>
      <c r="K44" s="87">
        <v>124</v>
      </c>
      <c r="L44" s="87">
        <v>89</v>
      </c>
      <c r="M44" s="88">
        <v>53</v>
      </c>
    </row>
    <row r="45" spans="2:13" ht="27.75" customHeight="1" x14ac:dyDescent="0.15">
      <c r="B45" s="1206"/>
      <c r="C45" s="1207"/>
      <c r="D45" s="85"/>
      <c r="E45" s="1210" t="s">
        <v>28</v>
      </c>
      <c r="F45" s="1210"/>
      <c r="G45" s="1210"/>
      <c r="H45" s="1211"/>
      <c r="I45" s="86">
        <v>1597</v>
      </c>
      <c r="J45" s="87">
        <v>1317</v>
      </c>
      <c r="K45" s="87">
        <v>1312</v>
      </c>
      <c r="L45" s="87">
        <v>1178</v>
      </c>
      <c r="M45" s="88">
        <v>992</v>
      </c>
    </row>
    <row r="46" spans="2:13" ht="27.75" customHeight="1" x14ac:dyDescent="0.15">
      <c r="B46" s="1206"/>
      <c r="C46" s="1207"/>
      <c r="D46" s="89"/>
      <c r="E46" s="1210" t="s">
        <v>29</v>
      </c>
      <c r="F46" s="1210"/>
      <c r="G46" s="1210"/>
      <c r="H46" s="1211"/>
      <c r="I46" s="86" t="s">
        <v>504</v>
      </c>
      <c r="J46" s="87" t="s">
        <v>504</v>
      </c>
      <c r="K46" s="87" t="s">
        <v>504</v>
      </c>
      <c r="L46" s="87">
        <v>18</v>
      </c>
      <c r="M46" s="88">
        <v>18</v>
      </c>
    </row>
    <row r="47" spans="2:13" ht="27.75" customHeight="1" x14ac:dyDescent="0.15">
      <c r="B47" s="1206"/>
      <c r="C47" s="1207"/>
      <c r="D47" s="90"/>
      <c r="E47" s="1220" t="s">
        <v>30</v>
      </c>
      <c r="F47" s="1221"/>
      <c r="G47" s="1221"/>
      <c r="H47" s="1222"/>
      <c r="I47" s="86" t="s">
        <v>504</v>
      </c>
      <c r="J47" s="87" t="s">
        <v>504</v>
      </c>
      <c r="K47" s="87" t="s">
        <v>504</v>
      </c>
      <c r="L47" s="87" t="s">
        <v>504</v>
      </c>
      <c r="M47" s="88" t="s">
        <v>504</v>
      </c>
    </row>
    <row r="48" spans="2:13" ht="27.75" customHeight="1" x14ac:dyDescent="0.15">
      <c r="B48" s="1206"/>
      <c r="C48" s="1207"/>
      <c r="D48" s="85"/>
      <c r="E48" s="1210" t="s">
        <v>31</v>
      </c>
      <c r="F48" s="1210"/>
      <c r="G48" s="1210"/>
      <c r="H48" s="1211"/>
      <c r="I48" s="86" t="s">
        <v>504</v>
      </c>
      <c r="J48" s="87" t="s">
        <v>504</v>
      </c>
      <c r="K48" s="87" t="s">
        <v>504</v>
      </c>
      <c r="L48" s="87" t="s">
        <v>504</v>
      </c>
      <c r="M48" s="88" t="s">
        <v>504</v>
      </c>
    </row>
    <row r="49" spans="2:13" ht="27.75" customHeight="1" x14ac:dyDescent="0.15">
      <c r="B49" s="1208"/>
      <c r="C49" s="1209"/>
      <c r="D49" s="85"/>
      <c r="E49" s="1210" t="s">
        <v>32</v>
      </c>
      <c r="F49" s="1210"/>
      <c r="G49" s="1210"/>
      <c r="H49" s="1211"/>
      <c r="I49" s="86" t="s">
        <v>504</v>
      </c>
      <c r="J49" s="87" t="s">
        <v>504</v>
      </c>
      <c r="K49" s="87" t="s">
        <v>504</v>
      </c>
      <c r="L49" s="87" t="s">
        <v>504</v>
      </c>
      <c r="M49" s="88" t="s">
        <v>504</v>
      </c>
    </row>
    <row r="50" spans="2:13" ht="27.75" customHeight="1" x14ac:dyDescent="0.15">
      <c r="B50" s="1204" t="s">
        <v>33</v>
      </c>
      <c r="C50" s="1205"/>
      <c r="D50" s="91"/>
      <c r="E50" s="1210" t="s">
        <v>34</v>
      </c>
      <c r="F50" s="1210"/>
      <c r="G50" s="1210"/>
      <c r="H50" s="1211"/>
      <c r="I50" s="86">
        <v>1624</v>
      </c>
      <c r="J50" s="87">
        <v>1492</v>
      </c>
      <c r="K50" s="87">
        <v>1763</v>
      </c>
      <c r="L50" s="87">
        <v>1878</v>
      </c>
      <c r="M50" s="88">
        <v>1759</v>
      </c>
    </row>
    <row r="51" spans="2:13" ht="27.75" customHeight="1" x14ac:dyDescent="0.15">
      <c r="B51" s="1206"/>
      <c r="C51" s="1207"/>
      <c r="D51" s="85"/>
      <c r="E51" s="1210" t="s">
        <v>35</v>
      </c>
      <c r="F51" s="1210"/>
      <c r="G51" s="1210"/>
      <c r="H51" s="1211"/>
      <c r="I51" s="86">
        <v>184</v>
      </c>
      <c r="J51" s="87">
        <v>167</v>
      </c>
      <c r="K51" s="87">
        <v>167</v>
      </c>
      <c r="L51" s="87">
        <v>167</v>
      </c>
      <c r="M51" s="88">
        <v>314</v>
      </c>
    </row>
    <row r="52" spans="2:13" ht="27.75" customHeight="1" x14ac:dyDescent="0.15">
      <c r="B52" s="1208"/>
      <c r="C52" s="1209"/>
      <c r="D52" s="85"/>
      <c r="E52" s="1210" t="s">
        <v>36</v>
      </c>
      <c r="F52" s="1210"/>
      <c r="G52" s="1210"/>
      <c r="H52" s="1211"/>
      <c r="I52" s="86">
        <v>8384</v>
      </c>
      <c r="J52" s="87">
        <v>8359</v>
      </c>
      <c r="K52" s="87">
        <v>8710</v>
      </c>
      <c r="L52" s="87">
        <v>8575</v>
      </c>
      <c r="M52" s="88">
        <v>8341</v>
      </c>
    </row>
    <row r="53" spans="2:13" ht="27.75" customHeight="1" thickBot="1" x14ac:dyDescent="0.2">
      <c r="B53" s="1212" t="s">
        <v>37</v>
      </c>
      <c r="C53" s="1213"/>
      <c r="D53" s="92"/>
      <c r="E53" s="1214" t="s">
        <v>38</v>
      </c>
      <c r="F53" s="1214"/>
      <c r="G53" s="1214"/>
      <c r="H53" s="1215"/>
      <c r="I53" s="93">
        <v>5484</v>
      </c>
      <c r="J53" s="94">
        <v>5335</v>
      </c>
      <c r="K53" s="94">
        <v>4705</v>
      </c>
      <c r="L53" s="94">
        <v>4347</v>
      </c>
      <c r="M53" s="95">
        <v>3924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RrSapEF9oUS7xwXZ4dDXE7AJ6Ye/P9yZ5Hn7vUWOevy2ken+oHKUgcJXkefPEvJdHbXqcHzrfBA1T+O1Msb4w==" saltValue="pxpykTmp+8ButceWf0wV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3"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31" t="s">
        <v>41</v>
      </c>
      <c r="D55" s="1231"/>
      <c r="E55" s="1232"/>
      <c r="F55" s="107">
        <v>821</v>
      </c>
      <c r="G55" s="107">
        <v>873</v>
      </c>
      <c r="H55" s="108">
        <v>831</v>
      </c>
    </row>
    <row r="56" spans="2:8" ht="52.5" customHeight="1" x14ac:dyDescent="0.15">
      <c r="B56" s="109"/>
      <c r="C56" s="1233" t="s">
        <v>42</v>
      </c>
      <c r="D56" s="1233"/>
      <c r="E56" s="1234"/>
      <c r="F56" s="110">
        <v>95</v>
      </c>
      <c r="G56" s="110">
        <v>95</v>
      </c>
      <c r="H56" s="111">
        <v>95</v>
      </c>
    </row>
    <row r="57" spans="2:8" ht="53.25" customHeight="1" x14ac:dyDescent="0.15">
      <c r="B57" s="109"/>
      <c r="C57" s="1235" t="s">
        <v>43</v>
      </c>
      <c r="D57" s="1235"/>
      <c r="E57" s="1236"/>
      <c r="F57" s="112">
        <v>1030</v>
      </c>
      <c r="G57" s="112">
        <v>463</v>
      </c>
      <c r="H57" s="113">
        <v>401</v>
      </c>
    </row>
    <row r="58" spans="2:8" ht="45.75" customHeight="1" x14ac:dyDescent="0.15">
      <c r="B58" s="114"/>
      <c r="C58" s="1223" t="s">
        <v>44</v>
      </c>
      <c r="D58" s="1224"/>
      <c r="E58" s="1225"/>
      <c r="F58" s="115"/>
      <c r="G58" s="115"/>
      <c r="H58" s="116"/>
    </row>
    <row r="59" spans="2:8" ht="45.75" customHeight="1" x14ac:dyDescent="0.15">
      <c r="B59" s="114"/>
      <c r="C59" s="1223" t="s">
        <v>44</v>
      </c>
      <c r="D59" s="1224"/>
      <c r="E59" s="1225"/>
      <c r="F59" s="115"/>
      <c r="G59" s="115"/>
      <c r="H59" s="116"/>
    </row>
    <row r="60" spans="2:8" ht="45.75" customHeight="1" x14ac:dyDescent="0.15">
      <c r="B60" s="114"/>
      <c r="C60" s="1223" t="s">
        <v>44</v>
      </c>
      <c r="D60" s="1224"/>
      <c r="E60" s="1225"/>
      <c r="F60" s="115"/>
      <c r="G60" s="115"/>
      <c r="H60" s="116"/>
    </row>
    <row r="61" spans="2:8" ht="45.75" customHeight="1" x14ac:dyDescent="0.15">
      <c r="B61" s="114"/>
      <c r="C61" s="1223" t="s">
        <v>44</v>
      </c>
      <c r="D61" s="1224"/>
      <c r="E61" s="1225"/>
      <c r="F61" s="115"/>
      <c r="G61" s="115"/>
      <c r="H61" s="116"/>
    </row>
    <row r="62" spans="2:8" ht="45.75" customHeight="1" thickBot="1" x14ac:dyDescent="0.2">
      <c r="B62" s="117"/>
      <c r="C62" s="1226" t="s">
        <v>44</v>
      </c>
      <c r="D62" s="1227"/>
      <c r="E62" s="1228"/>
      <c r="F62" s="118"/>
      <c r="G62" s="118"/>
      <c r="H62" s="119"/>
    </row>
    <row r="63" spans="2:8" ht="52.5" customHeight="1" thickBot="1" x14ac:dyDescent="0.2">
      <c r="B63" s="120"/>
      <c r="C63" s="1229" t="s">
        <v>45</v>
      </c>
      <c r="D63" s="1229"/>
      <c r="E63" s="1230"/>
      <c r="F63" s="121">
        <v>1946</v>
      </c>
      <c r="G63" s="121">
        <v>1431</v>
      </c>
      <c r="H63" s="122">
        <v>1326</v>
      </c>
    </row>
    <row r="64" spans="2:8" ht="15" customHeight="1" x14ac:dyDescent="0.15"/>
    <row r="65" ht="0" hidden="1" customHeight="1" x14ac:dyDescent="0.15"/>
    <row r="66" ht="0" hidden="1" customHeight="1" x14ac:dyDescent="0.15"/>
  </sheetData>
  <sheetProtection algorithmName="SHA-512" hashValue="TKUKU63AKK2xLP24UaCBFl6nt5rGLgKPD2Fr25nEixBensFZcfK/1K/PZ2T4r6fdajmEIKQODi/kuD+JkFifOQ==" saltValue="feFnJBqvr5A83MYO9od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65" zoomScale="70" zoomScaleNormal="70" zoomScaleSheetLayoutView="55" workbookViewId="0">
      <selection activeCell="AN65" sqref="AN65:DC69"/>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566</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566</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567</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568</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569</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547</v>
      </c>
      <c r="BQ50" s="1271"/>
      <c r="BR50" s="1271"/>
      <c r="BS50" s="1271"/>
      <c r="BT50" s="1271"/>
      <c r="BU50" s="1271"/>
      <c r="BV50" s="1271"/>
      <c r="BW50" s="1271"/>
      <c r="BX50" s="1271" t="s">
        <v>548</v>
      </c>
      <c r="BY50" s="1271"/>
      <c r="BZ50" s="1271"/>
      <c r="CA50" s="1271"/>
      <c r="CB50" s="1271"/>
      <c r="CC50" s="1271"/>
      <c r="CD50" s="1271"/>
      <c r="CE50" s="1271"/>
      <c r="CF50" s="1271" t="s">
        <v>549</v>
      </c>
      <c r="CG50" s="1271"/>
      <c r="CH50" s="1271"/>
      <c r="CI50" s="1271"/>
      <c r="CJ50" s="1271"/>
      <c r="CK50" s="1271"/>
      <c r="CL50" s="1271"/>
      <c r="CM50" s="1271"/>
      <c r="CN50" s="1271" t="s">
        <v>550</v>
      </c>
      <c r="CO50" s="1271"/>
      <c r="CP50" s="1271"/>
      <c r="CQ50" s="1271"/>
      <c r="CR50" s="1271"/>
      <c r="CS50" s="1271"/>
      <c r="CT50" s="1271"/>
      <c r="CU50" s="1271"/>
      <c r="CV50" s="1271" t="s">
        <v>551</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570</v>
      </c>
      <c r="AO51" s="1275"/>
      <c r="AP51" s="1275"/>
      <c r="AQ51" s="1275"/>
      <c r="AR51" s="1275"/>
      <c r="AS51" s="1275"/>
      <c r="AT51" s="1275"/>
      <c r="AU51" s="1275"/>
      <c r="AV51" s="1275"/>
      <c r="AW51" s="1275"/>
      <c r="AX51" s="1275"/>
      <c r="AY51" s="1275"/>
      <c r="AZ51" s="1275"/>
      <c r="BA51" s="1275"/>
      <c r="BB51" s="1275" t="s">
        <v>571</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6"/>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572</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6"/>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573</v>
      </c>
      <c r="AO55" s="1271"/>
      <c r="AP55" s="1271"/>
      <c r="AQ55" s="1271"/>
      <c r="AR55" s="1271"/>
      <c r="AS55" s="1271"/>
      <c r="AT55" s="1271"/>
      <c r="AU55" s="1271"/>
      <c r="AV55" s="1271"/>
      <c r="AW55" s="1271"/>
      <c r="AX55" s="1271"/>
      <c r="AY55" s="1271"/>
      <c r="AZ55" s="1271"/>
      <c r="BA55" s="1271"/>
      <c r="BB55" s="1275" t="s">
        <v>571</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6"/>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572</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6"/>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574</v>
      </c>
    </row>
    <row r="64" spans="1:109" x14ac:dyDescent="0.15">
      <c r="B64" s="1246"/>
      <c r="G64" s="1253"/>
      <c r="I64" s="1287"/>
      <c r="J64" s="1287"/>
      <c r="K64" s="1287"/>
      <c r="L64" s="1287"/>
      <c r="M64" s="1287"/>
      <c r="N64" s="1288"/>
      <c r="AM64" s="1253"/>
      <c r="AN64" s="1253" t="s">
        <v>568</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589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569</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547</v>
      </c>
      <c r="BQ72" s="1271"/>
      <c r="BR72" s="1271"/>
      <c r="BS72" s="1271"/>
      <c r="BT72" s="1271"/>
      <c r="BU72" s="1271"/>
      <c r="BV72" s="1271"/>
      <c r="BW72" s="1271"/>
      <c r="BX72" s="1271" t="s">
        <v>548</v>
      </c>
      <c r="BY72" s="1271"/>
      <c r="BZ72" s="1271"/>
      <c r="CA72" s="1271"/>
      <c r="CB72" s="1271"/>
      <c r="CC72" s="1271"/>
      <c r="CD72" s="1271"/>
      <c r="CE72" s="1271"/>
      <c r="CF72" s="1271" t="s">
        <v>549</v>
      </c>
      <c r="CG72" s="1271"/>
      <c r="CH72" s="1271"/>
      <c r="CI72" s="1271"/>
      <c r="CJ72" s="1271"/>
      <c r="CK72" s="1271"/>
      <c r="CL72" s="1271"/>
      <c r="CM72" s="1271"/>
      <c r="CN72" s="1271" t="s">
        <v>550</v>
      </c>
      <c r="CO72" s="1271"/>
      <c r="CP72" s="1271"/>
      <c r="CQ72" s="1271"/>
      <c r="CR72" s="1271"/>
      <c r="CS72" s="1271"/>
      <c r="CT72" s="1271"/>
      <c r="CU72" s="1271"/>
      <c r="CV72" s="1271" t="s">
        <v>551</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570</v>
      </c>
      <c r="AO73" s="1275"/>
      <c r="AP73" s="1275"/>
      <c r="AQ73" s="1275"/>
      <c r="AR73" s="1275"/>
      <c r="AS73" s="1275"/>
      <c r="AT73" s="1275"/>
      <c r="AU73" s="1275"/>
      <c r="AV73" s="1275"/>
      <c r="AW73" s="1275"/>
      <c r="AX73" s="1275"/>
      <c r="AY73" s="1275"/>
      <c r="AZ73" s="1275"/>
      <c r="BA73" s="1275"/>
      <c r="BB73" s="1275" t="s">
        <v>571</v>
      </c>
      <c r="BC73" s="1275"/>
      <c r="BD73" s="1275"/>
      <c r="BE73" s="1275"/>
      <c r="BF73" s="1275"/>
      <c r="BG73" s="1275"/>
      <c r="BH73" s="1275"/>
      <c r="BI73" s="1275"/>
      <c r="BJ73" s="1275"/>
      <c r="BK73" s="1275"/>
      <c r="BL73" s="1275"/>
      <c r="BM73" s="1275"/>
      <c r="BN73" s="1275"/>
      <c r="BO73" s="1275"/>
      <c r="BP73" s="1277">
        <v>141.6</v>
      </c>
      <c r="BQ73" s="1277"/>
      <c r="BR73" s="1277"/>
      <c r="BS73" s="1277"/>
      <c r="BT73" s="1277"/>
      <c r="BU73" s="1277"/>
      <c r="BV73" s="1277"/>
      <c r="BW73" s="1277"/>
      <c r="BX73" s="1277">
        <v>137.19999999999999</v>
      </c>
      <c r="BY73" s="1277"/>
      <c r="BZ73" s="1277"/>
      <c r="CA73" s="1277"/>
      <c r="CB73" s="1277"/>
      <c r="CC73" s="1277"/>
      <c r="CD73" s="1277"/>
      <c r="CE73" s="1277"/>
      <c r="CF73" s="1277">
        <v>117.8</v>
      </c>
      <c r="CG73" s="1277"/>
      <c r="CH73" s="1277"/>
      <c r="CI73" s="1277"/>
      <c r="CJ73" s="1277"/>
      <c r="CK73" s="1277"/>
      <c r="CL73" s="1277"/>
      <c r="CM73" s="1277"/>
      <c r="CN73" s="1277">
        <v>112.9</v>
      </c>
      <c r="CO73" s="1277"/>
      <c r="CP73" s="1277"/>
      <c r="CQ73" s="1277"/>
      <c r="CR73" s="1277"/>
      <c r="CS73" s="1277"/>
      <c r="CT73" s="1277"/>
      <c r="CU73" s="1277"/>
      <c r="CV73" s="1277">
        <v>100.7</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575</v>
      </c>
      <c r="BC75" s="1275"/>
      <c r="BD75" s="1275"/>
      <c r="BE75" s="1275"/>
      <c r="BF75" s="1275"/>
      <c r="BG75" s="1275"/>
      <c r="BH75" s="1275"/>
      <c r="BI75" s="1275"/>
      <c r="BJ75" s="1275"/>
      <c r="BK75" s="1275"/>
      <c r="BL75" s="1275"/>
      <c r="BM75" s="1275"/>
      <c r="BN75" s="1275"/>
      <c r="BO75" s="1275"/>
      <c r="BP75" s="1277">
        <v>16</v>
      </c>
      <c r="BQ75" s="1277"/>
      <c r="BR75" s="1277"/>
      <c r="BS75" s="1277"/>
      <c r="BT75" s="1277"/>
      <c r="BU75" s="1277"/>
      <c r="BV75" s="1277"/>
      <c r="BW75" s="1277"/>
      <c r="BX75" s="1277">
        <v>14.6</v>
      </c>
      <c r="BY75" s="1277"/>
      <c r="BZ75" s="1277"/>
      <c r="CA75" s="1277"/>
      <c r="CB75" s="1277"/>
      <c r="CC75" s="1277"/>
      <c r="CD75" s="1277"/>
      <c r="CE75" s="1277"/>
      <c r="CF75" s="1277">
        <v>13.2</v>
      </c>
      <c r="CG75" s="1277"/>
      <c r="CH75" s="1277"/>
      <c r="CI75" s="1277"/>
      <c r="CJ75" s="1277"/>
      <c r="CK75" s="1277"/>
      <c r="CL75" s="1277"/>
      <c r="CM75" s="1277"/>
      <c r="CN75" s="1277">
        <v>12.5</v>
      </c>
      <c r="CO75" s="1277"/>
      <c r="CP75" s="1277"/>
      <c r="CQ75" s="1277"/>
      <c r="CR75" s="1277"/>
      <c r="CS75" s="1277"/>
      <c r="CT75" s="1277"/>
      <c r="CU75" s="1277"/>
      <c r="CV75" s="1277">
        <v>12.5</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573</v>
      </c>
      <c r="AO77" s="1271"/>
      <c r="AP77" s="1271"/>
      <c r="AQ77" s="1271"/>
      <c r="AR77" s="1271"/>
      <c r="AS77" s="1271"/>
      <c r="AT77" s="1271"/>
      <c r="AU77" s="1271"/>
      <c r="AV77" s="1271"/>
      <c r="AW77" s="1271"/>
      <c r="AX77" s="1271"/>
      <c r="AY77" s="1271"/>
      <c r="AZ77" s="1271"/>
      <c r="BA77" s="1271"/>
      <c r="BB77" s="1275" t="s">
        <v>571</v>
      </c>
      <c r="BC77" s="1275"/>
      <c r="BD77" s="1275"/>
      <c r="BE77" s="1275"/>
      <c r="BF77" s="1275"/>
      <c r="BG77" s="1275"/>
      <c r="BH77" s="1275"/>
      <c r="BI77" s="1275"/>
      <c r="BJ77" s="1275"/>
      <c r="BK77" s="1275"/>
      <c r="BL77" s="1275"/>
      <c r="BM77" s="1275"/>
      <c r="BN77" s="1275"/>
      <c r="BO77" s="1275"/>
      <c r="BP77" s="1277">
        <v>44.3</v>
      </c>
      <c r="BQ77" s="1277"/>
      <c r="BR77" s="1277"/>
      <c r="BS77" s="1277"/>
      <c r="BT77" s="1277"/>
      <c r="BU77" s="1277"/>
      <c r="BV77" s="1277"/>
      <c r="BW77" s="1277"/>
      <c r="BX77" s="1277">
        <v>40.299999999999997</v>
      </c>
      <c r="BY77" s="1277"/>
      <c r="BZ77" s="1277"/>
      <c r="CA77" s="1277"/>
      <c r="CB77" s="1277"/>
      <c r="CC77" s="1277"/>
      <c r="CD77" s="1277"/>
      <c r="CE77" s="1277"/>
      <c r="CF77" s="1277">
        <v>44.9</v>
      </c>
      <c r="CG77" s="1277"/>
      <c r="CH77" s="1277"/>
      <c r="CI77" s="1277"/>
      <c r="CJ77" s="1277"/>
      <c r="CK77" s="1277"/>
      <c r="CL77" s="1277"/>
      <c r="CM77" s="1277"/>
      <c r="CN77" s="1277">
        <v>44.9</v>
      </c>
      <c r="CO77" s="1277"/>
      <c r="CP77" s="1277"/>
      <c r="CQ77" s="1277"/>
      <c r="CR77" s="1277"/>
      <c r="CS77" s="1277"/>
      <c r="CT77" s="1277"/>
      <c r="CU77" s="1277"/>
      <c r="CV77" s="1277">
        <v>40.799999999999997</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575</v>
      </c>
      <c r="BC79" s="1275"/>
      <c r="BD79" s="1275"/>
      <c r="BE79" s="1275"/>
      <c r="BF79" s="1275"/>
      <c r="BG79" s="1275"/>
      <c r="BH79" s="1275"/>
      <c r="BI79" s="1275"/>
      <c r="BJ79" s="1275"/>
      <c r="BK79" s="1275"/>
      <c r="BL79" s="1275"/>
      <c r="BM79" s="1275"/>
      <c r="BN79" s="1275"/>
      <c r="BO79" s="1275"/>
      <c r="BP79" s="1277">
        <v>10.6</v>
      </c>
      <c r="BQ79" s="1277"/>
      <c r="BR79" s="1277"/>
      <c r="BS79" s="1277"/>
      <c r="BT79" s="1277"/>
      <c r="BU79" s="1277"/>
      <c r="BV79" s="1277"/>
      <c r="BW79" s="1277"/>
      <c r="BX79" s="1277">
        <v>9.8000000000000007</v>
      </c>
      <c r="BY79" s="1277"/>
      <c r="BZ79" s="1277"/>
      <c r="CA79" s="1277"/>
      <c r="CB79" s="1277"/>
      <c r="CC79" s="1277"/>
      <c r="CD79" s="1277"/>
      <c r="CE79" s="1277"/>
      <c r="CF79" s="1277">
        <v>8.5</v>
      </c>
      <c r="CG79" s="1277"/>
      <c r="CH79" s="1277"/>
      <c r="CI79" s="1277"/>
      <c r="CJ79" s="1277"/>
      <c r="CK79" s="1277"/>
      <c r="CL79" s="1277"/>
      <c r="CM79" s="1277"/>
      <c r="CN79" s="1277">
        <v>9.1</v>
      </c>
      <c r="CO79" s="1277"/>
      <c r="CP79" s="1277"/>
      <c r="CQ79" s="1277"/>
      <c r="CR79" s="1277"/>
      <c r="CS79" s="1277"/>
      <c r="CT79" s="1277"/>
      <c r="CU79" s="1277"/>
      <c r="CV79" s="1277">
        <v>8.9</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WSEIwkFHYbV0LvdPVQfBIqjY4XIsMRCmT4vwzhQGFHMovvDLTWbY4qlJamwfhHUcT3PTjpP97eMyMl7B6lLuw==" saltValue="tVofdlJTrax28nB2uvqpy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0" zoomScale="40" zoomScaleNormal="4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zONmYndF5YP6acTR+ZNncEIluNBwFocJ7j7zsDBXs6t8AZL6X1PnO74+qn0e+wCo/pC5oTl+FvACAO6EZVJlw==" saltValue="4rwacH3yl5bXAhEvwUU4E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kawwuLTHYxnYG6GB96OrrGFxbQVXj9znIR778ovSKEg2xpmdcmU9W9p9JQh1vZzIJRCXJzSeYF0EcsaU/WHbQ==" saltValue="aswaV5SSPNJxSmDdSAYlN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100753</v>
      </c>
      <c r="E3" s="141"/>
      <c r="F3" s="142">
        <v>81990</v>
      </c>
      <c r="G3" s="143"/>
      <c r="H3" s="144"/>
    </row>
    <row r="4" spans="1:8" x14ac:dyDescent="0.15">
      <c r="A4" s="145"/>
      <c r="B4" s="146"/>
      <c r="C4" s="147"/>
      <c r="D4" s="148">
        <v>40457</v>
      </c>
      <c r="E4" s="149"/>
      <c r="F4" s="150">
        <v>34482</v>
      </c>
      <c r="G4" s="151"/>
      <c r="H4" s="152"/>
    </row>
    <row r="5" spans="1:8" x14ac:dyDescent="0.15">
      <c r="A5" s="133" t="s">
        <v>539</v>
      </c>
      <c r="B5" s="138"/>
      <c r="C5" s="139"/>
      <c r="D5" s="140">
        <v>130262</v>
      </c>
      <c r="E5" s="141"/>
      <c r="F5" s="142">
        <v>87551</v>
      </c>
      <c r="G5" s="143"/>
      <c r="H5" s="144"/>
    </row>
    <row r="6" spans="1:8" x14ac:dyDescent="0.15">
      <c r="A6" s="145"/>
      <c r="B6" s="146"/>
      <c r="C6" s="147"/>
      <c r="D6" s="148">
        <v>27168</v>
      </c>
      <c r="E6" s="149"/>
      <c r="F6" s="150">
        <v>43994</v>
      </c>
      <c r="G6" s="151"/>
      <c r="H6" s="152"/>
    </row>
    <row r="7" spans="1:8" x14ac:dyDescent="0.15">
      <c r="A7" s="133" t="s">
        <v>540</v>
      </c>
      <c r="B7" s="138"/>
      <c r="C7" s="139"/>
      <c r="D7" s="140">
        <v>131224</v>
      </c>
      <c r="E7" s="141"/>
      <c r="F7" s="142">
        <v>77577</v>
      </c>
      <c r="G7" s="143"/>
      <c r="H7" s="144"/>
    </row>
    <row r="8" spans="1:8" x14ac:dyDescent="0.15">
      <c r="A8" s="145"/>
      <c r="B8" s="146"/>
      <c r="C8" s="147"/>
      <c r="D8" s="148">
        <v>37268</v>
      </c>
      <c r="E8" s="149"/>
      <c r="F8" s="150">
        <v>40870</v>
      </c>
      <c r="G8" s="151"/>
      <c r="H8" s="152"/>
    </row>
    <row r="9" spans="1:8" x14ac:dyDescent="0.15">
      <c r="A9" s="133" t="s">
        <v>541</v>
      </c>
      <c r="B9" s="138"/>
      <c r="C9" s="139"/>
      <c r="D9" s="140">
        <v>105115</v>
      </c>
      <c r="E9" s="141"/>
      <c r="F9" s="142">
        <v>115123</v>
      </c>
      <c r="G9" s="143"/>
      <c r="H9" s="144"/>
    </row>
    <row r="10" spans="1:8" x14ac:dyDescent="0.15">
      <c r="A10" s="145"/>
      <c r="B10" s="146"/>
      <c r="C10" s="147"/>
      <c r="D10" s="148">
        <v>18442</v>
      </c>
      <c r="E10" s="149"/>
      <c r="F10" s="150">
        <v>46026</v>
      </c>
      <c r="G10" s="151"/>
      <c r="H10" s="152"/>
    </row>
    <row r="11" spans="1:8" x14ac:dyDescent="0.15">
      <c r="A11" s="133" t="s">
        <v>542</v>
      </c>
      <c r="B11" s="138"/>
      <c r="C11" s="139"/>
      <c r="D11" s="140">
        <v>44089</v>
      </c>
      <c r="E11" s="141"/>
      <c r="F11" s="142">
        <v>98899</v>
      </c>
      <c r="G11" s="143"/>
      <c r="H11" s="144"/>
    </row>
    <row r="12" spans="1:8" x14ac:dyDescent="0.15">
      <c r="A12" s="145"/>
      <c r="B12" s="146"/>
      <c r="C12" s="153"/>
      <c r="D12" s="148">
        <v>12594</v>
      </c>
      <c r="E12" s="149"/>
      <c r="F12" s="150">
        <v>43734</v>
      </c>
      <c r="G12" s="151"/>
      <c r="H12" s="152"/>
    </row>
    <row r="13" spans="1:8" x14ac:dyDescent="0.15">
      <c r="A13" s="133"/>
      <c r="B13" s="138"/>
      <c r="C13" s="154"/>
      <c r="D13" s="155">
        <v>102289</v>
      </c>
      <c r="E13" s="156"/>
      <c r="F13" s="157">
        <v>92228</v>
      </c>
      <c r="G13" s="158"/>
      <c r="H13" s="144"/>
    </row>
    <row r="14" spans="1:8" x14ac:dyDescent="0.15">
      <c r="A14" s="145"/>
      <c r="B14" s="146"/>
      <c r="C14" s="147"/>
      <c r="D14" s="148">
        <v>27186</v>
      </c>
      <c r="E14" s="149"/>
      <c r="F14" s="150">
        <v>41821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7.59</v>
      </c>
      <c r="C19" s="159">
        <f>ROUND(VALUE(SUBSTITUTE(実質収支比率等に係る経年分析!G$48,"▲","-")),2)</f>
        <v>9.48</v>
      </c>
      <c r="D19" s="159">
        <f>ROUND(VALUE(SUBSTITUTE(実質収支比率等に係る経年分析!H$48,"▲","-")),2)</f>
        <v>5.62</v>
      </c>
      <c r="E19" s="159">
        <f>ROUND(VALUE(SUBSTITUTE(実質収支比率等に係る経年分析!I$48,"▲","-")),2)</f>
        <v>4.59</v>
      </c>
      <c r="F19" s="159">
        <f>ROUND(VALUE(SUBSTITUTE(実質収支比率等に係る経年分析!J$48,"▲","-")),2)</f>
        <v>4.53</v>
      </c>
    </row>
    <row r="20" spans="1:11" x14ac:dyDescent="0.15">
      <c r="A20" s="159" t="s">
        <v>49</v>
      </c>
      <c r="B20" s="159">
        <f>ROUND(VALUE(SUBSTITUTE(実質収支比率等に係る経年分析!F$47,"▲","-")),2)</f>
        <v>16.38</v>
      </c>
      <c r="C20" s="159">
        <f>ROUND(VALUE(SUBSTITUTE(実質収支比率等に係る経年分析!G$47,"▲","-")),2)</f>
        <v>13.56</v>
      </c>
      <c r="D20" s="159">
        <f>ROUND(VALUE(SUBSTITUTE(実質収支比率等に係る経年分析!H$47,"▲","-")),2)</f>
        <v>17.600000000000001</v>
      </c>
      <c r="E20" s="159">
        <f>ROUND(VALUE(SUBSTITUTE(実質収支比率等に係る経年分析!I$47,"▲","-")),2)</f>
        <v>19.39</v>
      </c>
      <c r="F20" s="159">
        <f>ROUND(VALUE(SUBSTITUTE(実質収支比率等に係る経年分析!J$47,"▲","-")),2)</f>
        <v>18.29</v>
      </c>
    </row>
    <row r="21" spans="1:11" x14ac:dyDescent="0.15">
      <c r="A21" s="159" t="s">
        <v>50</v>
      </c>
      <c r="B21" s="159">
        <f>IF(ISNUMBER(VALUE(SUBSTITUTE(実質収支比率等に係る経年分析!F$49,"▲","-"))),ROUND(VALUE(SUBSTITUTE(実質収支比率等に係る経年分析!F$49,"▲","-")),2),NA())</f>
        <v>0.67</v>
      </c>
      <c r="C21" s="159">
        <f>IF(ISNUMBER(VALUE(SUBSTITUTE(実質収支比率等に係る経年分析!G$49,"▲","-"))),ROUND(VALUE(SUBSTITUTE(実質収支比率等に係る経年分析!G$49,"▲","-")),2),NA())</f>
        <v>-6.06</v>
      </c>
      <c r="D21" s="159">
        <f>IF(ISNUMBER(VALUE(SUBSTITUTE(実質収支比率等に係る経年分析!H$49,"▲","-"))),ROUND(VALUE(SUBSTITUTE(実質収支比率等に係る経年分析!H$49,"▲","-")),2),NA())</f>
        <v>-2.8</v>
      </c>
      <c r="E21" s="159">
        <f>IF(ISNUMBER(VALUE(SUBSTITUTE(実質収支比率等に係る経年分析!I$49,"▲","-"))),ROUND(VALUE(SUBSTITUTE(実質収支比率等に係る経年分析!I$49,"▲","-")),2),NA())</f>
        <v>-3.09</v>
      </c>
      <c r="F21" s="159">
        <f>IF(ISNUMBER(VALUE(SUBSTITUTE(実質収支比率等に係る経年分析!J$49,"▲","-"))),ROUND(VALUE(SUBSTITUTE(実質収支比率等に係る経年分析!J$49,"▲","-")),2),NA())</f>
        <v>-0.88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0.87</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土地造成事業特別会計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1.1100000000000001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5.14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4.5199999999999996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4.3099999999999996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4.13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9.48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5.62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4.5199999999999996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9.15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7.04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6.34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681</v>
      </c>
      <c r="E42" s="161"/>
      <c r="F42" s="161"/>
      <c r="G42" s="161">
        <f>'実質公債費比率（分子）の構造'!L$52</f>
        <v>707</v>
      </c>
      <c r="H42" s="161"/>
      <c r="I42" s="161"/>
      <c r="J42" s="161">
        <f>'実質公債費比率（分子）の構造'!M$52</f>
        <v>692</v>
      </c>
      <c r="K42" s="161"/>
      <c r="L42" s="161"/>
      <c r="M42" s="161">
        <f>'実質公債費比率（分子）の構造'!N$52</f>
        <v>674</v>
      </c>
      <c r="N42" s="161"/>
      <c r="O42" s="161"/>
      <c r="P42" s="161">
        <f>'実質公債費比率（分子）の構造'!O$52</f>
        <v>670</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135</v>
      </c>
      <c r="C44" s="161"/>
      <c r="D44" s="161"/>
      <c r="E44" s="161">
        <f>'実質公債費比率（分子）の構造'!L$50</f>
        <v>115</v>
      </c>
      <c r="F44" s="161"/>
      <c r="G44" s="161"/>
      <c r="H44" s="161">
        <f>'実質公債費比率（分子）の構造'!M$50</f>
        <v>79</v>
      </c>
      <c r="I44" s="161"/>
      <c r="J44" s="161"/>
      <c r="K44" s="161">
        <f>'実質公債費比率（分子）の構造'!N$50</f>
        <v>63</v>
      </c>
      <c r="L44" s="161"/>
      <c r="M44" s="161"/>
      <c r="N44" s="161">
        <f>'実質公債費比率（分子）の構造'!O$50</f>
        <v>78</v>
      </c>
      <c r="O44" s="161"/>
      <c r="P44" s="161"/>
    </row>
    <row r="45" spans="1:16" x14ac:dyDescent="0.15">
      <c r="A45" s="161" t="s">
        <v>60</v>
      </c>
      <c r="B45" s="161">
        <f>'実質公債費比率（分子）の構造'!K$49</f>
        <v>44</v>
      </c>
      <c r="C45" s="161"/>
      <c r="D45" s="161"/>
      <c r="E45" s="161">
        <f>'実質公債費比率（分子）の構造'!L$49</f>
        <v>37</v>
      </c>
      <c r="F45" s="161"/>
      <c r="G45" s="161"/>
      <c r="H45" s="161">
        <f>'実質公債費比率（分子）の構造'!M$49</f>
        <v>39</v>
      </c>
      <c r="I45" s="161"/>
      <c r="J45" s="161"/>
      <c r="K45" s="161">
        <f>'実質公債費比率（分子）の構造'!N$49</f>
        <v>41</v>
      </c>
      <c r="L45" s="161"/>
      <c r="M45" s="161"/>
      <c r="N45" s="161">
        <f>'実質公債費比率（分子）の構造'!O$49</f>
        <v>40</v>
      </c>
      <c r="O45" s="161"/>
      <c r="P45" s="161"/>
    </row>
    <row r="46" spans="1:16" x14ac:dyDescent="0.15">
      <c r="A46" s="161" t="s">
        <v>61</v>
      </c>
      <c r="B46" s="161">
        <f>'実質公債費比率（分子）の構造'!K$48</f>
        <v>321</v>
      </c>
      <c r="C46" s="161"/>
      <c r="D46" s="161"/>
      <c r="E46" s="161">
        <f>'実質公債費比率（分子）の構造'!L$48</f>
        <v>309</v>
      </c>
      <c r="F46" s="161"/>
      <c r="G46" s="161"/>
      <c r="H46" s="161">
        <f>'実質公債費比率（分子）の構造'!M$48</f>
        <v>308</v>
      </c>
      <c r="I46" s="161"/>
      <c r="J46" s="161"/>
      <c r="K46" s="161">
        <f>'実質公債費比率（分子）の構造'!N$48</f>
        <v>335</v>
      </c>
      <c r="L46" s="161"/>
      <c r="M46" s="161"/>
      <c r="N46" s="161">
        <f>'実質公債費比率（分子）の構造'!O$48</f>
        <v>310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759</v>
      </c>
      <c r="C49" s="161"/>
      <c r="D49" s="161"/>
      <c r="E49" s="161">
        <f>'実質公債費比率（分子）の構造'!L$45</f>
        <v>743</v>
      </c>
      <c r="F49" s="161"/>
      <c r="G49" s="161"/>
      <c r="H49" s="161">
        <f>'実質公債費比率（分子）の構造'!M$45</f>
        <v>740</v>
      </c>
      <c r="I49" s="161"/>
      <c r="J49" s="161"/>
      <c r="K49" s="161">
        <f>'実質公債費比率（分子）の構造'!N$45</f>
        <v>739</v>
      </c>
      <c r="L49" s="161"/>
      <c r="M49" s="161"/>
      <c r="N49" s="161">
        <f>'実質公債費比率（分子）の構造'!O$45</f>
        <v>733</v>
      </c>
      <c r="O49" s="161"/>
      <c r="P49" s="161"/>
    </row>
    <row r="50" spans="1:16" x14ac:dyDescent="0.15">
      <c r="A50" s="161" t="s">
        <v>65</v>
      </c>
      <c r="B50" s="161" t="e">
        <f>NA()</f>
        <v>#N/A</v>
      </c>
      <c r="C50" s="161">
        <f>IF(ISNUMBER('実質公債費比率（分子）の構造'!K$53),'実質公債費比率（分子）の構造'!K$53,NA())</f>
        <v>578</v>
      </c>
      <c r="D50" s="161" t="e">
        <f>NA()</f>
        <v>#N/A</v>
      </c>
      <c r="E50" s="161" t="e">
        <f>NA()</f>
        <v>#N/A</v>
      </c>
      <c r="F50" s="161">
        <f>IF(ISNUMBER('実質公債費比率（分子）の構造'!L$53),'実質公債費比率（分子）の構造'!L$53,NA())</f>
        <v>497</v>
      </c>
      <c r="G50" s="161" t="e">
        <f>NA()</f>
        <v>#N/A</v>
      </c>
      <c r="H50" s="161" t="e">
        <f>NA()</f>
        <v>#N/A</v>
      </c>
      <c r="I50" s="161">
        <f>IF(ISNUMBER('実質公債費比率（分子）の構造'!M$53),'実質公債費比率（分子）の構造'!M$53,NA())</f>
        <v>474</v>
      </c>
      <c r="J50" s="161" t="e">
        <f>NA()</f>
        <v>#N/A</v>
      </c>
      <c r="K50" s="161" t="e">
        <f>NA()</f>
        <v>#N/A</v>
      </c>
      <c r="L50" s="161">
        <f>IF(ISNUMBER('実質公債費比率（分子）の構造'!N$53),'実質公債費比率（分子）の構造'!N$53,NA())</f>
        <v>504</v>
      </c>
      <c r="M50" s="161" t="e">
        <f>NA()</f>
        <v>#N/A</v>
      </c>
      <c r="N50" s="161" t="e">
        <f>NA()</f>
        <v>#N/A</v>
      </c>
      <c r="O50" s="161">
        <f>IF(ISNUMBER('実質公債費比率（分子）の構造'!O$53),'実質公債費比率（分子）の構造'!O$53,NA())</f>
        <v>491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36</v>
      </c>
      <c r="B56" s="160"/>
      <c r="C56" s="160"/>
      <c r="D56" s="160">
        <f>'将来負担比率（分子）の構造'!I$52</f>
        <v>8384</v>
      </c>
      <c r="E56" s="160"/>
      <c r="F56" s="160"/>
      <c r="G56" s="160">
        <f>'将来負担比率（分子）の構造'!J$52</f>
        <v>8359</v>
      </c>
      <c r="H56" s="160"/>
      <c r="I56" s="160"/>
      <c r="J56" s="160">
        <f>'将来負担比率（分子）の構造'!K$52</f>
        <v>8710</v>
      </c>
      <c r="K56" s="160"/>
      <c r="L56" s="160"/>
      <c r="M56" s="160">
        <f>'将来負担比率（分子）の構造'!L$52</f>
        <v>8575</v>
      </c>
      <c r="N56" s="160"/>
      <c r="O56" s="160"/>
      <c r="P56" s="160">
        <f>'将来負担比率（分子）の構造'!M$52</f>
        <v>8341</v>
      </c>
    </row>
    <row r="57" spans="1:16" x14ac:dyDescent="0.15">
      <c r="A57" s="160" t="s">
        <v>35</v>
      </c>
      <c r="B57" s="160"/>
      <c r="C57" s="160"/>
      <c r="D57" s="160">
        <f>'将来負担比率（分子）の構造'!I$51</f>
        <v>184</v>
      </c>
      <c r="E57" s="160"/>
      <c r="F57" s="160"/>
      <c r="G57" s="160">
        <f>'将来負担比率（分子）の構造'!J$51</f>
        <v>167</v>
      </c>
      <c r="H57" s="160"/>
      <c r="I57" s="160"/>
      <c r="J57" s="160">
        <f>'将来負担比率（分子）の構造'!K$51</f>
        <v>167</v>
      </c>
      <c r="K57" s="160"/>
      <c r="L57" s="160"/>
      <c r="M57" s="160">
        <f>'将来負担比率（分子）の構造'!L$51</f>
        <v>167</v>
      </c>
      <c r="N57" s="160"/>
      <c r="O57" s="160"/>
      <c r="P57" s="160">
        <f>'将来負担比率（分子）の構造'!M$51</f>
        <v>314</v>
      </c>
    </row>
    <row r="58" spans="1:16" x14ac:dyDescent="0.15">
      <c r="A58" s="160" t="s">
        <v>34</v>
      </c>
      <c r="B58" s="160"/>
      <c r="C58" s="160"/>
      <c r="D58" s="160">
        <f>'将来負担比率（分子）の構造'!I$50</f>
        <v>1624</v>
      </c>
      <c r="E58" s="160"/>
      <c r="F58" s="160"/>
      <c r="G58" s="160">
        <f>'将来負担比率（分子）の構造'!J$50</f>
        <v>1492</v>
      </c>
      <c r="H58" s="160"/>
      <c r="I58" s="160"/>
      <c r="J58" s="160">
        <f>'将来負担比率（分子）の構造'!K$50</f>
        <v>1763</v>
      </c>
      <c r="K58" s="160"/>
      <c r="L58" s="160"/>
      <c r="M58" s="160">
        <f>'将来負担比率（分子）の構造'!L$50</f>
        <v>1878</v>
      </c>
      <c r="N58" s="160"/>
      <c r="O58" s="160"/>
      <c r="P58" s="160">
        <f>'将来負担比率（分子）の構造'!M$50</f>
        <v>1759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18</v>
      </c>
      <c r="L61" s="160"/>
      <c r="M61" s="160"/>
      <c r="N61" s="160">
        <f>'将来負担比率（分子）の構造'!M$46</f>
        <v>18</v>
      </c>
      <c r="O61" s="160"/>
      <c r="P61" s="160"/>
    </row>
    <row r="62" spans="1:16" x14ac:dyDescent="0.15">
      <c r="A62" s="160" t="s">
        <v>28</v>
      </c>
      <c r="B62" s="160">
        <f>'将来負担比率（分子）の構造'!I$45</f>
        <v>1597</v>
      </c>
      <c r="C62" s="160"/>
      <c r="D62" s="160"/>
      <c r="E62" s="160">
        <f>'将来負担比率（分子）の構造'!J$45</f>
        <v>1317</v>
      </c>
      <c r="F62" s="160"/>
      <c r="G62" s="160"/>
      <c r="H62" s="160">
        <f>'将来負担比率（分子）の構造'!K$45</f>
        <v>1312</v>
      </c>
      <c r="I62" s="160"/>
      <c r="J62" s="160"/>
      <c r="K62" s="160">
        <f>'将来負担比率（分子）の構造'!L$45</f>
        <v>1178</v>
      </c>
      <c r="L62" s="160"/>
      <c r="M62" s="160"/>
      <c r="N62" s="160">
        <f>'将来負担比率（分子）の構造'!M$45</f>
        <v>992</v>
      </c>
      <c r="O62" s="160"/>
      <c r="P62" s="160"/>
    </row>
    <row r="63" spans="1:16" x14ac:dyDescent="0.15">
      <c r="A63" s="160" t="s">
        <v>27</v>
      </c>
      <c r="B63" s="160">
        <f>'将来負担比率（分子）の構造'!I$44</f>
        <v>213</v>
      </c>
      <c r="C63" s="160"/>
      <c r="D63" s="160"/>
      <c r="E63" s="160">
        <f>'将来負担比率（分子）の構造'!J$44</f>
        <v>156</v>
      </c>
      <c r="F63" s="160"/>
      <c r="G63" s="160"/>
      <c r="H63" s="160">
        <f>'将来負担比率（分子）の構造'!K$44</f>
        <v>124</v>
      </c>
      <c r="I63" s="160"/>
      <c r="J63" s="160"/>
      <c r="K63" s="160">
        <f>'将来負担比率（分子）の構造'!L$44</f>
        <v>89</v>
      </c>
      <c r="L63" s="160"/>
      <c r="M63" s="160"/>
      <c r="N63" s="160">
        <f>'将来負担比率（分子）の構造'!M$44</f>
        <v>53</v>
      </c>
      <c r="O63" s="160"/>
      <c r="P63" s="160"/>
    </row>
    <row r="64" spans="1:16" x14ac:dyDescent="0.15">
      <c r="A64" s="160" t="s">
        <v>26</v>
      </c>
      <c r="B64" s="160">
        <f>'将来負担比率（分子）の構造'!I$43</f>
        <v>4523</v>
      </c>
      <c r="C64" s="160"/>
      <c r="D64" s="160"/>
      <c r="E64" s="160">
        <f>'将来負担比率（分子）の構造'!J$43</f>
        <v>4561</v>
      </c>
      <c r="F64" s="160"/>
      <c r="G64" s="160"/>
      <c r="H64" s="160">
        <f>'将来負担比率（分子）の構造'!K$43</f>
        <v>4224</v>
      </c>
      <c r="I64" s="160"/>
      <c r="J64" s="160"/>
      <c r="K64" s="160">
        <f>'将来負担比率（分子）の構造'!L$43</f>
        <v>4032</v>
      </c>
      <c r="L64" s="160"/>
      <c r="M64" s="160"/>
      <c r="N64" s="160">
        <f>'将来負担比率（分子）の構造'!M$43</f>
        <v>3962</v>
      </c>
      <c r="O64" s="160"/>
      <c r="P64" s="160"/>
    </row>
    <row r="65" spans="1:16" x14ac:dyDescent="0.15">
      <c r="A65" s="160" t="s">
        <v>25</v>
      </c>
      <c r="B65" s="160">
        <f>'将来負担比率（分子）の構造'!I$42</f>
        <v>1530</v>
      </c>
      <c r="C65" s="160"/>
      <c r="D65" s="160"/>
      <c r="E65" s="160">
        <f>'将来負担比率（分子）の構造'!J$42</f>
        <v>1428</v>
      </c>
      <c r="F65" s="160"/>
      <c r="G65" s="160"/>
      <c r="H65" s="160">
        <f>'将来負担比率（分子）の構造'!K$42</f>
        <v>1333</v>
      </c>
      <c r="I65" s="160"/>
      <c r="J65" s="160"/>
      <c r="K65" s="160">
        <f>'将来負担比率（分子）の構造'!L$42</f>
        <v>1245</v>
      </c>
      <c r="L65" s="160"/>
      <c r="M65" s="160"/>
      <c r="N65" s="160">
        <f>'将来負担比率（分子）の構造'!M$42</f>
        <v>1156</v>
      </c>
      <c r="O65" s="160"/>
      <c r="P65" s="160"/>
    </row>
    <row r="66" spans="1:16" x14ac:dyDescent="0.15">
      <c r="A66" s="160" t="s">
        <v>24</v>
      </c>
      <c r="B66" s="160">
        <f>'将来負担比率（分子）の構造'!I$41</f>
        <v>7813</v>
      </c>
      <c r="C66" s="160"/>
      <c r="D66" s="160"/>
      <c r="E66" s="160">
        <f>'将来負担比率（分子）の構造'!J$41</f>
        <v>7891</v>
      </c>
      <c r="F66" s="160"/>
      <c r="G66" s="160"/>
      <c r="H66" s="160">
        <f>'将来負担比率（分子）の構造'!K$41</f>
        <v>8352</v>
      </c>
      <c r="I66" s="160"/>
      <c r="J66" s="160"/>
      <c r="K66" s="160">
        <f>'将来負担比率（分子）の構造'!L$41</f>
        <v>8406</v>
      </c>
      <c r="L66" s="160"/>
      <c r="M66" s="160"/>
      <c r="N66" s="160">
        <f>'将来負担比率（分子）の構造'!M$41</f>
        <v>8157</v>
      </c>
      <c r="O66" s="160"/>
      <c r="P66" s="160"/>
    </row>
    <row r="67" spans="1:16" x14ac:dyDescent="0.15">
      <c r="A67" s="160" t="s">
        <v>69</v>
      </c>
      <c r="B67" s="160" t="e">
        <f>NA()</f>
        <v>#N/A</v>
      </c>
      <c r="C67" s="160">
        <f>IF(ISNUMBER('将来負担比率（分子）の構造'!I$53), IF('将来負担比率（分子）の構造'!I$53 &lt; 0, 0, '将来負担比率（分子）の構造'!I$53), NA())</f>
        <v>5484</v>
      </c>
      <c r="D67" s="160" t="e">
        <f>NA()</f>
        <v>#N/A</v>
      </c>
      <c r="E67" s="160" t="e">
        <f>NA()</f>
        <v>#N/A</v>
      </c>
      <c r="F67" s="160">
        <f>IF(ISNUMBER('将来負担比率（分子）の構造'!J$53), IF('将来負担比率（分子）の構造'!J$53 &lt; 0, 0, '将来負担比率（分子）の構造'!J$53), NA())</f>
        <v>5335</v>
      </c>
      <c r="G67" s="160" t="e">
        <f>NA()</f>
        <v>#N/A</v>
      </c>
      <c r="H67" s="160" t="e">
        <f>NA()</f>
        <v>#N/A</v>
      </c>
      <c r="I67" s="160">
        <f>IF(ISNUMBER('将来負担比率（分子）の構造'!K$53), IF('将来負担比率（分子）の構造'!K$53 &lt; 0, 0, '将来負担比率（分子）の構造'!K$53), NA())</f>
        <v>4705</v>
      </c>
      <c r="J67" s="160" t="e">
        <f>NA()</f>
        <v>#N/A</v>
      </c>
      <c r="K67" s="160" t="e">
        <f>NA()</f>
        <v>#N/A</v>
      </c>
      <c r="L67" s="160">
        <f>IF(ISNUMBER('将来負担比率（分子）の構造'!L$53), IF('将来負担比率（分子）の構造'!L$53 &lt; 0, 0, '将来負担比率（分子）の構造'!L$53), NA())</f>
        <v>4347</v>
      </c>
      <c r="M67" s="160" t="e">
        <f>NA()</f>
        <v>#N/A</v>
      </c>
      <c r="N67" s="160" t="e">
        <f>NA()</f>
        <v>#N/A</v>
      </c>
      <c r="O67" s="160">
        <f>IF(ISNUMBER('将来負担比率（分子）の構造'!M$53), IF('将来負担比率（分子）の構造'!M$53 &lt; 0, 0, '将来負担比率（分子）の構造'!M$53), NA())</f>
        <v>3924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821</v>
      </c>
      <c r="C72" s="164">
        <f>基金残高に係る経年分析!G55</f>
        <v>873</v>
      </c>
      <c r="D72" s="164">
        <f>基金残高に係る経年分析!H55</f>
        <v>831</v>
      </c>
    </row>
    <row r="73" spans="1:16" x14ac:dyDescent="0.15">
      <c r="A73" s="163" t="s">
        <v>72</v>
      </c>
      <c r="B73" s="164">
        <f>基金残高に係る経年分析!F56</f>
        <v>95</v>
      </c>
      <c r="C73" s="164">
        <f>基金残高に係る経年分析!G56</f>
        <v>95</v>
      </c>
      <c r="D73" s="164">
        <f>基金残高に係る経年分析!H56</f>
        <v>95</v>
      </c>
    </row>
    <row r="74" spans="1:16" x14ac:dyDescent="0.15">
      <c r="A74" s="163" t="s">
        <v>73</v>
      </c>
      <c r="B74" s="164">
        <f>基金残高に係る経年分析!F57</f>
        <v>1030</v>
      </c>
      <c r="C74" s="164">
        <f>基金残高に係る経年分析!G57</f>
        <v>463</v>
      </c>
      <c r="D74" s="164">
        <f>基金残高に係る経年分析!H57</f>
        <v>401</v>
      </c>
    </row>
  </sheetData>
  <sheetProtection algorithmName="SHA-512" hashValue="aikG5zzu6zJsJ0lw13IBcjygfiQKezMDwpMB1LCu7eDQx6mgwFde4S5H8Xjff9g0lFtpgOdEgHN5YkpPk5ruSg==" saltValue="pml+hJtCvu7AWUc5UlFO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34"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6" t="s">
        <v>210</v>
      </c>
      <c r="DI1" s="737"/>
      <c r="DJ1" s="737"/>
      <c r="DK1" s="737"/>
      <c r="DL1" s="737"/>
      <c r="DM1" s="737"/>
      <c r="DN1" s="738"/>
      <c r="DO1" s="205"/>
      <c r="DP1" s="736" t="s">
        <v>211</v>
      </c>
      <c r="DQ1" s="737"/>
      <c r="DR1" s="737"/>
      <c r="DS1" s="737"/>
      <c r="DT1" s="737"/>
      <c r="DU1" s="737"/>
      <c r="DV1" s="737"/>
      <c r="DW1" s="737"/>
      <c r="DX1" s="737"/>
      <c r="DY1" s="737"/>
      <c r="DZ1" s="737"/>
      <c r="EA1" s="737"/>
      <c r="EB1" s="737"/>
      <c r="EC1" s="738"/>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213</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214</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215</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216</v>
      </c>
      <c r="S4" s="678"/>
      <c r="T4" s="678"/>
      <c r="U4" s="678"/>
      <c r="V4" s="678"/>
      <c r="W4" s="678"/>
      <c r="X4" s="678"/>
      <c r="Y4" s="679"/>
      <c r="Z4" s="677" t="s">
        <v>217</v>
      </c>
      <c r="AA4" s="678"/>
      <c r="AB4" s="678"/>
      <c r="AC4" s="679"/>
      <c r="AD4" s="677" t="s">
        <v>218</v>
      </c>
      <c r="AE4" s="678"/>
      <c r="AF4" s="678"/>
      <c r="AG4" s="678"/>
      <c r="AH4" s="678"/>
      <c r="AI4" s="678"/>
      <c r="AJ4" s="678"/>
      <c r="AK4" s="679"/>
      <c r="AL4" s="677" t="s">
        <v>217</v>
      </c>
      <c r="AM4" s="678"/>
      <c r="AN4" s="678"/>
      <c r="AO4" s="679"/>
      <c r="AP4" s="733" t="s">
        <v>219</v>
      </c>
      <c r="AQ4" s="733"/>
      <c r="AR4" s="733"/>
      <c r="AS4" s="733"/>
      <c r="AT4" s="733"/>
      <c r="AU4" s="733"/>
      <c r="AV4" s="733"/>
      <c r="AW4" s="733"/>
      <c r="AX4" s="733"/>
      <c r="AY4" s="733"/>
      <c r="AZ4" s="733"/>
      <c r="BA4" s="733"/>
      <c r="BB4" s="733"/>
      <c r="BC4" s="733"/>
      <c r="BD4" s="733"/>
      <c r="BE4" s="733"/>
      <c r="BF4" s="733"/>
      <c r="BG4" s="733" t="s">
        <v>220</v>
      </c>
      <c r="BH4" s="733"/>
      <c r="BI4" s="733"/>
      <c r="BJ4" s="733"/>
      <c r="BK4" s="733"/>
      <c r="BL4" s="733"/>
      <c r="BM4" s="733"/>
      <c r="BN4" s="733"/>
      <c r="BO4" s="733" t="s">
        <v>217</v>
      </c>
      <c r="BP4" s="733"/>
      <c r="BQ4" s="733"/>
      <c r="BR4" s="733"/>
      <c r="BS4" s="733" t="s">
        <v>221</v>
      </c>
      <c r="BT4" s="733"/>
      <c r="BU4" s="733"/>
      <c r="BV4" s="733"/>
      <c r="BW4" s="733"/>
      <c r="BX4" s="733"/>
      <c r="BY4" s="733"/>
      <c r="BZ4" s="733"/>
      <c r="CA4" s="733"/>
      <c r="CB4" s="733"/>
      <c r="CD4" s="720" t="s">
        <v>222</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696" t="s">
        <v>223</v>
      </c>
      <c r="C5" s="697"/>
      <c r="D5" s="697"/>
      <c r="E5" s="697"/>
      <c r="F5" s="697"/>
      <c r="G5" s="697"/>
      <c r="H5" s="697"/>
      <c r="I5" s="697"/>
      <c r="J5" s="697"/>
      <c r="K5" s="697"/>
      <c r="L5" s="697"/>
      <c r="M5" s="697"/>
      <c r="N5" s="697"/>
      <c r="O5" s="697"/>
      <c r="P5" s="697"/>
      <c r="Q5" s="698"/>
      <c r="R5" s="668">
        <v>2298749</v>
      </c>
      <c r="S5" s="669"/>
      <c r="T5" s="669"/>
      <c r="U5" s="669"/>
      <c r="V5" s="669"/>
      <c r="W5" s="669"/>
      <c r="X5" s="669"/>
      <c r="Y5" s="715"/>
      <c r="Z5" s="734">
        <v>31.1</v>
      </c>
      <c r="AA5" s="734"/>
      <c r="AB5" s="734"/>
      <c r="AC5" s="734"/>
      <c r="AD5" s="735">
        <v>2298749</v>
      </c>
      <c r="AE5" s="735"/>
      <c r="AF5" s="735"/>
      <c r="AG5" s="735"/>
      <c r="AH5" s="735"/>
      <c r="AI5" s="735"/>
      <c r="AJ5" s="735"/>
      <c r="AK5" s="735"/>
      <c r="AL5" s="716">
        <v>54</v>
      </c>
      <c r="AM5" s="685"/>
      <c r="AN5" s="685"/>
      <c r="AO5" s="717"/>
      <c r="AP5" s="696" t="s">
        <v>224</v>
      </c>
      <c r="AQ5" s="697"/>
      <c r="AR5" s="697"/>
      <c r="AS5" s="697"/>
      <c r="AT5" s="697"/>
      <c r="AU5" s="697"/>
      <c r="AV5" s="697"/>
      <c r="AW5" s="697"/>
      <c r="AX5" s="697"/>
      <c r="AY5" s="697"/>
      <c r="AZ5" s="697"/>
      <c r="BA5" s="697"/>
      <c r="BB5" s="697"/>
      <c r="BC5" s="697"/>
      <c r="BD5" s="697"/>
      <c r="BE5" s="697"/>
      <c r="BF5" s="698"/>
      <c r="BG5" s="616">
        <v>2283043</v>
      </c>
      <c r="BH5" s="617"/>
      <c r="BI5" s="617"/>
      <c r="BJ5" s="617"/>
      <c r="BK5" s="617"/>
      <c r="BL5" s="617"/>
      <c r="BM5" s="617"/>
      <c r="BN5" s="618"/>
      <c r="BO5" s="665">
        <v>99.3</v>
      </c>
      <c r="BP5" s="665"/>
      <c r="BQ5" s="665"/>
      <c r="BR5" s="665"/>
      <c r="BS5" s="666" t="s">
        <v>225</v>
      </c>
      <c r="BT5" s="666"/>
      <c r="BU5" s="666"/>
      <c r="BV5" s="666"/>
      <c r="BW5" s="666"/>
      <c r="BX5" s="666"/>
      <c r="BY5" s="666"/>
      <c r="BZ5" s="666"/>
      <c r="CA5" s="666"/>
      <c r="CB5" s="707"/>
      <c r="CD5" s="720" t="s">
        <v>219</v>
      </c>
      <c r="CE5" s="721"/>
      <c r="CF5" s="721"/>
      <c r="CG5" s="721"/>
      <c r="CH5" s="721"/>
      <c r="CI5" s="721"/>
      <c r="CJ5" s="721"/>
      <c r="CK5" s="721"/>
      <c r="CL5" s="721"/>
      <c r="CM5" s="721"/>
      <c r="CN5" s="721"/>
      <c r="CO5" s="721"/>
      <c r="CP5" s="721"/>
      <c r="CQ5" s="722"/>
      <c r="CR5" s="720" t="s">
        <v>226</v>
      </c>
      <c r="CS5" s="721"/>
      <c r="CT5" s="721"/>
      <c r="CU5" s="721"/>
      <c r="CV5" s="721"/>
      <c r="CW5" s="721"/>
      <c r="CX5" s="721"/>
      <c r="CY5" s="722"/>
      <c r="CZ5" s="720" t="s">
        <v>217</v>
      </c>
      <c r="DA5" s="721"/>
      <c r="DB5" s="721"/>
      <c r="DC5" s="722"/>
      <c r="DD5" s="720" t="s">
        <v>227</v>
      </c>
      <c r="DE5" s="721"/>
      <c r="DF5" s="721"/>
      <c r="DG5" s="721"/>
      <c r="DH5" s="721"/>
      <c r="DI5" s="721"/>
      <c r="DJ5" s="721"/>
      <c r="DK5" s="721"/>
      <c r="DL5" s="721"/>
      <c r="DM5" s="721"/>
      <c r="DN5" s="721"/>
      <c r="DO5" s="721"/>
      <c r="DP5" s="722"/>
      <c r="DQ5" s="720" t="s">
        <v>228</v>
      </c>
      <c r="DR5" s="721"/>
      <c r="DS5" s="721"/>
      <c r="DT5" s="721"/>
      <c r="DU5" s="721"/>
      <c r="DV5" s="721"/>
      <c r="DW5" s="721"/>
      <c r="DX5" s="721"/>
      <c r="DY5" s="721"/>
      <c r="DZ5" s="721"/>
      <c r="EA5" s="721"/>
      <c r="EB5" s="721"/>
      <c r="EC5" s="722"/>
    </row>
    <row r="6" spans="2:143" ht="11.25" customHeight="1" x14ac:dyDescent="0.15">
      <c r="B6" s="613" t="s">
        <v>229</v>
      </c>
      <c r="C6" s="614"/>
      <c r="D6" s="614"/>
      <c r="E6" s="614"/>
      <c r="F6" s="614"/>
      <c r="G6" s="614"/>
      <c r="H6" s="614"/>
      <c r="I6" s="614"/>
      <c r="J6" s="614"/>
      <c r="K6" s="614"/>
      <c r="L6" s="614"/>
      <c r="M6" s="614"/>
      <c r="N6" s="614"/>
      <c r="O6" s="614"/>
      <c r="P6" s="614"/>
      <c r="Q6" s="615"/>
      <c r="R6" s="616">
        <v>101223</v>
      </c>
      <c r="S6" s="617"/>
      <c r="T6" s="617"/>
      <c r="U6" s="617"/>
      <c r="V6" s="617"/>
      <c r="W6" s="617"/>
      <c r="X6" s="617"/>
      <c r="Y6" s="618"/>
      <c r="Z6" s="665">
        <v>1.4</v>
      </c>
      <c r="AA6" s="665"/>
      <c r="AB6" s="665"/>
      <c r="AC6" s="665"/>
      <c r="AD6" s="666">
        <v>101223</v>
      </c>
      <c r="AE6" s="666"/>
      <c r="AF6" s="666"/>
      <c r="AG6" s="666"/>
      <c r="AH6" s="666"/>
      <c r="AI6" s="666"/>
      <c r="AJ6" s="666"/>
      <c r="AK6" s="666"/>
      <c r="AL6" s="619">
        <v>2.4</v>
      </c>
      <c r="AM6" s="620"/>
      <c r="AN6" s="620"/>
      <c r="AO6" s="667"/>
      <c r="AP6" s="613" t="s">
        <v>230</v>
      </c>
      <c r="AQ6" s="614"/>
      <c r="AR6" s="614"/>
      <c r="AS6" s="614"/>
      <c r="AT6" s="614"/>
      <c r="AU6" s="614"/>
      <c r="AV6" s="614"/>
      <c r="AW6" s="614"/>
      <c r="AX6" s="614"/>
      <c r="AY6" s="614"/>
      <c r="AZ6" s="614"/>
      <c r="BA6" s="614"/>
      <c r="BB6" s="614"/>
      <c r="BC6" s="614"/>
      <c r="BD6" s="614"/>
      <c r="BE6" s="614"/>
      <c r="BF6" s="615"/>
      <c r="BG6" s="616">
        <v>2283043</v>
      </c>
      <c r="BH6" s="617"/>
      <c r="BI6" s="617"/>
      <c r="BJ6" s="617"/>
      <c r="BK6" s="617"/>
      <c r="BL6" s="617"/>
      <c r="BM6" s="617"/>
      <c r="BN6" s="618"/>
      <c r="BO6" s="665">
        <v>99.3</v>
      </c>
      <c r="BP6" s="665"/>
      <c r="BQ6" s="665"/>
      <c r="BR6" s="665"/>
      <c r="BS6" s="666" t="s">
        <v>225</v>
      </c>
      <c r="BT6" s="666"/>
      <c r="BU6" s="666"/>
      <c r="BV6" s="666"/>
      <c r="BW6" s="666"/>
      <c r="BX6" s="666"/>
      <c r="BY6" s="666"/>
      <c r="BZ6" s="666"/>
      <c r="CA6" s="666"/>
      <c r="CB6" s="707"/>
      <c r="CD6" s="674" t="s">
        <v>231</v>
      </c>
      <c r="CE6" s="675"/>
      <c r="CF6" s="675"/>
      <c r="CG6" s="675"/>
      <c r="CH6" s="675"/>
      <c r="CI6" s="675"/>
      <c r="CJ6" s="675"/>
      <c r="CK6" s="675"/>
      <c r="CL6" s="675"/>
      <c r="CM6" s="675"/>
      <c r="CN6" s="675"/>
      <c r="CO6" s="675"/>
      <c r="CP6" s="675"/>
      <c r="CQ6" s="676"/>
      <c r="CR6" s="616">
        <v>100220</v>
      </c>
      <c r="CS6" s="617"/>
      <c r="CT6" s="617"/>
      <c r="CU6" s="617"/>
      <c r="CV6" s="617"/>
      <c r="CW6" s="617"/>
      <c r="CX6" s="617"/>
      <c r="CY6" s="618"/>
      <c r="CZ6" s="716">
        <v>1.4</v>
      </c>
      <c r="DA6" s="685"/>
      <c r="DB6" s="685"/>
      <c r="DC6" s="719"/>
      <c r="DD6" s="622" t="s">
        <v>121</v>
      </c>
      <c r="DE6" s="617"/>
      <c r="DF6" s="617"/>
      <c r="DG6" s="617"/>
      <c r="DH6" s="617"/>
      <c r="DI6" s="617"/>
      <c r="DJ6" s="617"/>
      <c r="DK6" s="617"/>
      <c r="DL6" s="617"/>
      <c r="DM6" s="617"/>
      <c r="DN6" s="617"/>
      <c r="DO6" s="617"/>
      <c r="DP6" s="618"/>
      <c r="DQ6" s="622">
        <v>100220</v>
      </c>
      <c r="DR6" s="617"/>
      <c r="DS6" s="617"/>
      <c r="DT6" s="617"/>
      <c r="DU6" s="617"/>
      <c r="DV6" s="617"/>
      <c r="DW6" s="617"/>
      <c r="DX6" s="617"/>
      <c r="DY6" s="617"/>
      <c r="DZ6" s="617"/>
      <c r="EA6" s="617"/>
      <c r="EB6" s="617"/>
      <c r="EC6" s="655"/>
    </row>
    <row r="7" spans="2:143" ht="11.25" customHeight="1" x14ac:dyDescent="0.15">
      <c r="B7" s="613" t="s">
        <v>232</v>
      </c>
      <c r="C7" s="614"/>
      <c r="D7" s="614"/>
      <c r="E7" s="614"/>
      <c r="F7" s="614"/>
      <c r="G7" s="614"/>
      <c r="H7" s="614"/>
      <c r="I7" s="614"/>
      <c r="J7" s="614"/>
      <c r="K7" s="614"/>
      <c r="L7" s="614"/>
      <c r="M7" s="614"/>
      <c r="N7" s="614"/>
      <c r="O7" s="614"/>
      <c r="P7" s="614"/>
      <c r="Q7" s="615"/>
      <c r="R7" s="616">
        <v>2730</v>
      </c>
      <c r="S7" s="617"/>
      <c r="T7" s="617"/>
      <c r="U7" s="617"/>
      <c r="V7" s="617"/>
      <c r="W7" s="617"/>
      <c r="X7" s="617"/>
      <c r="Y7" s="618"/>
      <c r="Z7" s="665">
        <v>0</v>
      </c>
      <c r="AA7" s="665"/>
      <c r="AB7" s="665"/>
      <c r="AC7" s="665"/>
      <c r="AD7" s="666">
        <v>2730</v>
      </c>
      <c r="AE7" s="666"/>
      <c r="AF7" s="666"/>
      <c r="AG7" s="666"/>
      <c r="AH7" s="666"/>
      <c r="AI7" s="666"/>
      <c r="AJ7" s="666"/>
      <c r="AK7" s="666"/>
      <c r="AL7" s="619">
        <v>0.1</v>
      </c>
      <c r="AM7" s="620"/>
      <c r="AN7" s="620"/>
      <c r="AO7" s="667"/>
      <c r="AP7" s="613" t="s">
        <v>233</v>
      </c>
      <c r="AQ7" s="614"/>
      <c r="AR7" s="614"/>
      <c r="AS7" s="614"/>
      <c r="AT7" s="614"/>
      <c r="AU7" s="614"/>
      <c r="AV7" s="614"/>
      <c r="AW7" s="614"/>
      <c r="AX7" s="614"/>
      <c r="AY7" s="614"/>
      <c r="AZ7" s="614"/>
      <c r="BA7" s="614"/>
      <c r="BB7" s="614"/>
      <c r="BC7" s="614"/>
      <c r="BD7" s="614"/>
      <c r="BE7" s="614"/>
      <c r="BF7" s="615"/>
      <c r="BG7" s="616">
        <v>865328</v>
      </c>
      <c r="BH7" s="617"/>
      <c r="BI7" s="617"/>
      <c r="BJ7" s="617"/>
      <c r="BK7" s="617"/>
      <c r="BL7" s="617"/>
      <c r="BM7" s="617"/>
      <c r="BN7" s="618"/>
      <c r="BO7" s="665">
        <v>37.6</v>
      </c>
      <c r="BP7" s="665"/>
      <c r="BQ7" s="665"/>
      <c r="BR7" s="665"/>
      <c r="BS7" s="666" t="s">
        <v>225</v>
      </c>
      <c r="BT7" s="666"/>
      <c r="BU7" s="666"/>
      <c r="BV7" s="666"/>
      <c r="BW7" s="666"/>
      <c r="BX7" s="666"/>
      <c r="BY7" s="666"/>
      <c r="BZ7" s="666"/>
      <c r="CA7" s="666"/>
      <c r="CB7" s="707"/>
      <c r="CD7" s="648" t="s">
        <v>234</v>
      </c>
      <c r="CE7" s="649"/>
      <c r="CF7" s="649"/>
      <c r="CG7" s="649"/>
      <c r="CH7" s="649"/>
      <c r="CI7" s="649"/>
      <c r="CJ7" s="649"/>
      <c r="CK7" s="649"/>
      <c r="CL7" s="649"/>
      <c r="CM7" s="649"/>
      <c r="CN7" s="649"/>
      <c r="CO7" s="649"/>
      <c r="CP7" s="649"/>
      <c r="CQ7" s="650"/>
      <c r="CR7" s="616">
        <v>889220</v>
      </c>
      <c r="CS7" s="617"/>
      <c r="CT7" s="617"/>
      <c r="CU7" s="617"/>
      <c r="CV7" s="617"/>
      <c r="CW7" s="617"/>
      <c r="CX7" s="617"/>
      <c r="CY7" s="618"/>
      <c r="CZ7" s="665">
        <v>12.5</v>
      </c>
      <c r="DA7" s="665"/>
      <c r="DB7" s="665"/>
      <c r="DC7" s="665"/>
      <c r="DD7" s="622">
        <v>1117</v>
      </c>
      <c r="DE7" s="617"/>
      <c r="DF7" s="617"/>
      <c r="DG7" s="617"/>
      <c r="DH7" s="617"/>
      <c r="DI7" s="617"/>
      <c r="DJ7" s="617"/>
      <c r="DK7" s="617"/>
      <c r="DL7" s="617"/>
      <c r="DM7" s="617"/>
      <c r="DN7" s="617"/>
      <c r="DO7" s="617"/>
      <c r="DP7" s="618"/>
      <c r="DQ7" s="622">
        <v>721099</v>
      </c>
      <c r="DR7" s="617"/>
      <c r="DS7" s="617"/>
      <c r="DT7" s="617"/>
      <c r="DU7" s="617"/>
      <c r="DV7" s="617"/>
      <c r="DW7" s="617"/>
      <c r="DX7" s="617"/>
      <c r="DY7" s="617"/>
      <c r="DZ7" s="617"/>
      <c r="EA7" s="617"/>
      <c r="EB7" s="617"/>
      <c r="EC7" s="655"/>
    </row>
    <row r="8" spans="2:143" ht="11.25" customHeight="1" x14ac:dyDescent="0.15">
      <c r="B8" s="613" t="s">
        <v>235</v>
      </c>
      <c r="C8" s="614"/>
      <c r="D8" s="614"/>
      <c r="E8" s="614"/>
      <c r="F8" s="614"/>
      <c r="G8" s="614"/>
      <c r="H8" s="614"/>
      <c r="I8" s="614"/>
      <c r="J8" s="614"/>
      <c r="K8" s="614"/>
      <c r="L8" s="614"/>
      <c r="M8" s="614"/>
      <c r="N8" s="614"/>
      <c r="O8" s="614"/>
      <c r="P8" s="614"/>
      <c r="Q8" s="615"/>
      <c r="R8" s="616">
        <v>5840</v>
      </c>
      <c r="S8" s="617"/>
      <c r="T8" s="617"/>
      <c r="U8" s="617"/>
      <c r="V8" s="617"/>
      <c r="W8" s="617"/>
      <c r="X8" s="617"/>
      <c r="Y8" s="618"/>
      <c r="Z8" s="665">
        <v>0.1</v>
      </c>
      <c r="AA8" s="665"/>
      <c r="AB8" s="665"/>
      <c r="AC8" s="665"/>
      <c r="AD8" s="666">
        <v>5840</v>
      </c>
      <c r="AE8" s="666"/>
      <c r="AF8" s="666"/>
      <c r="AG8" s="666"/>
      <c r="AH8" s="666"/>
      <c r="AI8" s="666"/>
      <c r="AJ8" s="666"/>
      <c r="AK8" s="666"/>
      <c r="AL8" s="619">
        <v>0.1</v>
      </c>
      <c r="AM8" s="620"/>
      <c r="AN8" s="620"/>
      <c r="AO8" s="667"/>
      <c r="AP8" s="613" t="s">
        <v>236</v>
      </c>
      <c r="AQ8" s="614"/>
      <c r="AR8" s="614"/>
      <c r="AS8" s="614"/>
      <c r="AT8" s="614"/>
      <c r="AU8" s="614"/>
      <c r="AV8" s="614"/>
      <c r="AW8" s="614"/>
      <c r="AX8" s="614"/>
      <c r="AY8" s="614"/>
      <c r="AZ8" s="614"/>
      <c r="BA8" s="614"/>
      <c r="BB8" s="614"/>
      <c r="BC8" s="614"/>
      <c r="BD8" s="614"/>
      <c r="BE8" s="614"/>
      <c r="BF8" s="615"/>
      <c r="BG8" s="616">
        <v>29909</v>
      </c>
      <c r="BH8" s="617"/>
      <c r="BI8" s="617"/>
      <c r="BJ8" s="617"/>
      <c r="BK8" s="617"/>
      <c r="BL8" s="617"/>
      <c r="BM8" s="617"/>
      <c r="BN8" s="618"/>
      <c r="BO8" s="665">
        <v>1.3</v>
      </c>
      <c r="BP8" s="665"/>
      <c r="BQ8" s="665"/>
      <c r="BR8" s="665"/>
      <c r="BS8" s="622" t="s">
        <v>121</v>
      </c>
      <c r="BT8" s="617"/>
      <c r="BU8" s="617"/>
      <c r="BV8" s="617"/>
      <c r="BW8" s="617"/>
      <c r="BX8" s="617"/>
      <c r="BY8" s="617"/>
      <c r="BZ8" s="617"/>
      <c r="CA8" s="617"/>
      <c r="CB8" s="655"/>
      <c r="CD8" s="648" t="s">
        <v>237</v>
      </c>
      <c r="CE8" s="649"/>
      <c r="CF8" s="649"/>
      <c r="CG8" s="649"/>
      <c r="CH8" s="649"/>
      <c r="CI8" s="649"/>
      <c r="CJ8" s="649"/>
      <c r="CK8" s="649"/>
      <c r="CL8" s="649"/>
      <c r="CM8" s="649"/>
      <c r="CN8" s="649"/>
      <c r="CO8" s="649"/>
      <c r="CP8" s="649"/>
      <c r="CQ8" s="650"/>
      <c r="CR8" s="616">
        <v>1952760</v>
      </c>
      <c r="CS8" s="617"/>
      <c r="CT8" s="617"/>
      <c r="CU8" s="617"/>
      <c r="CV8" s="617"/>
      <c r="CW8" s="617"/>
      <c r="CX8" s="617"/>
      <c r="CY8" s="618"/>
      <c r="CZ8" s="665">
        <v>27.5</v>
      </c>
      <c r="DA8" s="665"/>
      <c r="DB8" s="665"/>
      <c r="DC8" s="665"/>
      <c r="DD8" s="622">
        <v>25597</v>
      </c>
      <c r="DE8" s="617"/>
      <c r="DF8" s="617"/>
      <c r="DG8" s="617"/>
      <c r="DH8" s="617"/>
      <c r="DI8" s="617"/>
      <c r="DJ8" s="617"/>
      <c r="DK8" s="617"/>
      <c r="DL8" s="617"/>
      <c r="DM8" s="617"/>
      <c r="DN8" s="617"/>
      <c r="DO8" s="617"/>
      <c r="DP8" s="618"/>
      <c r="DQ8" s="622">
        <v>968444</v>
      </c>
      <c r="DR8" s="617"/>
      <c r="DS8" s="617"/>
      <c r="DT8" s="617"/>
      <c r="DU8" s="617"/>
      <c r="DV8" s="617"/>
      <c r="DW8" s="617"/>
      <c r="DX8" s="617"/>
      <c r="DY8" s="617"/>
      <c r="DZ8" s="617"/>
      <c r="EA8" s="617"/>
      <c r="EB8" s="617"/>
      <c r="EC8" s="655"/>
    </row>
    <row r="9" spans="2:143" ht="11.25" customHeight="1" x14ac:dyDescent="0.15">
      <c r="B9" s="613" t="s">
        <v>238</v>
      </c>
      <c r="C9" s="614"/>
      <c r="D9" s="614"/>
      <c r="E9" s="614"/>
      <c r="F9" s="614"/>
      <c r="G9" s="614"/>
      <c r="H9" s="614"/>
      <c r="I9" s="614"/>
      <c r="J9" s="614"/>
      <c r="K9" s="614"/>
      <c r="L9" s="614"/>
      <c r="M9" s="614"/>
      <c r="N9" s="614"/>
      <c r="O9" s="614"/>
      <c r="P9" s="614"/>
      <c r="Q9" s="615"/>
      <c r="R9" s="616">
        <v>5528</v>
      </c>
      <c r="S9" s="617"/>
      <c r="T9" s="617"/>
      <c r="U9" s="617"/>
      <c r="V9" s="617"/>
      <c r="W9" s="617"/>
      <c r="X9" s="617"/>
      <c r="Y9" s="618"/>
      <c r="Z9" s="665">
        <v>0.1</v>
      </c>
      <c r="AA9" s="665"/>
      <c r="AB9" s="665"/>
      <c r="AC9" s="665"/>
      <c r="AD9" s="666">
        <v>5528</v>
      </c>
      <c r="AE9" s="666"/>
      <c r="AF9" s="666"/>
      <c r="AG9" s="666"/>
      <c r="AH9" s="666"/>
      <c r="AI9" s="666"/>
      <c r="AJ9" s="666"/>
      <c r="AK9" s="666"/>
      <c r="AL9" s="619">
        <v>0.1</v>
      </c>
      <c r="AM9" s="620"/>
      <c r="AN9" s="620"/>
      <c r="AO9" s="667"/>
      <c r="AP9" s="613" t="s">
        <v>239</v>
      </c>
      <c r="AQ9" s="614"/>
      <c r="AR9" s="614"/>
      <c r="AS9" s="614"/>
      <c r="AT9" s="614"/>
      <c r="AU9" s="614"/>
      <c r="AV9" s="614"/>
      <c r="AW9" s="614"/>
      <c r="AX9" s="614"/>
      <c r="AY9" s="614"/>
      <c r="AZ9" s="614"/>
      <c r="BA9" s="614"/>
      <c r="BB9" s="614"/>
      <c r="BC9" s="614"/>
      <c r="BD9" s="614"/>
      <c r="BE9" s="614"/>
      <c r="BF9" s="615"/>
      <c r="BG9" s="616">
        <v>688209</v>
      </c>
      <c r="BH9" s="617"/>
      <c r="BI9" s="617"/>
      <c r="BJ9" s="617"/>
      <c r="BK9" s="617"/>
      <c r="BL9" s="617"/>
      <c r="BM9" s="617"/>
      <c r="BN9" s="618"/>
      <c r="BO9" s="665">
        <v>29.9</v>
      </c>
      <c r="BP9" s="665"/>
      <c r="BQ9" s="665"/>
      <c r="BR9" s="665"/>
      <c r="BS9" s="622" t="s">
        <v>121</v>
      </c>
      <c r="BT9" s="617"/>
      <c r="BU9" s="617"/>
      <c r="BV9" s="617"/>
      <c r="BW9" s="617"/>
      <c r="BX9" s="617"/>
      <c r="BY9" s="617"/>
      <c r="BZ9" s="617"/>
      <c r="CA9" s="617"/>
      <c r="CB9" s="655"/>
      <c r="CD9" s="648" t="s">
        <v>240</v>
      </c>
      <c r="CE9" s="649"/>
      <c r="CF9" s="649"/>
      <c r="CG9" s="649"/>
      <c r="CH9" s="649"/>
      <c r="CI9" s="649"/>
      <c r="CJ9" s="649"/>
      <c r="CK9" s="649"/>
      <c r="CL9" s="649"/>
      <c r="CM9" s="649"/>
      <c r="CN9" s="649"/>
      <c r="CO9" s="649"/>
      <c r="CP9" s="649"/>
      <c r="CQ9" s="650"/>
      <c r="CR9" s="616">
        <v>588780</v>
      </c>
      <c r="CS9" s="617"/>
      <c r="CT9" s="617"/>
      <c r="CU9" s="617"/>
      <c r="CV9" s="617"/>
      <c r="CW9" s="617"/>
      <c r="CX9" s="617"/>
      <c r="CY9" s="618"/>
      <c r="CZ9" s="665">
        <v>8.3000000000000007</v>
      </c>
      <c r="DA9" s="665"/>
      <c r="DB9" s="665"/>
      <c r="DC9" s="665"/>
      <c r="DD9" s="622">
        <v>13430</v>
      </c>
      <c r="DE9" s="617"/>
      <c r="DF9" s="617"/>
      <c r="DG9" s="617"/>
      <c r="DH9" s="617"/>
      <c r="DI9" s="617"/>
      <c r="DJ9" s="617"/>
      <c r="DK9" s="617"/>
      <c r="DL9" s="617"/>
      <c r="DM9" s="617"/>
      <c r="DN9" s="617"/>
      <c r="DO9" s="617"/>
      <c r="DP9" s="618"/>
      <c r="DQ9" s="622">
        <v>541086</v>
      </c>
      <c r="DR9" s="617"/>
      <c r="DS9" s="617"/>
      <c r="DT9" s="617"/>
      <c r="DU9" s="617"/>
      <c r="DV9" s="617"/>
      <c r="DW9" s="617"/>
      <c r="DX9" s="617"/>
      <c r="DY9" s="617"/>
      <c r="DZ9" s="617"/>
      <c r="EA9" s="617"/>
      <c r="EB9" s="617"/>
      <c r="EC9" s="655"/>
    </row>
    <row r="10" spans="2:143" ht="11.25" customHeight="1" x14ac:dyDescent="0.15">
      <c r="B10" s="613" t="s">
        <v>241</v>
      </c>
      <c r="C10" s="614"/>
      <c r="D10" s="614"/>
      <c r="E10" s="614"/>
      <c r="F10" s="614"/>
      <c r="G10" s="614"/>
      <c r="H10" s="614"/>
      <c r="I10" s="614"/>
      <c r="J10" s="614"/>
      <c r="K10" s="614"/>
      <c r="L10" s="614"/>
      <c r="M10" s="614"/>
      <c r="N10" s="614"/>
      <c r="O10" s="614"/>
      <c r="P10" s="614"/>
      <c r="Q10" s="615"/>
      <c r="R10" s="616" t="s">
        <v>121</v>
      </c>
      <c r="S10" s="617"/>
      <c r="T10" s="617"/>
      <c r="U10" s="617"/>
      <c r="V10" s="617"/>
      <c r="W10" s="617"/>
      <c r="X10" s="617"/>
      <c r="Y10" s="618"/>
      <c r="Z10" s="665" t="s">
        <v>121</v>
      </c>
      <c r="AA10" s="665"/>
      <c r="AB10" s="665"/>
      <c r="AC10" s="665"/>
      <c r="AD10" s="666" t="s">
        <v>225</v>
      </c>
      <c r="AE10" s="666"/>
      <c r="AF10" s="666"/>
      <c r="AG10" s="666"/>
      <c r="AH10" s="666"/>
      <c r="AI10" s="666"/>
      <c r="AJ10" s="666"/>
      <c r="AK10" s="666"/>
      <c r="AL10" s="619" t="s">
        <v>225</v>
      </c>
      <c r="AM10" s="620"/>
      <c r="AN10" s="620"/>
      <c r="AO10" s="667"/>
      <c r="AP10" s="613" t="s">
        <v>242</v>
      </c>
      <c r="AQ10" s="614"/>
      <c r="AR10" s="614"/>
      <c r="AS10" s="614"/>
      <c r="AT10" s="614"/>
      <c r="AU10" s="614"/>
      <c r="AV10" s="614"/>
      <c r="AW10" s="614"/>
      <c r="AX10" s="614"/>
      <c r="AY10" s="614"/>
      <c r="AZ10" s="614"/>
      <c r="BA10" s="614"/>
      <c r="BB10" s="614"/>
      <c r="BC10" s="614"/>
      <c r="BD10" s="614"/>
      <c r="BE10" s="614"/>
      <c r="BF10" s="615"/>
      <c r="BG10" s="616">
        <v>52110</v>
      </c>
      <c r="BH10" s="617"/>
      <c r="BI10" s="617"/>
      <c r="BJ10" s="617"/>
      <c r="BK10" s="617"/>
      <c r="BL10" s="617"/>
      <c r="BM10" s="617"/>
      <c r="BN10" s="618"/>
      <c r="BO10" s="665">
        <v>2.2999999999999998</v>
      </c>
      <c r="BP10" s="665"/>
      <c r="BQ10" s="665"/>
      <c r="BR10" s="665"/>
      <c r="BS10" s="622" t="s">
        <v>121</v>
      </c>
      <c r="BT10" s="617"/>
      <c r="BU10" s="617"/>
      <c r="BV10" s="617"/>
      <c r="BW10" s="617"/>
      <c r="BX10" s="617"/>
      <c r="BY10" s="617"/>
      <c r="BZ10" s="617"/>
      <c r="CA10" s="617"/>
      <c r="CB10" s="655"/>
      <c r="CD10" s="648" t="s">
        <v>243</v>
      </c>
      <c r="CE10" s="649"/>
      <c r="CF10" s="649"/>
      <c r="CG10" s="649"/>
      <c r="CH10" s="649"/>
      <c r="CI10" s="649"/>
      <c r="CJ10" s="649"/>
      <c r="CK10" s="649"/>
      <c r="CL10" s="649"/>
      <c r="CM10" s="649"/>
      <c r="CN10" s="649"/>
      <c r="CO10" s="649"/>
      <c r="CP10" s="649"/>
      <c r="CQ10" s="650"/>
      <c r="CR10" s="616">
        <v>1224</v>
      </c>
      <c r="CS10" s="617"/>
      <c r="CT10" s="617"/>
      <c r="CU10" s="617"/>
      <c r="CV10" s="617"/>
      <c r="CW10" s="617"/>
      <c r="CX10" s="617"/>
      <c r="CY10" s="618"/>
      <c r="CZ10" s="665">
        <v>0</v>
      </c>
      <c r="DA10" s="665"/>
      <c r="DB10" s="665"/>
      <c r="DC10" s="665"/>
      <c r="DD10" s="622" t="s">
        <v>225</v>
      </c>
      <c r="DE10" s="617"/>
      <c r="DF10" s="617"/>
      <c r="DG10" s="617"/>
      <c r="DH10" s="617"/>
      <c r="DI10" s="617"/>
      <c r="DJ10" s="617"/>
      <c r="DK10" s="617"/>
      <c r="DL10" s="617"/>
      <c r="DM10" s="617"/>
      <c r="DN10" s="617"/>
      <c r="DO10" s="617"/>
      <c r="DP10" s="618"/>
      <c r="DQ10" s="622">
        <v>1224</v>
      </c>
      <c r="DR10" s="617"/>
      <c r="DS10" s="617"/>
      <c r="DT10" s="617"/>
      <c r="DU10" s="617"/>
      <c r="DV10" s="617"/>
      <c r="DW10" s="617"/>
      <c r="DX10" s="617"/>
      <c r="DY10" s="617"/>
      <c r="DZ10" s="617"/>
      <c r="EA10" s="617"/>
      <c r="EB10" s="617"/>
      <c r="EC10" s="655"/>
    </row>
    <row r="11" spans="2:143" ht="11.25" customHeight="1" x14ac:dyDescent="0.15">
      <c r="B11" s="613" t="s">
        <v>244</v>
      </c>
      <c r="C11" s="614"/>
      <c r="D11" s="614"/>
      <c r="E11" s="614"/>
      <c r="F11" s="614"/>
      <c r="G11" s="614"/>
      <c r="H11" s="614"/>
      <c r="I11" s="614"/>
      <c r="J11" s="614"/>
      <c r="K11" s="614"/>
      <c r="L11" s="614"/>
      <c r="M11" s="614"/>
      <c r="N11" s="614"/>
      <c r="O11" s="614"/>
      <c r="P11" s="614"/>
      <c r="Q11" s="615"/>
      <c r="R11" s="616" t="s">
        <v>121</v>
      </c>
      <c r="S11" s="617"/>
      <c r="T11" s="617"/>
      <c r="U11" s="617"/>
      <c r="V11" s="617"/>
      <c r="W11" s="617"/>
      <c r="X11" s="617"/>
      <c r="Y11" s="618"/>
      <c r="Z11" s="665" t="s">
        <v>225</v>
      </c>
      <c r="AA11" s="665"/>
      <c r="AB11" s="665"/>
      <c r="AC11" s="665"/>
      <c r="AD11" s="666" t="s">
        <v>121</v>
      </c>
      <c r="AE11" s="666"/>
      <c r="AF11" s="666"/>
      <c r="AG11" s="666"/>
      <c r="AH11" s="666"/>
      <c r="AI11" s="666"/>
      <c r="AJ11" s="666"/>
      <c r="AK11" s="666"/>
      <c r="AL11" s="619" t="s">
        <v>225</v>
      </c>
      <c r="AM11" s="620"/>
      <c r="AN11" s="620"/>
      <c r="AO11" s="667"/>
      <c r="AP11" s="613" t="s">
        <v>245</v>
      </c>
      <c r="AQ11" s="614"/>
      <c r="AR11" s="614"/>
      <c r="AS11" s="614"/>
      <c r="AT11" s="614"/>
      <c r="AU11" s="614"/>
      <c r="AV11" s="614"/>
      <c r="AW11" s="614"/>
      <c r="AX11" s="614"/>
      <c r="AY11" s="614"/>
      <c r="AZ11" s="614"/>
      <c r="BA11" s="614"/>
      <c r="BB11" s="614"/>
      <c r="BC11" s="614"/>
      <c r="BD11" s="614"/>
      <c r="BE11" s="614"/>
      <c r="BF11" s="615"/>
      <c r="BG11" s="616">
        <v>95100</v>
      </c>
      <c r="BH11" s="617"/>
      <c r="BI11" s="617"/>
      <c r="BJ11" s="617"/>
      <c r="BK11" s="617"/>
      <c r="BL11" s="617"/>
      <c r="BM11" s="617"/>
      <c r="BN11" s="618"/>
      <c r="BO11" s="665">
        <v>4.0999999999999996</v>
      </c>
      <c r="BP11" s="665"/>
      <c r="BQ11" s="665"/>
      <c r="BR11" s="665"/>
      <c r="BS11" s="622" t="s">
        <v>121</v>
      </c>
      <c r="BT11" s="617"/>
      <c r="BU11" s="617"/>
      <c r="BV11" s="617"/>
      <c r="BW11" s="617"/>
      <c r="BX11" s="617"/>
      <c r="BY11" s="617"/>
      <c r="BZ11" s="617"/>
      <c r="CA11" s="617"/>
      <c r="CB11" s="655"/>
      <c r="CD11" s="648" t="s">
        <v>246</v>
      </c>
      <c r="CE11" s="649"/>
      <c r="CF11" s="649"/>
      <c r="CG11" s="649"/>
      <c r="CH11" s="649"/>
      <c r="CI11" s="649"/>
      <c r="CJ11" s="649"/>
      <c r="CK11" s="649"/>
      <c r="CL11" s="649"/>
      <c r="CM11" s="649"/>
      <c r="CN11" s="649"/>
      <c r="CO11" s="649"/>
      <c r="CP11" s="649"/>
      <c r="CQ11" s="650"/>
      <c r="CR11" s="616">
        <v>707682</v>
      </c>
      <c r="CS11" s="617"/>
      <c r="CT11" s="617"/>
      <c r="CU11" s="617"/>
      <c r="CV11" s="617"/>
      <c r="CW11" s="617"/>
      <c r="CX11" s="617"/>
      <c r="CY11" s="618"/>
      <c r="CZ11" s="665">
        <v>10</v>
      </c>
      <c r="DA11" s="665"/>
      <c r="DB11" s="665"/>
      <c r="DC11" s="665"/>
      <c r="DD11" s="622">
        <v>113971</v>
      </c>
      <c r="DE11" s="617"/>
      <c r="DF11" s="617"/>
      <c r="DG11" s="617"/>
      <c r="DH11" s="617"/>
      <c r="DI11" s="617"/>
      <c r="DJ11" s="617"/>
      <c r="DK11" s="617"/>
      <c r="DL11" s="617"/>
      <c r="DM11" s="617"/>
      <c r="DN11" s="617"/>
      <c r="DO11" s="617"/>
      <c r="DP11" s="618"/>
      <c r="DQ11" s="622">
        <v>372697</v>
      </c>
      <c r="DR11" s="617"/>
      <c r="DS11" s="617"/>
      <c r="DT11" s="617"/>
      <c r="DU11" s="617"/>
      <c r="DV11" s="617"/>
      <c r="DW11" s="617"/>
      <c r="DX11" s="617"/>
      <c r="DY11" s="617"/>
      <c r="DZ11" s="617"/>
      <c r="EA11" s="617"/>
      <c r="EB11" s="617"/>
      <c r="EC11" s="655"/>
    </row>
    <row r="12" spans="2:143" ht="11.25" customHeight="1" x14ac:dyDescent="0.15">
      <c r="B12" s="613" t="s">
        <v>247</v>
      </c>
      <c r="C12" s="614"/>
      <c r="D12" s="614"/>
      <c r="E12" s="614"/>
      <c r="F12" s="614"/>
      <c r="G12" s="614"/>
      <c r="H12" s="614"/>
      <c r="I12" s="614"/>
      <c r="J12" s="614"/>
      <c r="K12" s="614"/>
      <c r="L12" s="614"/>
      <c r="M12" s="614"/>
      <c r="N12" s="614"/>
      <c r="O12" s="614"/>
      <c r="P12" s="614"/>
      <c r="Q12" s="615"/>
      <c r="R12" s="616">
        <v>312761</v>
      </c>
      <c r="S12" s="617"/>
      <c r="T12" s="617"/>
      <c r="U12" s="617"/>
      <c r="V12" s="617"/>
      <c r="W12" s="617"/>
      <c r="X12" s="617"/>
      <c r="Y12" s="618"/>
      <c r="Z12" s="665">
        <v>4.2</v>
      </c>
      <c r="AA12" s="665"/>
      <c r="AB12" s="665"/>
      <c r="AC12" s="665"/>
      <c r="AD12" s="666">
        <v>312761</v>
      </c>
      <c r="AE12" s="666"/>
      <c r="AF12" s="666"/>
      <c r="AG12" s="666"/>
      <c r="AH12" s="666"/>
      <c r="AI12" s="666"/>
      <c r="AJ12" s="666"/>
      <c r="AK12" s="666"/>
      <c r="AL12" s="619">
        <v>7.3</v>
      </c>
      <c r="AM12" s="620"/>
      <c r="AN12" s="620"/>
      <c r="AO12" s="667"/>
      <c r="AP12" s="613" t="s">
        <v>248</v>
      </c>
      <c r="AQ12" s="614"/>
      <c r="AR12" s="614"/>
      <c r="AS12" s="614"/>
      <c r="AT12" s="614"/>
      <c r="AU12" s="614"/>
      <c r="AV12" s="614"/>
      <c r="AW12" s="614"/>
      <c r="AX12" s="614"/>
      <c r="AY12" s="614"/>
      <c r="AZ12" s="614"/>
      <c r="BA12" s="614"/>
      <c r="BB12" s="614"/>
      <c r="BC12" s="614"/>
      <c r="BD12" s="614"/>
      <c r="BE12" s="614"/>
      <c r="BF12" s="615"/>
      <c r="BG12" s="616">
        <v>1200992</v>
      </c>
      <c r="BH12" s="617"/>
      <c r="BI12" s="617"/>
      <c r="BJ12" s="617"/>
      <c r="BK12" s="617"/>
      <c r="BL12" s="617"/>
      <c r="BM12" s="617"/>
      <c r="BN12" s="618"/>
      <c r="BO12" s="665">
        <v>52.2</v>
      </c>
      <c r="BP12" s="665"/>
      <c r="BQ12" s="665"/>
      <c r="BR12" s="665"/>
      <c r="BS12" s="622" t="s">
        <v>225</v>
      </c>
      <c r="BT12" s="617"/>
      <c r="BU12" s="617"/>
      <c r="BV12" s="617"/>
      <c r="BW12" s="617"/>
      <c r="BX12" s="617"/>
      <c r="BY12" s="617"/>
      <c r="BZ12" s="617"/>
      <c r="CA12" s="617"/>
      <c r="CB12" s="655"/>
      <c r="CD12" s="648" t="s">
        <v>249</v>
      </c>
      <c r="CE12" s="649"/>
      <c r="CF12" s="649"/>
      <c r="CG12" s="649"/>
      <c r="CH12" s="649"/>
      <c r="CI12" s="649"/>
      <c r="CJ12" s="649"/>
      <c r="CK12" s="649"/>
      <c r="CL12" s="649"/>
      <c r="CM12" s="649"/>
      <c r="CN12" s="649"/>
      <c r="CO12" s="649"/>
      <c r="CP12" s="649"/>
      <c r="CQ12" s="650"/>
      <c r="CR12" s="616">
        <v>103551</v>
      </c>
      <c r="CS12" s="617"/>
      <c r="CT12" s="617"/>
      <c r="CU12" s="617"/>
      <c r="CV12" s="617"/>
      <c r="CW12" s="617"/>
      <c r="CX12" s="617"/>
      <c r="CY12" s="618"/>
      <c r="CZ12" s="665">
        <v>1.5</v>
      </c>
      <c r="DA12" s="665"/>
      <c r="DB12" s="665"/>
      <c r="DC12" s="665"/>
      <c r="DD12" s="622">
        <v>400</v>
      </c>
      <c r="DE12" s="617"/>
      <c r="DF12" s="617"/>
      <c r="DG12" s="617"/>
      <c r="DH12" s="617"/>
      <c r="DI12" s="617"/>
      <c r="DJ12" s="617"/>
      <c r="DK12" s="617"/>
      <c r="DL12" s="617"/>
      <c r="DM12" s="617"/>
      <c r="DN12" s="617"/>
      <c r="DO12" s="617"/>
      <c r="DP12" s="618"/>
      <c r="DQ12" s="622">
        <v>71963</v>
      </c>
      <c r="DR12" s="617"/>
      <c r="DS12" s="617"/>
      <c r="DT12" s="617"/>
      <c r="DU12" s="617"/>
      <c r="DV12" s="617"/>
      <c r="DW12" s="617"/>
      <c r="DX12" s="617"/>
      <c r="DY12" s="617"/>
      <c r="DZ12" s="617"/>
      <c r="EA12" s="617"/>
      <c r="EB12" s="617"/>
      <c r="EC12" s="655"/>
    </row>
    <row r="13" spans="2:143" ht="11.25" customHeight="1" x14ac:dyDescent="0.15">
      <c r="B13" s="613" t="s">
        <v>250</v>
      </c>
      <c r="C13" s="614"/>
      <c r="D13" s="614"/>
      <c r="E13" s="614"/>
      <c r="F13" s="614"/>
      <c r="G13" s="614"/>
      <c r="H13" s="614"/>
      <c r="I13" s="614"/>
      <c r="J13" s="614"/>
      <c r="K13" s="614"/>
      <c r="L13" s="614"/>
      <c r="M13" s="614"/>
      <c r="N13" s="614"/>
      <c r="O13" s="614"/>
      <c r="P13" s="614"/>
      <c r="Q13" s="615"/>
      <c r="R13" s="616">
        <v>16412</v>
      </c>
      <c r="S13" s="617"/>
      <c r="T13" s="617"/>
      <c r="U13" s="617"/>
      <c r="V13" s="617"/>
      <c r="W13" s="617"/>
      <c r="X13" s="617"/>
      <c r="Y13" s="618"/>
      <c r="Z13" s="665">
        <v>0.2</v>
      </c>
      <c r="AA13" s="665"/>
      <c r="AB13" s="665"/>
      <c r="AC13" s="665"/>
      <c r="AD13" s="666">
        <v>16412</v>
      </c>
      <c r="AE13" s="666"/>
      <c r="AF13" s="666"/>
      <c r="AG13" s="666"/>
      <c r="AH13" s="666"/>
      <c r="AI13" s="666"/>
      <c r="AJ13" s="666"/>
      <c r="AK13" s="666"/>
      <c r="AL13" s="619">
        <v>0.4</v>
      </c>
      <c r="AM13" s="620"/>
      <c r="AN13" s="620"/>
      <c r="AO13" s="667"/>
      <c r="AP13" s="613" t="s">
        <v>251</v>
      </c>
      <c r="AQ13" s="614"/>
      <c r="AR13" s="614"/>
      <c r="AS13" s="614"/>
      <c r="AT13" s="614"/>
      <c r="AU13" s="614"/>
      <c r="AV13" s="614"/>
      <c r="AW13" s="614"/>
      <c r="AX13" s="614"/>
      <c r="AY13" s="614"/>
      <c r="AZ13" s="614"/>
      <c r="BA13" s="614"/>
      <c r="BB13" s="614"/>
      <c r="BC13" s="614"/>
      <c r="BD13" s="614"/>
      <c r="BE13" s="614"/>
      <c r="BF13" s="615"/>
      <c r="BG13" s="616">
        <v>1200553</v>
      </c>
      <c r="BH13" s="617"/>
      <c r="BI13" s="617"/>
      <c r="BJ13" s="617"/>
      <c r="BK13" s="617"/>
      <c r="BL13" s="617"/>
      <c r="BM13" s="617"/>
      <c r="BN13" s="618"/>
      <c r="BO13" s="665">
        <v>52.2</v>
      </c>
      <c r="BP13" s="665"/>
      <c r="BQ13" s="665"/>
      <c r="BR13" s="665"/>
      <c r="BS13" s="622" t="s">
        <v>225</v>
      </c>
      <c r="BT13" s="617"/>
      <c r="BU13" s="617"/>
      <c r="BV13" s="617"/>
      <c r="BW13" s="617"/>
      <c r="BX13" s="617"/>
      <c r="BY13" s="617"/>
      <c r="BZ13" s="617"/>
      <c r="CA13" s="617"/>
      <c r="CB13" s="655"/>
      <c r="CD13" s="648" t="s">
        <v>252</v>
      </c>
      <c r="CE13" s="649"/>
      <c r="CF13" s="649"/>
      <c r="CG13" s="649"/>
      <c r="CH13" s="649"/>
      <c r="CI13" s="649"/>
      <c r="CJ13" s="649"/>
      <c r="CK13" s="649"/>
      <c r="CL13" s="649"/>
      <c r="CM13" s="649"/>
      <c r="CN13" s="649"/>
      <c r="CO13" s="649"/>
      <c r="CP13" s="649"/>
      <c r="CQ13" s="650"/>
      <c r="CR13" s="616">
        <v>874967</v>
      </c>
      <c r="CS13" s="617"/>
      <c r="CT13" s="617"/>
      <c r="CU13" s="617"/>
      <c r="CV13" s="617"/>
      <c r="CW13" s="617"/>
      <c r="CX13" s="617"/>
      <c r="CY13" s="618"/>
      <c r="CZ13" s="665">
        <v>12.3</v>
      </c>
      <c r="DA13" s="665"/>
      <c r="DB13" s="665"/>
      <c r="DC13" s="665"/>
      <c r="DD13" s="622">
        <v>545104</v>
      </c>
      <c r="DE13" s="617"/>
      <c r="DF13" s="617"/>
      <c r="DG13" s="617"/>
      <c r="DH13" s="617"/>
      <c r="DI13" s="617"/>
      <c r="DJ13" s="617"/>
      <c r="DK13" s="617"/>
      <c r="DL13" s="617"/>
      <c r="DM13" s="617"/>
      <c r="DN13" s="617"/>
      <c r="DO13" s="617"/>
      <c r="DP13" s="618"/>
      <c r="DQ13" s="622">
        <v>435107</v>
      </c>
      <c r="DR13" s="617"/>
      <c r="DS13" s="617"/>
      <c r="DT13" s="617"/>
      <c r="DU13" s="617"/>
      <c r="DV13" s="617"/>
      <c r="DW13" s="617"/>
      <c r="DX13" s="617"/>
      <c r="DY13" s="617"/>
      <c r="DZ13" s="617"/>
      <c r="EA13" s="617"/>
      <c r="EB13" s="617"/>
      <c r="EC13" s="655"/>
    </row>
    <row r="14" spans="2:143" ht="11.25" customHeight="1" x14ac:dyDescent="0.15">
      <c r="B14" s="613" t="s">
        <v>253</v>
      </c>
      <c r="C14" s="614"/>
      <c r="D14" s="614"/>
      <c r="E14" s="614"/>
      <c r="F14" s="614"/>
      <c r="G14" s="614"/>
      <c r="H14" s="614"/>
      <c r="I14" s="614"/>
      <c r="J14" s="614"/>
      <c r="K14" s="614"/>
      <c r="L14" s="614"/>
      <c r="M14" s="614"/>
      <c r="N14" s="614"/>
      <c r="O14" s="614"/>
      <c r="P14" s="614"/>
      <c r="Q14" s="615"/>
      <c r="R14" s="616" t="s">
        <v>225</v>
      </c>
      <c r="S14" s="617"/>
      <c r="T14" s="617"/>
      <c r="U14" s="617"/>
      <c r="V14" s="617"/>
      <c r="W14" s="617"/>
      <c r="X14" s="617"/>
      <c r="Y14" s="618"/>
      <c r="Z14" s="665" t="s">
        <v>121</v>
      </c>
      <c r="AA14" s="665"/>
      <c r="AB14" s="665"/>
      <c r="AC14" s="665"/>
      <c r="AD14" s="666" t="s">
        <v>121</v>
      </c>
      <c r="AE14" s="666"/>
      <c r="AF14" s="666"/>
      <c r="AG14" s="666"/>
      <c r="AH14" s="666"/>
      <c r="AI14" s="666"/>
      <c r="AJ14" s="666"/>
      <c r="AK14" s="666"/>
      <c r="AL14" s="619" t="s">
        <v>121</v>
      </c>
      <c r="AM14" s="620"/>
      <c r="AN14" s="620"/>
      <c r="AO14" s="667"/>
      <c r="AP14" s="613" t="s">
        <v>254</v>
      </c>
      <c r="AQ14" s="614"/>
      <c r="AR14" s="614"/>
      <c r="AS14" s="614"/>
      <c r="AT14" s="614"/>
      <c r="AU14" s="614"/>
      <c r="AV14" s="614"/>
      <c r="AW14" s="614"/>
      <c r="AX14" s="614"/>
      <c r="AY14" s="614"/>
      <c r="AZ14" s="614"/>
      <c r="BA14" s="614"/>
      <c r="BB14" s="614"/>
      <c r="BC14" s="614"/>
      <c r="BD14" s="614"/>
      <c r="BE14" s="614"/>
      <c r="BF14" s="615"/>
      <c r="BG14" s="616">
        <v>50307</v>
      </c>
      <c r="BH14" s="617"/>
      <c r="BI14" s="617"/>
      <c r="BJ14" s="617"/>
      <c r="BK14" s="617"/>
      <c r="BL14" s="617"/>
      <c r="BM14" s="617"/>
      <c r="BN14" s="618"/>
      <c r="BO14" s="665">
        <v>2.2000000000000002</v>
      </c>
      <c r="BP14" s="665"/>
      <c r="BQ14" s="665"/>
      <c r="BR14" s="665"/>
      <c r="BS14" s="622" t="s">
        <v>121</v>
      </c>
      <c r="BT14" s="617"/>
      <c r="BU14" s="617"/>
      <c r="BV14" s="617"/>
      <c r="BW14" s="617"/>
      <c r="BX14" s="617"/>
      <c r="BY14" s="617"/>
      <c r="BZ14" s="617"/>
      <c r="CA14" s="617"/>
      <c r="CB14" s="655"/>
      <c r="CD14" s="648" t="s">
        <v>255</v>
      </c>
      <c r="CE14" s="649"/>
      <c r="CF14" s="649"/>
      <c r="CG14" s="649"/>
      <c r="CH14" s="649"/>
      <c r="CI14" s="649"/>
      <c r="CJ14" s="649"/>
      <c r="CK14" s="649"/>
      <c r="CL14" s="649"/>
      <c r="CM14" s="649"/>
      <c r="CN14" s="649"/>
      <c r="CO14" s="649"/>
      <c r="CP14" s="649"/>
      <c r="CQ14" s="650"/>
      <c r="CR14" s="616">
        <v>300760</v>
      </c>
      <c r="CS14" s="617"/>
      <c r="CT14" s="617"/>
      <c r="CU14" s="617"/>
      <c r="CV14" s="617"/>
      <c r="CW14" s="617"/>
      <c r="CX14" s="617"/>
      <c r="CY14" s="618"/>
      <c r="CZ14" s="665">
        <v>4.2</v>
      </c>
      <c r="DA14" s="665"/>
      <c r="DB14" s="665"/>
      <c r="DC14" s="665"/>
      <c r="DD14" s="622">
        <v>45291</v>
      </c>
      <c r="DE14" s="617"/>
      <c r="DF14" s="617"/>
      <c r="DG14" s="617"/>
      <c r="DH14" s="617"/>
      <c r="DI14" s="617"/>
      <c r="DJ14" s="617"/>
      <c r="DK14" s="617"/>
      <c r="DL14" s="617"/>
      <c r="DM14" s="617"/>
      <c r="DN14" s="617"/>
      <c r="DO14" s="617"/>
      <c r="DP14" s="618"/>
      <c r="DQ14" s="622">
        <v>255120</v>
      </c>
      <c r="DR14" s="617"/>
      <c r="DS14" s="617"/>
      <c r="DT14" s="617"/>
      <c r="DU14" s="617"/>
      <c r="DV14" s="617"/>
      <c r="DW14" s="617"/>
      <c r="DX14" s="617"/>
      <c r="DY14" s="617"/>
      <c r="DZ14" s="617"/>
      <c r="EA14" s="617"/>
      <c r="EB14" s="617"/>
      <c r="EC14" s="655"/>
    </row>
    <row r="15" spans="2:143" ht="11.25" customHeight="1" x14ac:dyDescent="0.15">
      <c r="B15" s="613" t="s">
        <v>256</v>
      </c>
      <c r="C15" s="614"/>
      <c r="D15" s="614"/>
      <c r="E15" s="614"/>
      <c r="F15" s="614"/>
      <c r="G15" s="614"/>
      <c r="H15" s="614"/>
      <c r="I15" s="614"/>
      <c r="J15" s="614"/>
      <c r="K15" s="614"/>
      <c r="L15" s="614"/>
      <c r="M15" s="614"/>
      <c r="N15" s="614"/>
      <c r="O15" s="614"/>
      <c r="P15" s="614"/>
      <c r="Q15" s="615"/>
      <c r="R15" s="616">
        <v>24132</v>
      </c>
      <c r="S15" s="617"/>
      <c r="T15" s="617"/>
      <c r="U15" s="617"/>
      <c r="V15" s="617"/>
      <c r="W15" s="617"/>
      <c r="X15" s="617"/>
      <c r="Y15" s="618"/>
      <c r="Z15" s="665">
        <v>0.3</v>
      </c>
      <c r="AA15" s="665"/>
      <c r="AB15" s="665"/>
      <c r="AC15" s="665"/>
      <c r="AD15" s="666">
        <v>24132</v>
      </c>
      <c r="AE15" s="666"/>
      <c r="AF15" s="666"/>
      <c r="AG15" s="666"/>
      <c r="AH15" s="666"/>
      <c r="AI15" s="666"/>
      <c r="AJ15" s="666"/>
      <c r="AK15" s="666"/>
      <c r="AL15" s="619">
        <v>0.6</v>
      </c>
      <c r="AM15" s="620"/>
      <c r="AN15" s="620"/>
      <c r="AO15" s="667"/>
      <c r="AP15" s="613" t="s">
        <v>257</v>
      </c>
      <c r="AQ15" s="614"/>
      <c r="AR15" s="614"/>
      <c r="AS15" s="614"/>
      <c r="AT15" s="614"/>
      <c r="AU15" s="614"/>
      <c r="AV15" s="614"/>
      <c r="AW15" s="614"/>
      <c r="AX15" s="614"/>
      <c r="AY15" s="614"/>
      <c r="AZ15" s="614"/>
      <c r="BA15" s="614"/>
      <c r="BB15" s="614"/>
      <c r="BC15" s="614"/>
      <c r="BD15" s="614"/>
      <c r="BE15" s="614"/>
      <c r="BF15" s="615"/>
      <c r="BG15" s="616">
        <v>166416</v>
      </c>
      <c r="BH15" s="617"/>
      <c r="BI15" s="617"/>
      <c r="BJ15" s="617"/>
      <c r="BK15" s="617"/>
      <c r="BL15" s="617"/>
      <c r="BM15" s="617"/>
      <c r="BN15" s="618"/>
      <c r="BO15" s="665">
        <v>7.2</v>
      </c>
      <c r="BP15" s="665"/>
      <c r="BQ15" s="665"/>
      <c r="BR15" s="665"/>
      <c r="BS15" s="622" t="s">
        <v>225</v>
      </c>
      <c r="BT15" s="617"/>
      <c r="BU15" s="617"/>
      <c r="BV15" s="617"/>
      <c r="BW15" s="617"/>
      <c r="BX15" s="617"/>
      <c r="BY15" s="617"/>
      <c r="BZ15" s="617"/>
      <c r="CA15" s="617"/>
      <c r="CB15" s="655"/>
      <c r="CD15" s="648" t="s">
        <v>258</v>
      </c>
      <c r="CE15" s="649"/>
      <c r="CF15" s="649"/>
      <c r="CG15" s="649"/>
      <c r="CH15" s="649"/>
      <c r="CI15" s="649"/>
      <c r="CJ15" s="649"/>
      <c r="CK15" s="649"/>
      <c r="CL15" s="649"/>
      <c r="CM15" s="649"/>
      <c r="CN15" s="649"/>
      <c r="CO15" s="649"/>
      <c r="CP15" s="649"/>
      <c r="CQ15" s="650"/>
      <c r="CR15" s="616">
        <v>777570</v>
      </c>
      <c r="CS15" s="617"/>
      <c r="CT15" s="617"/>
      <c r="CU15" s="617"/>
      <c r="CV15" s="617"/>
      <c r="CW15" s="617"/>
      <c r="CX15" s="617"/>
      <c r="CY15" s="618"/>
      <c r="CZ15" s="665">
        <v>11</v>
      </c>
      <c r="DA15" s="665"/>
      <c r="DB15" s="665"/>
      <c r="DC15" s="665"/>
      <c r="DD15" s="622">
        <v>28941</v>
      </c>
      <c r="DE15" s="617"/>
      <c r="DF15" s="617"/>
      <c r="DG15" s="617"/>
      <c r="DH15" s="617"/>
      <c r="DI15" s="617"/>
      <c r="DJ15" s="617"/>
      <c r="DK15" s="617"/>
      <c r="DL15" s="617"/>
      <c r="DM15" s="617"/>
      <c r="DN15" s="617"/>
      <c r="DO15" s="617"/>
      <c r="DP15" s="618"/>
      <c r="DQ15" s="622">
        <v>724648</v>
      </c>
      <c r="DR15" s="617"/>
      <c r="DS15" s="617"/>
      <c r="DT15" s="617"/>
      <c r="DU15" s="617"/>
      <c r="DV15" s="617"/>
      <c r="DW15" s="617"/>
      <c r="DX15" s="617"/>
      <c r="DY15" s="617"/>
      <c r="DZ15" s="617"/>
      <c r="EA15" s="617"/>
      <c r="EB15" s="617"/>
      <c r="EC15" s="655"/>
    </row>
    <row r="16" spans="2:143" ht="11.25" customHeight="1" x14ac:dyDescent="0.15">
      <c r="B16" s="613" t="s">
        <v>259</v>
      </c>
      <c r="C16" s="614"/>
      <c r="D16" s="614"/>
      <c r="E16" s="614"/>
      <c r="F16" s="614"/>
      <c r="G16" s="614"/>
      <c r="H16" s="614"/>
      <c r="I16" s="614"/>
      <c r="J16" s="614"/>
      <c r="K16" s="614"/>
      <c r="L16" s="614"/>
      <c r="M16" s="614"/>
      <c r="N16" s="614"/>
      <c r="O16" s="614"/>
      <c r="P16" s="614"/>
      <c r="Q16" s="615"/>
      <c r="R16" s="616" t="s">
        <v>121</v>
      </c>
      <c r="S16" s="617"/>
      <c r="T16" s="617"/>
      <c r="U16" s="617"/>
      <c r="V16" s="617"/>
      <c r="W16" s="617"/>
      <c r="X16" s="617"/>
      <c r="Y16" s="618"/>
      <c r="Z16" s="665" t="s">
        <v>121</v>
      </c>
      <c r="AA16" s="665"/>
      <c r="AB16" s="665"/>
      <c r="AC16" s="665"/>
      <c r="AD16" s="666" t="s">
        <v>121</v>
      </c>
      <c r="AE16" s="666"/>
      <c r="AF16" s="666"/>
      <c r="AG16" s="666"/>
      <c r="AH16" s="666"/>
      <c r="AI16" s="666"/>
      <c r="AJ16" s="666"/>
      <c r="AK16" s="666"/>
      <c r="AL16" s="619" t="s">
        <v>121</v>
      </c>
      <c r="AM16" s="620"/>
      <c r="AN16" s="620"/>
      <c r="AO16" s="667"/>
      <c r="AP16" s="613" t="s">
        <v>260</v>
      </c>
      <c r="AQ16" s="614"/>
      <c r="AR16" s="614"/>
      <c r="AS16" s="614"/>
      <c r="AT16" s="614"/>
      <c r="AU16" s="614"/>
      <c r="AV16" s="614"/>
      <c r="AW16" s="614"/>
      <c r="AX16" s="614"/>
      <c r="AY16" s="614"/>
      <c r="AZ16" s="614"/>
      <c r="BA16" s="614"/>
      <c r="BB16" s="614"/>
      <c r="BC16" s="614"/>
      <c r="BD16" s="614"/>
      <c r="BE16" s="614"/>
      <c r="BF16" s="615"/>
      <c r="BG16" s="616" t="s">
        <v>121</v>
      </c>
      <c r="BH16" s="617"/>
      <c r="BI16" s="617"/>
      <c r="BJ16" s="617"/>
      <c r="BK16" s="617"/>
      <c r="BL16" s="617"/>
      <c r="BM16" s="617"/>
      <c r="BN16" s="618"/>
      <c r="BO16" s="665" t="s">
        <v>225</v>
      </c>
      <c r="BP16" s="665"/>
      <c r="BQ16" s="665"/>
      <c r="BR16" s="665"/>
      <c r="BS16" s="622" t="s">
        <v>225</v>
      </c>
      <c r="BT16" s="617"/>
      <c r="BU16" s="617"/>
      <c r="BV16" s="617"/>
      <c r="BW16" s="617"/>
      <c r="BX16" s="617"/>
      <c r="BY16" s="617"/>
      <c r="BZ16" s="617"/>
      <c r="CA16" s="617"/>
      <c r="CB16" s="655"/>
      <c r="CD16" s="648" t="s">
        <v>261</v>
      </c>
      <c r="CE16" s="649"/>
      <c r="CF16" s="649"/>
      <c r="CG16" s="649"/>
      <c r="CH16" s="649"/>
      <c r="CI16" s="649"/>
      <c r="CJ16" s="649"/>
      <c r="CK16" s="649"/>
      <c r="CL16" s="649"/>
      <c r="CM16" s="649"/>
      <c r="CN16" s="649"/>
      <c r="CO16" s="649"/>
      <c r="CP16" s="649"/>
      <c r="CQ16" s="650"/>
      <c r="CR16" s="616">
        <v>3433</v>
      </c>
      <c r="CS16" s="617"/>
      <c r="CT16" s="617"/>
      <c r="CU16" s="617"/>
      <c r="CV16" s="617"/>
      <c r="CW16" s="617"/>
      <c r="CX16" s="617"/>
      <c r="CY16" s="618"/>
      <c r="CZ16" s="665">
        <v>0</v>
      </c>
      <c r="DA16" s="665"/>
      <c r="DB16" s="665"/>
      <c r="DC16" s="665"/>
      <c r="DD16" s="622" t="s">
        <v>121</v>
      </c>
      <c r="DE16" s="617"/>
      <c r="DF16" s="617"/>
      <c r="DG16" s="617"/>
      <c r="DH16" s="617"/>
      <c r="DI16" s="617"/>
      <c r="DJ16" s="617"/>
      <c r="DK16" s="617"/>
      <c r="DL16" s="617"/>
      <c r="DM16" s="617"/>
      <c r="DN16" s="617"/>
      <c r="DO16" s="617"/>
      <c r="DP16" s="618"/>
      <c r="DQ16" s="622">
        <v>2151</v>
      </c>
      <c r="DR16" s="617"/>
      <c r="DS16" s="617"/>
      <c r="DT16" s="617"/>
      <c r="DU16" s="617"/>
      <c r="DV16" s="617"/>
      <c r="DW16" s="617"/>
      <c r="DX16" s="617"/>
      <c r="DY16" s="617"/>
      <c r="DZ16" s="617"/>
      <c r="EA16" s="617"/>
      <c r="EB16" s="617"/>
      <c r="EC16" s="655"/>
    </row>
    <row r="17" spans="2:133" ht="11.25" customHeight="1" x14ac:dyDescent="0.15">
      <c r="B17" s="613" t="s">
        <v>262</v>
      </c>
      <c r="C17" s="614"/>
      <c r="D17" s="614"/>
      <c r="E17" s="614"/>
      <c r="F17" s="614"/>
      <c r="G17" s="614"/>
      <c r="H17" s="614"/>
      <c r="I17" s="614"/>
      <c r="J17" s="614"/>
      <c r="K17" s="614"/>
      <c r="L17" s="614"/>
      <c r="M17" s="614"/>
      <c r="N17" s="614"/>
      <c r="O17" s="614"/>
      <c r="P17" s="614"/>
      <c r="Q17" s="615"/>
      <c r="R17" s="616">
        <v>11022</v>
      </c>
      <c r="S17" s="617"/>
      <c r="T17" s="617"/>
      <c r="U17" s="617"/>
      <c r="V17" s="617"/>
      <c r="W17" s="617"/>
      <c r="X17" s="617"/>
      <c r="Y17" s="618"/>
      <c r="Z17" s="665">
        <v>0.1</v>
      </c>
      <c r="AA17" s="665"/>
      <c r="AB17" s="665"/>
      <c r="AC17" s="665"/>
      <c r="AD17" s="666">
        <v>11022</v>
      </c>
      <c r="AE17" s="666"/>
      <c r="AF17" s="666"/>
      <c r="AG17" s="666"/>
      <c r="AH17" s="666"/>
      <c r="AI17" s="666"/>
      <c r="AJ17" s="666"/>
      <c r="AK17" s="666"/>
      <c r="AL17" s="619">
        <v>0.3</v>
      </c>
      <c r="AM17" s="620"/>
      <c r="AN17" s="620"/>
      <c r="AO17" s="667"/>
      <c r="AP17" s="613" t="s">
        <v>263</v>
      </c>
      <c r="AQ17" s="614"/>
      <c r="AR17" s="614"/>
      <c r="AS17" s="614"/>
      <c r="AT17" s="614"/>
      <c r="AU17" s="614"/>
      <c r="AV17" s="614"/>
      <c r="AW17" s="614"/>
      <c r="AX17" s="614"/>
      <c r="AY17" s="614"/>
      <c r="AZ17" s="614"/>
      <c r="BA17" s="614"/>
      <c r="BB17" s="614"/>
      <c r="BC17" s="614"/>
      <c r="BD17" s="614"/>
      <c r="BE17" s="614"/>
      <c r="BF17" s="615"/>
      <c r="BG17" s="616" t="s">
        <v>121</v>
      </c>
      <c r="BH17" s="617"/>
      <c r="BI17" s="617"/>
      <c r="BJ17" s="617"/>
      <c r="BK17" s="617"/>
      <c r="BL17" s="617"/>
      <c r="BM17" s="617"/>
      <c r="BN17" s="618"/>
      <c r="BO17" s="665" t="s">
        <v>121</v>
      </c>
      <c r="BP17" s="665"/>
      <c r="BQ17" s="665"/>
      <c r="BR17" s="665"/>
      <c r="BS17" s="622" t="s">
        <v>225</v>
      </c>
      <c r="BT17" s="617"/>
      <c r="BU17" s="617"/>
      <c r="BV17" s="617"/>
      <c r="BW17" s="617"/>
      <c r="BX17" s="617"/>
      <c r="BY17" s="617"/>
      <c r="BZ17" s="617"/>
      <c r="CA17" s="617"/>
      <c r="CB17" s="655"/>
      <c r="CD17" s="648" t="s">
        <v>264</v>
      </c>
      <c r="CE17" s="649"/>
      <c r="CF17" s="649"/>
      <c r="CG17" s="649"/>
      <c r="CH17" s="649"/>
      <c r="CI17" s="649"/>
      <c r="CJ17" s="649"/>
      <c r="CK17" s="649"/>
      <c r="CL17" s="649"/>
      <c r="CM17" s="649"/>
      <c r="CN17" s="649"/>
      <c r="CO17" s="649"/>
      <c r="CP17" s="649"/>
      <c r="CQ17" s="650"/>
      <c r="CR17" s="616">
        <v>793939</v>
      </c>
      <c r="CS17" s="617"/>
      <c r="CT17" s="617"/>
      <c r="CU17" s="617"/>
      <c r="CV17" s="617"/>
      <c r="CW17" s="617"/>
      <c r="CX17" s="617"/>
      <c r="CY17" s="618"/>
      <c r="CZ17" s="665">
        <v>11.2</v>
      </c>
      <c r="DA17" s="665"/>
      <c r="DB17" s="665"/>
      <c r="DC17" s="665"/>
      <c r="DD17" s="622" t="s">
        <v>225</v>
      </c>
      <c r="DE17" s="617"/>
      <c r="DF17" s="617"/>
      <c r="DG17" s="617"/>
      <c r="DH17" s="617"/>
      <c r="DI17" s="617"/>
      <c r="DJ17" s="617"/>
      <c r="DK17" s="617"/>
      <c r="DL17" s="617"/>
      <c r="DM17" s="617"/>
      <c r="DN17" s="617"/>
      <c r="DO17" s="617"/>
      <c r="DP17" s="618"/>
      <c r="DQ17" s="622">
        <v>770883</v>
      </c>
      <c r="DR17" s="617"/>
      <c r="DS17" s="617"/>
      <c r="DT17" s="617"/>
      <c r="DU17" s="617"/>
      <c r="DV17" s="617"/>
      <c r="DW17" s="617"/>
      <c r="DX17" s="617"/>
      <c r="DY17" s="617"/>
      <c r="DZ17" s="617"/>
      <c r="EA17" s="617"/>
      <c r="EB17" s="617"/>
      <c r="EC17" s="655"/>
    </row>
    <row r="18" spans="2:133" ht="11.25" customHeight="1" x14ac:dyDescent="0.15">
      <c r="B18" s="613" t="s">
        <v>265</v>
      </c>
      <c r="C18" s="614"/>
      <c r="D18" s="614"/>
      <c r="E18" s="614"/>
      <c r="F18" s="614"/>
      <c r="G18" s="614"/>
      <c r="H18" s="614"/>
      <c r="I18" s="614"/>
      <c r="J18" s="614"/>
      <c r="K18" s="614"/>
      <c r="L18" s="614"/>
      <c r="M18" s="614"/>
      <c r="N18" s="614"/>
      <c r="O18" s="614"/>
      <c r="P18" s="614"/>
      <c r="Q18" s="615"/>
      <c r="R18" s="616">
        <v>1874346</v>
      </c>
      <c r="S18" s="617"/>
      <c r="T18" s="617"/>
      <c r="U18" s="617"/>
      <c r="V18" s="617"/>
      <c r="W18" s="617"/>
      <c r="X18" s="617"/>
      <c r="Y18" s="618"/>
      <c r="Z18" s="665">
        <v>25.4</v>
      </c>
      <c r="AA18" s="665"/>
      <c r="AB18" s="665"/>
      <c r="AC18" s="665"/>
      <c r="AD18" s="666">
        <v>1479256</v>
      </c>
      <c r="AE18" s="666"/>
      <c r="AF18" s="666"/>
      <c r="AG18" s="666"/>
      <c r="AH18" s="666"/>
      <c r="AI18" s="666"/>
      <c r="AJ18" s="666"/>
      <c r="AK18" s="666"/>
      <c r="AL18" s="619">
        <v>34.700000000000003</v>
      </c>
      <c r="AM18" s="620"/>
      <c r="AN18" s="620"/>
      <c r="AO18" s="667"/>
      <c r="AP18" s="613" t="s">
        <v>266</v>
      </c>
      <c r="AQ18" s="614"/>
      <c r="AR18" s="614"/>
      <c r="AS18" s="614"/>
      <c r="AT18" s="614"/>
      <c r="AU18" s="614"/>
      <c r="AV18" s="614"/>
      <c r="AW18" s="614"/>
      <c r="AX18" s="614"/>
      <c r="AY18" s="614"/>
      <c r="AZ18" s="614"/>
      <c r="BA18" s="614"/>
      <c r="BB18" s="614"/>
      <c r="BC18" s="614"/>
      <c r="BD18" s="614"/>
      <c r="BE18" s="614"/>
      <c r="BF18" s="615"/>
      <c r="BG18" s="616" t="s">
        <v>121</v>
      </c>
      <c r="BH18" s="617"/>
      <c r="BI18" s="617"/>
      <c r="BJ18" s="617"/>
      <c r="BK18" s="617"/>
      <c r="BL18" s="617"/>
      <c r="BM18" s="617"/>
      <c r="BN18" s="618"/>
      <c r="BO18" s="665" t="s">
        <v>225</v>
      </c>
      <c r="BP18" s="665"/>
      <c r="BQ18" s="665"/>
      <c r="BR18" s="665"/>
      <c r="BS18" s="622" t="s">
        <v>225</v>
      </c>
      <c r="BT18" s="617"/>
      <c r="BU18" s="617"/>
      <c r="BV18" s="617"/>
      <c r="BW18" s="617"/>
      <c r="BX18" s="617"/>
      <c r="BY18" s="617"/>
      <c r="BZ18" s="617"/>
      <c r="CA18" s="617"/>
      <c r="CB18" s="655"/>
      <c r="CD18" s="648" t="s">
        <v>267</v>
      </c>
      <c r="CE18" s="649"/>
      <c r="CF18" s="649"/>
      <c r="CG18" s="649"/>
      <c r="CH18" s="649"/>
      <c r="CI18" s="649"/>
      <c r="CJ18" s="649"/>
      <c r="CK18" s="649"/>
      <c r="CL18" s="649"/>
      <c r="CM18" s="649"/>
      <c r="CN18" s="649"/>
      <c r="CO18" s="649"/>
      <c r="CP18" s="649"/>
      <c r="CQ18" s="650"/>
      <c r="CR18" s="616" t="s">
        <v>121</v>
      </c>
      <c r="CS18" s="617"/>
      <c r="CT18" s="617"/>
      <c r="CU18" s="617"/>
      <c r="CV18" s="617"/>
      <c r="CW18" s="617"/>
      <c r="CX18" s="617"/>
      <c r="CY18" s="618"/>
      <c r="CZ18" s="665" t="s">
        <v>225</v>
      </c>
      <c r="DA18" s="665"/>
      <c r="DB18" s="665"/>
      <c r="DC18" s="665"/>
      <c r="DD18" s="622" t="s">
        <v>121</v>
      </c>
      <c r="DE18" s="617"/>
      <c r="DF18" s="617"/>
      <c r="DG18" s="617"/>
      <c r="DH18" s="617"/>
      <c r="DI18" s="617"/>
      <c r="DJ18" s="617"/>
      <c r="DK18" s="617"/>
      <c r="DL18" s="617"/>
      <c r="DM18" s="617"/>
      <c r="DN18" s="617"/>
      <c r="DO18" s="617"/>
      <c r="DP18" s="618"/>
      <c r="DQ18" s="622" t="s">
        <v>121</v>
      </c>
      <c r="DR18" s="617"/>
      <c r="DS18" s="617"/>
      <c r="DT18" s="617"/>
      <c r="DU18" s="617"/>
      <c r="DV18" s="617"/>
      <c r="DW18" s="617"/>
      <c r="DX18" s="617"/>
      <c r="DY18" s="617"/>
      <c r="DZ18" s="617"/>
      <c r="EA18" s="617"/>
      <c r="EB18" s="617"/>
      <c r="EC18" s="655"/>
    </row>
    <row r="19" spans="2:133" ht="11.25" customHeight="1" x14ac:dyDescent="0.15">
      <c r="B19" s="613" t="s">
        <v>268</v>
      </c>
      <c r="C19" s="614"/>
      <c r="D19" s="614"/>
      <c r="E19" s="614"/>
      <c r="F19" s="614"/>
      <c r="G19" s="614"/>
      <c r="H19" s="614"/>
      <c r="I19" s="614"/>
      <c r="J19" s="614"/>
      <c r="K19" s="614"/>
      <c r="L19" s="614"/>
      <c r="M19" s="614"/>
      <c r="N19" s="614"/>
      <c r="O19" s="614"/>
      <c r="P19" s="614"/>
      <c r="Q19" s="615"/>
      <c r="R19" s="616">
        <v>1479256</v>
      </c>
      <c r="S19" s="617"/>
      <c r="T19" s="617"/>
      <c r="U19" s="617"/>
      <c r="V19" s="617"/>
      <c r="W19" s="617"/>
      <c r="X19" s="617"/>
      <c r="Y19" s="618"/>
      <c r="Z19" s="665">
        <v>20</v>
      </c>
      <c r="AA19" s="665"/>
      <c r="AB19" s="665"/>
      <c r="AC19" s="665"/>
      <c r="AD19" s="666">
        <v>1479256</v>
      </c>
      <c r="AE19" s="666"/>
      <c r="AF19" s="666"/>
      <c r="AG19" s="666"/>
      <c r="AH19" s="666"/>
      <c r="AI19" s="666"/>
      <c r="AJ19" s="666"/>
      <c r="AK19" s="666"/>
      <c r="AL19" s="619">
        <v>34.700000000000003</v>
      </c>
      <c r="AM19" s="620"/>
      <c r="AN19" s="620"/>
      <c r="AO19" s="667"/>
      <c r="AP19" s="613" t="s">
        <v>269</v>
      </c>
      <c r="AQ19" s="614"/>
      <c r="AR19" s="614"/>
      <c r="AS19" s="614"/>
      <c r="AT19" s="614"/>
      <c r="AU19" s="614"/>
      <c r="AV19" s="614"/>
      <c r="AW19" s="614"/>
      <c r="AX19" s="614"/>
      <c r="AY19" s="614"/>
      <c r="AZ19" s="614"/>
      <c r="BA19" s="614"/>
      <c r="BB19" s="614"/>
      <c r="BC19" s="614"/>
      <c r="BD19" s="614"/>
      <c r="BE19" s="614"/>
      <c r="BF19" s="615"/>
      <c r="BG19" s="616">
        <v>15706</v>
      </c>
      <c r="BH19" s="617"/>
      <c r="BI19" s="617"/>
      <c r="BJ19" s="617"/>
      <c r="BK19" s="617"/>
      <c r="BL19" s="617"/>
      <c r="BM19" s="617"/>
      <c r="BN19" s="618"/>
      <c r="BO19" s="665">
        <v>0.7</v>
      </c>
      <c r="BP19" s="665"/>
      <c r="BQ19" s="665"/>
      <c r="BR19" s="665"/>
      <c r="BS19" s="622" t="s">
        <v>121</v>
      </c>
      <c r="BT19" s="617"/>
      <c r="BU19" s="617"/>
      <c r="BV19" s="617"/>
      <c r="BW19" s="617"/>
      <c r="BX19" s="617"/>
      <c r="BY19" s="617"/>
      <c r="BZ19" s="617"/>
      <c r="CA19" s="617"/>
      <c r="CB19" s="655"/>
      <c r="CD19" s="648" t="s">
        <v>270</v>
      </c>
      <c r="CE19" s="649"/>
      <c r="CF19" s="649"/>
      <c r="CG19" s="649"/>
      <c r="CH19" s="649"/>
      <c r="CI19" s="649"/>
      <c r="CJ19" s="649"/>
      <c r="CK19" s="649"/>
      <c r="CL19" s="649"/>
      <c r="CM19" s="649"/>
      <c r="CN19" s="649"/>
      <c r="CO19" s="649"/>
      <c r="CP19" s="649"/>
      <c r="CQ19" s="650"/>
      <c r="CR19" s="616" t="s">
        <v>121</v>
      </c>
      <c r="CS19" s="617"/>
      <c r="CT19" s="617"/>
      <c r="CU19" s="617"/>
      <c r="CV19" s="617"/>
      <c r="CW19" s="617"/>
      <c r="CX19" s="617"/>
      <c r="CY19" s="618"/>
      <c r="CZ19" s="665" t="s">
        <v>225</v>
      </c>
      <c r="DA19" s="665"/>
      <c r="DB19" s="665"/>
      <c r="DC19" s="665"/>
      <c r="DD19" s="622" t="s">
        <v>225</v>
      </c>
      <c r="DE19" s="617"/>
      <c r="DF19" s="617"/>
      <c r="DG19" s="617"/>
      <c r="DH19" s="617"/>
      <c r="DI19" s="617"/>
      <c r="DJ19" s="617"/>
      <c r="DK19" s="617"/>
      <c r="DL19" s="617"/>
      <c r="DM19" s="617"/>
      <c r="DN19" s="617"/>
      <c r="DO19" s="617"/>
      <c r="DP19" s="618"/>
      <c r="DQ19" s="622" t="s">
        <v>121</v>
      </c>
      <c r="DR19" s="617"/>
      <c r="DS19" s="617"/>
      <c r="DT19" s="617"/>
      <c r="DU19" s="617"/>
      <c r="DV19" s="617"/>
      <c r="DW19" s="617"/>
      <c r="DX19" s="617"/>
      <c r="DY19" s="617"/>
      <c r="DZ19" s="617"/>
      <c r="EA19" s="617"/>
      <c r="EB19" s="617"/>
      <c r="EC19" s="655"/>
    </row>
    <row r="20" spans="2:133" ht="11.25" customHeight="1" x14ac:dyDescent="0.15">
      <c r="B20" s="613" t="s">
        <v>271</v>
      </c>
      <c r="C20" s="614"/>
      <c r="D20" s="614"/>
      <c r="E20" s="614"/>
      <c r="F20" s="614"/>
      <c r="G20" s="614"/>
      <c r="H20" s="614"/>
      <c r="I20" s="614"/>
      <c r="J20" s="614"/>
      <c r="K20" s="614"/>
      <c r="L20" s="614"/>
      <c r="M20" s="614"/>
      <c r="N20" s="614"/>
      <c r="O20" s="614"/>
      <c r="P20" s="614"/>
      <c r="Q20" s="615"/>
      <c r="R20" s="616">
        <v>168285</v>
      </c>
      <c r="S20" s="617"/>
      <c r="T20" s="617"/>
      <c r="U20" s="617"/>
      <c r="V20" s="617"/>
      <c r="W20" s="617"/>
      <c r="X20" s="617"/>
      <c r="Y20" s="618"/>
      <c r="Z20" s="665">
        <v>2.2999999999999998</v>
      </c>
      <c r="AA20" s="665"/>
      <c r="AB20" s="665"/>
      <c r="AC20" s="665"/>
      <c r="AD20" s="666" t="s">
        <v>121</v>
      </c>
      <c r="AE20" s="666"/>
      <c r="AF20" s="666"/>
      <c r="AG20" s="666"/>
      <c r="AH20" s="666"/>
      <c r="AI20" s="666"/>
      <c r="AJ20" s="666"/>
      <c r="AK20" s="666"/>
      <c r="AL20" s="619" t="s">
        <v>121</v>
      </c>
      <c r="AM20" s="620"/>
      <c r="AN20" s="620"/>
      <c r="AO20" s="667"/>
      <c r="AP20" s="613" t="s">
        <v>272</v>
      </c>
      <c r="AQ20" s="614"/>
      <c r="AR20" s="614"/>
      <c r="AS20" s="614"/>
      <c r="AT20" s="614"/>
      <c r="AU20" s="614"/>
      <c r="AV20" s="614"/>
      <c r="AW20" s="614"/>
      <c r="AX20" s="614"/>
      <c r="AY20" s="614"/>
      <c r="AZ20" s="614"/>
      <c r="BA20" s="614"/>
      <c r="BB20" s="614"/>
      <c r="BC20" s="614"/>
      <c r="BD20" s="614"/>
      <c r="BE20" s="614"/>
      <c r="BF20" s="615"/>
      <c r="BG20" s="616">
        <v>15706</v>
      </c>
      <c r="BH20" s="617"/>
      <c r="BI20" s="617"/>
      <c r="BJ20" s="617"/>
      <c r="BK20" s="617"/>
      <c r="BL20" s="617"/>
      <c r="BM20" s="617"/>
      <c r="BN20" s="618"/>
      <c r="BO20" s="665">
        <v>0.7</v>
      </c>
      <c r="BP20" s="665"/>
      <c r="BQ20" s="665"/>
      <c r="BR20" s="665"/>
      <c r="BS20" s="622" t="s">
        <v>225</v>
      </c>
      <c r="BT20" s="617"/>
      <c r="BU20" s="617"/>
      <c r="BV20" s="617"/>
      <c r="BW20" s="617"/>
      <c r="BX20" s="617"/>
      <c r="BY20" s="617"/>
      <c r="BZ20" s="617"/>
      <c r="CA20" s="617"/>
      <c r="CB20" s="655"/>
      <c r="CD20" s="648" t="s">
        <v>273</v>
      </c>
      <c r="CE20" s="649"/>
      <c r="CF20" s="649"/>
      <c r="CG20" s="649"/>
      <c r="CH20" s="649"/>
      <c r="CI20" s="649"/>
      <c r="CJ20" s="649"/>
      <c r="CK20" s="649"/>
      <c r="CL20" s="649"/>
      <c r="CM20" s="649"/>
      <c r="CN20" s="649"/>
      <c r="CO20" s="649"/>
      <c r="CP20" s="649"/>
      <c r="CQ20" s="650"/>
      <c r="CR20" s="616">
        <v>7094106</v>
      </c>
      <c r="CS20" s="617"/>
      <c r="CT20" s="617"/>
      <c r="CU20" s="617"/>
      <c r="CV20" s="617"/>
      <c r="CW20" s="617"/>
      <c r="CX20" s="617"/>
      <c r="CY20" s="618"/>
      <c r="CZ20" s="665">
        <v>100</v>
      </c>
      <c r="DA20" s="665"/>
      <c r="DB20" s="665"/>
      <c r="DC20" s="665"/>
      <c r="DD20" s="622">
        <v>773851</v>
      </c>
      <c r="DE20" s="617"/>
      <c r="DF20" s="617"/>
      <c r="DG20" s="617"/>
      <c r="DH20" s="617"/>
      <c r="DI20" s="617"/>
      <c r="DJ20" s="617"/>
      <c r="DK20" s="617"/>
      <c r="DL20" s="617"/>
      <c r="DM20" s="617"/>
      <c r="DN20" s="617"/>
      <c r="DO20" s="617"/>
      <c r="DP20" s="618"/>
      <c r="DQ20" s="622">
        <v>4964642</v>
      </c>
      <c r="DR20" s="617"/>
      <c r="DS20" s="617"/>
      <c r="DT20" s="617"/>
      <c r="DU20" s="617"/>
      <c r="DV20" s="617"/>
      <c r="DW20" s="617"/>
      <c r="DX20" s="617"/>
      <c r="DY20" s="617"/>
      <c r="DZ20" s="617"/>
      <c r="EA20" s="617"/>
      <c r="EB20" s="617"/>
      <c r="EC20" s="655"/>
    </row>
    <row r="21" spans="2:133" ht="11.25" customHeight="1" x14ac:dyDescent="0.15">
      <c r="B21" s="613" t="s">
        <v>274</v>
      </c>
      <c r="C21" s="614"/>
      <c r="D21" s="614"/>
      <c r="E21" s="614"/>
      <c r="F21" s="614"/>
      <c r="G21" s="614"/>
      <c r="H21" s="614"/>
      <c r="I21" s="614"/>
      <c r="J21" s="614"/>
      <c r="K21" s="614"/>
      <c r="L21" s="614"/>
      <c r="M21" s="614"/>
      <c r="N21" s="614"/>
      <c r="O21" s="614"/>
      <c r="P21" s="614"/>
      <c r="Q21" s="615"/>
      <c r="R21" s="616">
        <v>226805</v>
      </c>
      <c r="S21" s="617"/>
      <c r="T21" s="617"/>
      <c r="U21" s="617"/>
      <c r="V21" s="617"/>
      <c r="W21" s="617"/>
      <c r="X21" s="617"/>
      <c r="Y21" s="618"/>
      <c r="Z21" s="665">
        <v>3.1</v>
      </c>
      <c r="AA21" s="665"/>
      <c r="AB21" s="665"/>
      <c r="AC21" s="665"/>
      <c r="AD21" s="666" t="s">
        <v>225</v>
      </c>
      <c r="AE21" s="666"/>
      <c r="AF21" s="666"/>
      <c r="AG21" s="666"/>
      <c r="AH21" s="666"/>
      <c r="AI21" s="666"/>
      <c r="AJ21" s="666"/>
      <c r="AK21" s="666"/>
      <c r="AL21" s="619" t="s">
        <v>121</v>
      </c>
      <c r="AM21" s="620"/>
      <c r="AN21" s="620"/>
      <c r="AO21" s="667"/>
      <c r="AP21" s="711" t="s">
        <v>275</v>
      </c>
      <c r="AQ21" s="718"/>
      <c r="AR21" s="718"/>
      <c r="AS21" s="718"/>
      <c r="AT21" s="718"/>
      <c r="AU21" s="718"/>
      <c r="AV21" s="718"/>
      <c r="AW21" s="718"/>
      <c r="AX21" s="718"/>
      <c r="AY21" s="718"/>
      <c r="AZ21" s="718"/>
      <c r="BA21" s="718"/>
      <c r="BB21" s="718"/>
      <c r="BC21" s="718"/>
      <c r="BD21" s="718"/>
      <c r="BE21" s="718"/>
      <c r="BF21" s="713"/>
      <c r="BG21" s="616">
        <v>15706</v>
      </c>
      <c r="BH21" s="617"/>
      <c r="BI21" s="617"/>
      <c r="BJ21" s="617"/>
      <c r="BK21" s="617"/>
      <c r="BL21" s="617"/>
      <c r="BM21" s="617"/>
      <c r="BN21" s="618"/>
      <c r="BO21" s="665">
        <v>0.7</v>
      </c>
      <c r="BP21" s="665"/>
      <c r="BQ21" s="665"/>
      <c r="BR21" s="665"/>
      <c r="BS21" s="622" t="s">
        <v>121</v>
      </c>
      <c r="BT21" s="617"/>
      <c r="BU21" s="617"/>
      <c r="BV21" s="617"/>
      <c r="BW21" s="617"/>
      <c r="BX21" s="617"/>
      <c r="BY21" s="617"/>
      <c r="BZ21" s="617"/>
      <c r="CA21" s="617"/>
      <c r="CB21" s="655"/>
      <c r="CD21" s="729"/>
      <c r="CE21" s="645"/>
      <c r="CF21" s="645"/>
      <c r="CG21" s="645"/>
      <c r="CH21" s="645"/>
      <c r="CI21" s="645"/>
      <c r="CJ21" s="645"/>
      <c r="CK21" s="645"/>
      <c r="CL21" s="645"/>
      <c r="CM21" s="645"/>
      <c r="CN21" s="645"/>
      <c r="CO21" s="645"/>
      <c r="CP21" s="645"/>
      <c r="CQ21" s="646"/>
      <c r="CR21" s="730"/>
      <c r="CS21" s="727"/>
      <c r="CT21" s="727"/>
      <c r="CU21" s="727"/>
      <c r="CV21" s="727"/>
      <c r="CW21" s="727"/>
      <c r="CX21" s="727"/>
      <c r="CY21" s="731"/>
      <c r="CZ21" s="732"/>
      <c r="DA21" s="732"/>
      <c r="DB21" s="732"/>
      <c r="DC21" s="732"/>
      <c r="DD21" s="726"/>
      <c r="DE21" s="727"/>
      <c r="DF21" s="727"/>
      <c r="DG21" s="727"/>
      <c r="DH21" s="727"/>
      <c r="DI21" s="727"/>
      <c r="DJ21" s="727"/>
      <c r="DK21" s="727"/>
      <c r="DL21" s="727"/>
      <c r="DM21" s="727"/>
      <c r="DN21" s="727"/>
      <c r="DO21" s="727"/>
      <c r="DP21" s="731"/>
      <c r="DQ21" s="726"/>
      <c r="DR21" s="727"/>
      <c r="DS21" s="727"/>
      <c r="DT21" s="727"/>
      <c r="DU21" s="727"/>
      <c r="DV21" s="727"/>
      <c r="DW21" s="727"/>
      <c r="DX21" s="727"/>
      <c r="DY21" s="727"/>
      <c r="DZ21" s="727"/>
      <c r="EA21" s="727"/>
      <c r="EB21" s="727"/>
      <c r="EC21" s="728"/>
    </row>
    <row r="22" spans="2:133" ht="11.25" customHeight="1" x14ac:dyDescent="0.15">
      <c r="B22" s="613" t="s">
        <v>276</v>
      </c>
      <c r="C22" s="614"/>
      <c r="D22" s="614"/>
      <c r="E22" s="614"/>
      <c r="F22" s="614"/>
      <c r="G22" s="614"/>
      <c r="H22" s="614"/>
      <c r="I22" s="614"/>
      <c r="J22" s="614"/>
      <c r="K22" s="614"/>
      <c r="L22" s="614"/>
      <c r="M22" s="614"/>
      <c r="N22" s="614"/>
      <c r="O22" s="614"/>
      <c r="P22" s="614"/>
      <c r="Q22" s="615"/>
      <c r="R22" s="616">
        <v>4652743</v>
      </c>
      <c r="S22" s="617"/>
      <c r="T22" s="617"/>
      <c r="U22" s="617"/>
      <c r="V22" s="617"/>
      <c r="W22" s="617"/>
      <c r="X22" s="617"/>
      <c r="Y22" s="618"/>
      <c r="Z22" s="665">
        <v>63</v>
      </c>
      <c r="AA22" s="665"/>
      <c r="AB22" s="665"/>
      <c r="AC22" s="665"/>
      <c r="AD22" s="666">
        <v>4257653</v>
      </c>
      <c r="AE22" s="666"/>
      <c r="AF22" s="666"/>
      <c r="AG22" s="666"/>
      <c r="AH22" s="666"/>
      <c r="AI22" s="666"/>
      <c r="AJ22" s="666"/>
      <c r="AK22" s="666"/>
      <c r="AL22" s="619">
        <v>100</v>
      </c>
      <c r="AM22" s="620"/>
      <c r="AN22" s="620"/>
      <c r="AO22" s="667"/>
      <c r="AP22" s="711" t="s">
        <v>277</v>
      </c>
      <c r="AQ22" s="718"/>
      <c r="AR22" s="718"/>
      <c r="AS22" s="718"/>
      <c r="AT22" s="718"/>
      <c r="AU22" s="718"/>
      <c r="AV22" s="718"/>
      <c r="AW22" s="718"/>
      <c r="AX22" s="718"/>
      <c r="AY22" s="718"/>
      <c r="AZ22" s="718"/>
      <c r="BA22" s="718"/>
      <c r="BB22" s="718"/>
      <c r="BC22" s="718"/>
      <c r="BD22" s="718"/>
      <c r="BE22" s="718"/>
      <c r="BF22" s="713"/>
      <c r="BG22" s="616" t="s">
        <v>121</v>
      </c>
      <c r="BH22" s="617"/>
      <c r="BI22" s="617"/>
      <c r="BJ22" s="617"/>
      <c r="BK22" s="617"/>
      <c r="BL22" s="617"/>
      <c r="BM22" s="617"/>
      <c r="BN22" s="618"/>
      <c r="BO22" s="665" t="s">
        <v>121</v>
      </c>
      <c r="BP22" s="665"/>
      <c r="BQ22" s="665"/>
      <c r="BR22" s="665"/>
      <c r="BS22" s="622" t="s">
        <v>225</v>
      </c>
      <c r="BT22" s="617"/>
      <c r="BU22" s="617"/>
      <c r="BV22" s="617"/>
      <c r="BW22" s="617"/>
      <c r="BX22" s="617"/>
      <c r="BY22" s="617"/>
      <c r="BZ22" s="617"/>
      <c r="CA22" s="617"/>
      <c r="CB22" s="655"/>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13" t="s">
        <v>279</v>
      </c>
      <c r="C23" s="614"/>
      <c r="D23" s="614"/>
      <c r="E23" s="614"/>
      <c r="F23" s="614"/>
      <c r="G23" s="614"/>
      <c r="H23" s="614"/>
      <c r="I23" s="614"/>
      <c r="J23" s="614"/>
      <c r="K23" s="614"/>
      <c r="L23" s="614"/>
      <c r="M23" s="614"/>
      <c r="N23" s="614"/>
      <c r="O23" s="614"/>
      <c r="P23" s="614"/>
      <c r="Q23" s="615"/>
      <c r="R23" s="616">
        <v>2129</v>
      </c>
      <c r="S23" s="617"/>
      <c r="T23" s="617"/>
      <c r="U23" s="617"/>
      <c r="V23" s="617"/>
      <c r="W23" s="617"/>
      <c r="X23" s="617"/>
      <c r="Y23" s="618"/>
      <c r="Z23" s="665">
        <v>0</v>
      </c>
      <c r="AA23" s="665"/>
      <c r="AB23" s="665"/>
      <c r="AC23" s="665"/>
      <c r="AD23" s="666">
        <v>2129</v>
      </c>
      <c r="AE23" s="666"/>
      <c r="AF23" s="666"/>
      <c r="AG23" s="666"/>
      <c r="AH23" s="666"/>
      <c r="AI23" s="666"/>
      <c r="AJ23" s="666"/>
      <c r="AK23" s="666"/>
      <c r="AL23" s="619">
        <v>0</v>
      </c>
      <c r="AM23" s="620"/>
      <c r="AN23" s="620"/>
      <c r="AO23" s="667"/>
      <c r="AP23" s="711" t="s">
        <v>280</v>
      </c>
      <c r="AQ23" s="718"/>
      <c r="AR23" s="718"/>
      <c r="AS23" s="718"/>
      <c r="AT23" s="718"/>
      <c r="AU23" s="718"/>
      <c r="AV23" s="718"/>
      <c r="AW23" s="718"/>
      <c r="AX23" s="718"/>
      <c r="AY23" s="718"/>
      <c r="AZ23" s="718"/>
      <c r="BA23" s="718"/>
      <c r="BB23" s="718"/>
      <c r="BC23" s="718"/>
      <c r="BD23" s="718"/>
      <c r="BE23" s="718"/>
      <c r="BF23" s="713"/>
      <c r="BG23" s="616" t="s">
        <v>121</v>
      </c>
      <c r="BH23" s="617"/>
      <c r="BI23" s="617"/>
      <c r="BJ23" s="617"/>
      <c r="BK23" s="617"/>
      <c r="BL23" s="617"/>
      <c r="BM23" s="617"/>
      <c r="BN23" s="618"/>
      <c r="BO23" s="665" t="s">
        <v>121</v>
      </c>
      <c r="BP23" s="665"/>
      <c r="BQ23" s="665"/>
      <c r="BR23" s="665"/>
      <c r="BS23" s="622" t="s">
        <v>121</v>
      </c>
      <c r="BT23" s="617"/>
      <c r="BU23" s="617"/>
      <c r="BV23" s="617"/>
      <c r="BW23" s="617"/>
      <c r="BX23" s="617"/>
      <c r="BY23" s="617"/>
      <c r="BZ23" s="617"/>
      <c r="CA23" s="617"/>
      <c r="CB23" s="655"/>
      <c r="CD23" s="720" t="s">
        <v>219</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3" t="s">
        <v>284</v>
      </c>
      <c r="DM23" s="724"/>
      <c r="DN23" s="724"/>
      <c r="DO23" s="724"/>
      <c r="DP23" s="724"/>
      <c r="DQ23" s="724"/>
      <c r="DR23" s="724"/>
      <c r="DS23" s="724"/>
      <c r="DT23" s="724"/>
      <c r="DU23" s="724"/>
      <c r="DV23" s="725"/>
      <c r="DW23" s="720" t="s">
        <v>285</v>
      </c>
      <c r="DX23" s="721"/>
      <c r="DY23" s="721"/>
      <c r="DZ23" s="721"/>
      <c r="EA23" s="721"/>
      <c r="EB23" s="721"/>
      <c r="EC23" s="722"/>
    </row>
    <row r="24" spans="2:133" ht="11.25" customHeight="1" x14ac:dyDescent="0.15">
      <c r="B24" s="613" t="s">
        <v>286</v>
      </c>
      <c r="C24" s="614"/>
      <c r="D24" s="614"/>
      <c r="E24" s="614"/>
      <c r="F24" s="614"/>
      <c r="G24" s="614"/>
      <c r="H24" s="614"/>
      <c r="I24" s="614"/>
      <c r="J24" s="614"/>
      <c r="K24" s="614"/>
      <c r="L24" s="614"/>
      <c r="M24" s="614"/>
      <c r="N24" s="614"/>
      <c r="O24" s="614"/>
      <c r="P24" s="614"/>
      <c r="Q24" s="615"/>
      <c r="R24" s="616">
        <v>23443</v>
      </c>
      <c r="S24" s="617"/>
      <c r="T24" s="617"/>
      <c r="U24" s="617"/>
      <c r="V24" s="617"/>
      <c r="W24" s="617"/>
      <c r="X24" s="617"/>
      <c r="Y24" s="618"/>
      <c r="Z24" s="665">
        <v>0.3</v>
      </c>
      <c r="AA24" s="665"/>
      <c r="AB24" s="665"/>
      <c r="AC24" s="665"/>
      <c r="AD24" s="666" t="s">
        <v>121</v>
      </c>
      <c r="AE24" s="666"/>
      <c r="AF24" s="666"/>
      <c r="AG24" s="666"/>
      <c r="AH24" s="666"/>
      <c r="AI24" s="666"/>
      <c r="AJ24" s="666"/>
      <c r="AK24" s="666"/>
      <c r="AL24" s="619" t="s">
        <v>121</v>
      </c>
      <c r="AM24" s="620"/>
      <c r="AN24" s="620"/>
      <c r="AO24" s="667"/>
      <c r="AP24" s="711" t="s">
        <v>287</v>
      </c>
      <c r="AQ24" s="718"/>
      <c r="AR24" s="718"/>
      <c r="AS24" s="718"/>
      <c r="AT24" s="718"/>
      <c r="AU24" s="718"/>
      <c r="AV24" s="718"/>
      <c r="AW24" s="718"/>
      <c r="AX24" s="718"/>
      <c r="AY24" s="718"/>
      <c r="AZ24" s="718"/>
      <c r="BA24" s="718"/>
      <c r="BB24" s="718"/>
      <c r="BC24" s="718"/>
      <c r="BD24" s="718"/>
      <c r="BE24" s="718"/>
      <c r="BF24" s="713"/>
      <c r="BG24" s="616" t="s">
        <v>121</v>
      </c>
      <c r="BH24" s="617"/>
      <c r="BI24" s="617"/>
      <c r="BJ24" s="617"/>
      <c r="BK24" s="617"/>
      <c r="BL24" s="617"/>
      <c r="BM24" s="617"/>
      <c r="BN24" s="618"/>
      <c r="BO24" s="665" t="s">
        <v>121</v>
      </c>
      <c r="BP24" s="665"/>
      <c r="BQ24" s="665"/>
      <c r="BR24" s="665"/>
      <c r="BS24" s="622" t="s">
        <v>121</v>
      </c>
      <c r="BT24" s="617"/>
      <c r="BU24" s="617"/>
      <c r="BV24" s="617"/>
      <c r="BW24" s="617"/>
      <c r="BX24" s="617"/>
      <c r="BY24" s="617"/>
      <c r="BZ24" s="617"/>
      <c r="CA24" s="617"/>
      <c r="CB24" s="655"/>
      <c r="CD24" s="674" t="s">
        <v>288</v>
      </c>
      <c r="CE24" s="675"/>
      <c r="CF24" s="675"/>
      <c r="CG24" s="675"/>
      <c r="CH24" s="675"/>
      <c r="CI24" s="675"/>
      <c r="CJ24" s="675"/>
      <c r="CK24" s="675"/>
      <c r="CL24" s="675"/>
      <c r="CM24" s="675"/>
      <c r="CN24" s="675"/>
      <c r="CO24" s="675"/>
      <c r="CP24" s="675"/>
      <c r="CQ24" s="676"/>
      <c r="CR24" s="668">
        <v>2701225</v>
      </c>
      <c r="CS24" s="669"/>
      <c r="CT24" s="669"/>
      <c r="CU24" s="669"/>
      <c r="CV24" s="669"/>
      <c r="CW24" s="669"/>
      <c r="CX24" s="669"/>
      <c r="CY24" s="715"/>
      <c r="CZ24" s="716">
        <v>38.1</v>
      </c>
      <c r="DA24" s="685"/>
      <c r="DB24" s="685"/>
      <c r="DC24" s="719"/>
      <c r="DD24" s="714">
        <v>2066288</v>
      </c>
      <c r="DE24" s="669"/>
      <c r="DF24" s="669"/>
      <c r="DG24" s="669"/>
      <c r="DH24" s="669"/>
      <c r="DI24" s="669"/>
      <c r="DJ24" s="669"/>
      <c r="DK24" s="715"/>
      <c r="DL24" s="714">
        <v>1722420</v>
      </c>
      <c r="DM24" s="669"/>
      <c r="DN24" s="669"/>
      <c r="DO24" s="669"/>
      <c r="DP24" s="669"/>
      <c r="DQ24" s="669"/>
      <c r="DR24" s="669"/>
      <c r="DS24" s="669"/>
      <c r="DT24" s="669"/>
      <c r="DU24" s="669"/>
      <c r="DV24" s="715"/>
      <c r="DW24" s="716">
        <v>38.1</v>
      </c>
      <c r="DX24" s="685"/>
      <c r="DY24" s="685"/>
      <c r="DZ24" s="685"/>
      <c r="EA24" s="685"/>
      <c r="EB24" s="685"/>
      <c r="EC24" s="717"/>
    </row>
    <row r="25" spans="2:133" ht="11.25" customHeight="1" x14ac:dyDescent="0.15">
      <c r="B25" s="613" t="s">
        <v>289</v>
      </c>
      <c r="C25" s="614"/>
      <c r="D25" s="614"/>
      <c r="E25" s="614"/>
      <c r="F25" s="614"/>
      <c r="G25" s="614"/>
      <c r="H25" s="614"/>
      <c r="I25" s="614"/>
      <c r="J25" s="614"/>
      <c r="K25" s="614"/>
      <c r="L25" s="614"/>
      <c r="M25" s="614"/>
      <c r="N25" s="614"/>
      <c r="O25" s="614"/>
      <c r="P25" s="614"/>
      <c r="Q25" s="615"/>
      <c r="R25" s="616">
        <v>111488</v>
      </c>
      <c r="S25" s="617"/>
      <c r="T25" s="617"/>
      <c r="U25" s="617"/>
      <c r="V25" s="617"/>
      <c r="W25" s="617"/>
      <c r="X25" s="617"/>
      <c r="Y25" s="618"/>
      <c r="Z25" s="665">
        <v>1.5</v>
      </c>
      <c r="AA25" s="665"/>
      <c r="AB25" s="665"/>
      <c r="AC25" s="665"/>
      <c r="AD25" s="666" t="s">
        <v>225</v>
      </c>
      <c r="AE25" s="666"/>
      <c r="AF25" s="666"/>
      <c r="AG25" s="666"/>
      <c r="AH25" s="666"/>
      <c r="AI25" s="666"/>
      <c r="AJ25" s="666"/>
      <c r="AK25" s="666"/>
      <c r="AL25" s="619" t="s">
        <v>225</v>
      </c>
      <c r="AM25" s="620"/>
      <c r="AN25" s="620"/>
      <c r="AO25" s="667"/>
      <c r="AP25" s="711" t="s">
        <v>290</v>
      </c>
      <c r="AQ25" s="718"/>
      <c r="AR25" s="718"/>
      <c r="AS25" s="718"/>
      <c r="AT25" s="718"/>
      <c r="AU25" s="718"/>
      <c r="AV25" s="718"/>
      <c r="AW25" s="718"/>
      <c r="AX25" s="718"/>
      <c r="AY25" s="718"/>
      <c r="AZ25" s="718"/>
      <c r="BA25" s="718"/>
      <c r="BB25" s="718"/>
      <c r="BC25" s="718"/>
      <c r="BD25" s="718"/>
      <c r="BE25" s="718"/>
      <c r="BF25" s="713"/>
      <c r="BG25" s="616" t="s">
        <v>121</v>
      </c>
      <c r="BH25" s="617"/>
      <c r="BI25" s="617"/>
      <c r="BJ25" s="617"/>
      <c r="BK25" s="617"/>
      <c r="BL25" s="617"/>
      <c r="BM25" s="617"/>
      <c r="BN25" s="618"/>
      <c r="BO25" s="665" t="s">
        <v>225</v>
      </c>
      <c r="BP25" s="665"/>
      <c r="BQ25" s="665"/>
      <c r="BR25" s="665"/>
      <c r="BS25" s="622" t="s">
        <v>121</v>
      </c>
      <c r="BT25" s="617"/>
      <c r="BU25" s="617"/>
      <c r="BV25" s="617"/>
      <c r="BW25" s="617"/>
      <c r="BX25" s="617"/>
      <c r="BY25" s="617"/>
      <c r="BZ25" s="617"/>
      <c r="CA25" s="617"/>
      <c r="CB25" s="655"/>
      <c r="CD25" s="648" t="s">
        <v>291</v>
      </c>
      <c r="CE25" s="649"/>
      <c r="CF25" s="649"/>
      <c r="CG25" s="649"/>
      <c r="CH25" s="649"/>
      <c r="CI25" s="649"/>
      <c r="CJ25" s="649"/>
      <c r="CK25" s="649"/>
      <c r="CL25" s="649"/>
      <c r="CM25" s="649"/>
      <c r="CN25" s="649"/>
      <c r="CO25" s="649"/>
      <c r="CP25" s="649"/>
      <c r="CQ25" s="650"/>
      <c r="CR25" s="616">
        <v>1154726</v>
      </c>
      <c r="CS25" s="629"/>
      <c r="CT25" s="629"/>
      <c r="CU25" s="629"/>
      <c r="CV25" s="629"/>
      <c r="CW25" s="629"/>
      <c r="CX25" s="629"/>
      <c r="CY25" s="630"/>
      <c r="CZ25" s="619">
        <v>16.3</v>
      </c>
      <c r="DA25" s="631"/>
      <c r="DB25" s="631"/>
      <c r="DC25" s="632"/>
      <c r="DD25" s="622">
        <v>1106359</v>
      </c>
      <c r="DE25" s="629"/>
      <c r="DF25" s="629"/>
      <c r="DG25" s="629"/>
      <c r="DH25" s="629"/>
      <c r="DI25" s="629"/>
      <c r="DJ25" s="629"/>
      <c r="DK25" s="630"/>
      <c r="DL25" s="622">
        <v>826445</v>
      </c>
      <c r="DM25" s="629"/>
      <c r="DN25" s="629"/>
      <c r="DO25" s="629"/>
      <c r="DP25" s="629"/>
      <c r="DQ25" s="629"/>
      <c r="DR25" s="629"/>
      <c r="DS25" s="629"/>
      <c r="DT25" s="629"/>
      <c r="DU25" s="629"/>
      <c r="DV25" s="630"/>
      <c r="DW25" s="619">
        <v>18.3</v>
      </c>
      <c r="DX25" s="631"/>
      <c r="DY25" s="631"/>
      <c r="DZ25" s="631"/>
      <c r="EA25" s="631"/>
      <c r="EB25" s="631"/>
      <c r="EC25" s="639"/>
    </row>
    <row r="26" spans="2:133" ht="11.25" customHeight="1" x14ac:dyDescent="0.15">
      <c r="B26" s="613" t="s">
        <v>292</v>
      </c>
      <c r="C26" s="614"/>
      <c r="D26" s="614"/>
      <c r="E26" s="614"/>
      <c r="F26" s="614"/>
      <c r="G26" s="614"/>
      <c r="H26" s="614"/>
      <c r="I26" s="614"/>
      <c r="J26" s="614"/>
      <c r="K26" s="614"/>
      <c r="L26" s="614"/>
      <c r="M26" s="614"/>
      <c r="N26" s="614"/>
      <c r="O26" s="614"/>
      <c r="P26" s="614"/>
      <c r="Q26" s="615"/>
      <c r="R26" s="616">
        <v>8137</v>
      </c>
      <c r="S26" s="617"/>
      <c r="T26" s="617"/>
      <c r="U26" s="617"/>
      <c r="V26" s="617"/>
      <c r="W26" s="617"/>
      <c r="X26" s="617"/>
      <c r="Y26" s="618"/>
      <c r="Z26" s="665">
        <v>0.1</v>
      </c>
      <c r="AA26" s="665"/>
      <c r="AB26" s="665"/>
      <c r="AC26" s="665"/>
      <c r="AD26" s="666" t="s">
        <v>225</v>
      </c>
      <c r="AE26" s="666"/>
      <c r="AF26" s="666"/>
      <c r="AG26" s="666"/>
      <c r="AH26" s="666"/>
      <c r="AI26" s="666"/>
      <c r="AJ26" s="666"/>
      <c r="AK26" s="666"/>
      <c r="AL26" s="619" t="s">
        <v>225</v>
      </c>
      <c r="AM26" s="620"/>
      <c r="AN26" s="620"/>
      <c r="AO26" s="667"/>
      <c r="AP26" s="711" t="s">
        <v>293</v>
      </c>
      <c r="AQ26" s="712"/>
      <c r="AR26" s="712"/>
      <c r="AS26" s="712"/>
      <c r="AT26" s="712"/>
      <c r="AU26" s="712"/>
      <c r="AV26" s="712"/>
      <c r="AW26" s="712"/>
      <c r="AX26" s="712"/>
      <c r="AY26" s="712"/>
      <c r="AZ26" s="712"/>
      <c r="BA26" s="712"/>
      <c r="BB26" s="712"/>
      <c r="BC26" s="712"/>
      <c r="BD26" s="712"/>
      <c r="BE26" s="712"/>
      <c r="BF26" s="713"/>
      <c r="BG26" s="616" t="s">
        <v>225</v>
      </c>
      <c r="BH26" s="617"/>
      <c r="BI26" s="617"/>
      <c r="BJ26" s="617"/>
      <c r="BK26" s="617"/>
      <c r="BL26" s="617"/>
      <c r="BM26" s="617"/>
      <c r="BN26" s="618"/>
      <c r="BO26" s="665" t="s">
        <v>225</v>
      </c>
      <c r="BP26" s="665"/>
      <c r="BQ26" s="665"/>
      <c r="BR26" s="665"/>
      <c r="BS26" s="622" t="s">
        <v>121</v>
      </c>
      <c r="BT26" s="617"/>
      <c r="BU26" s="617"/>
      <c r="BV26" s="617"/>
      <c r="BW26" s="617"/>
      <c r="BX26" s="617"/>
      <c r="BY26" s="617"/>
      <c r="BZ26" s="617"/>
      <c r="CA26" s="617"/>
      <c r="CB26" s="655"/>
      <c r="CD26" s="648" t="s">
        <v>294</v>
      </c>
      <c r="CE26" s="649"/>
      <c r="CF26" s="649"/>
      <c r="CG26" s="649"/>
      <c r="CH26" s="649"/>
      <c r="CI26" s="649"/>
      <c r="CJ26" s="649"/>
      <c r="CK26" s="649"/>
      <c r="CL26" s="649"/>
      <c r="CM26" s="649"/>
      <c r="CN26" s="649"/>
      <c r="CO26" s="649"/>
      <c r="CP26" s="649"/>
      <c r="CQ26" s="650"/>
      <c r="CR26" s="616">
        <v>663630</v>
      </c>
      <c r="CS26" s="617"/>
      <c r="CT26" s="617"/>
      <c r="CU26" s="617"/>
      <c r="CV26" s="617"/>
      <c r="CW26" s="617"/>
      <c r="CX26" s="617"/>
      <c r="CY26" s="618"/>
      <c r="CZ26" s="619">
        <v>9.4</v>
      </c>
      <c r="DA26" s="631"/>
      <c r="DB26" s="631"/>
      <c r="DC26" s="632"/>
      <c r="DD26" s="622">
        <v>619753</v>
      </c>
      <c r="DE26" s="617"/>
      <c r="DF26" s="617"/>
      <c r="DG26" s="617"/>
      <c r="DH26" s="617"/>
      <c r="DI26" s="617"/>
      <c r="DJ26" s="617"/>
      <c r="DK26" s="618"/>
      <c r="DL26" s="622" t="s">
        <v>225</v>
      </c>
      <c r="DM26" s="617"/>
      <c r="DN26" s="617"/>
      <c r="DO26" s="617"/>
      <c r="DP26" s="617"/>
      <c r="DQ26" s="617"/>
      <c r="DR26" s="617"/>
      <c r="DS26" s="617"/>
      <c r="DT26" s="617"/>
      <c r="DU26" s="617"/>
      <c r="DV26" s="618"/>
      <c r="DW26" s="619" t="s">
        <v>225</v>
      </c>
      <c r="DX26" s="631"/>
      <c r="DY26" s="631"/>
      <c r="DZ26" s="631"/>
      <c r="EA26" s="631"/>
      <c r="EB26" s="631"/>
      <c r="EC26" s="639"/>
    </row>
    <row r="27" spans="2:133" ht="11.25" customHeight="1" x14ac:dyDescent="0.15">
      <c r="B27" s="613" t="s">
        <v>295</v>
      </c>
      <c r="C27" s="614"/>
      <c r="D27" s="614"/>
      <c r="E27" s="614"/>
      <c r="F27" s="614"/>
      <c r="G27" s="614"/>
      <c r="H27" s="614"/>
      <c r="I27" s="614"/>
      <c r="J27" s="614"/>
      <c r="K27" s="614"/>
      <c r="L27" s="614"/>
      <c r="M27" s="614"/>
      <c r="N27" s="614"/>
      <c r="O27" s="614"/>
      <c r="P27" s="614"/>
      <c r="Q27" s="615"/>
      <c r="R27" s="616">
        <v>805979</v>
      </c>
      <c r="S27" s="617"/>
      <c r="T27" s="617"/>
      <c r="U27" s="617"/>
      <c r="V27" s="617"/>
      <c r="W27" s="617"/>
      <c r="X27" s="617"/>
      <c r="Y27" s="618"/>
      <c r="Z27" s="665">
        <v>10.9</v>
      </c>
      <c r="AA27" s="665"/>
      <c r="AB27" s="665"/>
      <c r="AC27" s="665"/>
      <c r="AD27" s="666" t="s">
        <v>121</v>
      </c>
      <c r="AE27" s="666"/>
      <c r="AF27" s="666"/>
      <c r="AG27" s="666"/>
      <c r="AH27" s="666"/>
      <c r="AI27" s="666"/>
      <c r="AJ27" s="666"/>
      <c r="AK27" s="666"/>
      <c r="AL27" s="619" t="s">
        <v>121</v>
      </c>
      <c r="AM27" s="620"/>
      <c r="AN27" s="620"/>
      <c r="AO27" s="667"/>
      <c r="AP27" s="613" t="s">
        <v>296</v>
      </c>
      <c r="AQ27" s="614"/>
      <c r="AR27" s="614"/>
      <c r="AS27" s="614"/>
      <c r="AT27" s="614"/>
      <c r="AU27" s="614"/>
      <c r="AV27" s="614"/>
      <c r="AW27" s="614"/>
      <c r="AX27" s="614"/>
      <c r="AY27" s="614"/>
      <c r="AZ27" s="614"/>
      <c r="BA27" s="614"/>
      <c r="BB27" s="614"/>
      <c r="BC27" s="614"/>
      <c r="BD27" s="614"/>
      <c r="BE27" s="614"/>
      <c r="BF27" s="615"/>
      <c r="BG27" s="616">
        <v>2298749</v>
      </c>
      <c r="BH27" s="617"/>
      <c r="BI27" s="617"/>
      <c r="BJ27" s="617"/>
      <c r="BK27" s="617"/>
      <c r="BL27" s="617"/>
      <c r="BM27" s="617"/>
      <c r="BN27" s="618"/>
      <c r="BO27" s="665">
        <v>100</v>
      </c>
      <c r="BP27" s="665"/>
      <c r="BQ27" s="665"/>
      <c r="BR27" s="665"/>
      <c r="BS27" s="622" t="s">
        <v>225</v>
      </c>
      <c r="BT27" s="617"/>
      <c r="BU27" s="617"/>
      <c r="BV27" s="617"/>
      <c r="BW27" s="617"/>
      <c r="BX27" s="617"/>
      <c r="BY27" s="617"/>
      <c r="BZ27" s="617"/>
      <c r="CA27" s="617"/>
      <c r="CB27" s="655"/>
      <c r="CD27" s="648" t="s">
        <v>297</v>
      </c>
      <c r="CE27" s="649"/>
      <c r="CF27" s="649"/>
      <c r="CG27" s="649"/>
      <c r="CH27" s="649"/>
      <c r="CI27" s="649"/>
      <c r="CJ27" s="649"/>
      <c r="CK27" s="649"/>
      <c r="CL27" s="649"/>
      <c r="CM27" s="649"/>
      <c r="CN27" s="649"/>
      <c r="CO27" s="649"/>
      <c r="CP27" s="649"/>
      <c r="CQ27" s="650"/>
      <c r="CR27" s="616">
        <v>753121</v>
      </c>
      <c r="CS27" s="629"/>
      <c r="CT27" s="629"/>
      <c r="CU27" s="629"/>
      <c r="CV27" s="629"/>
      <c r="CW27" s="629"/>
      <c r="CX27" s="629"/>
      <c r="CY27" s="630"/>
      <c r="CZ27" s="619">
        <v>10.6</v>
      </c>
      <c r="DA27" s="631"/>
      <c r="DB27" s="631"/>
      <c r="DC27" s="632"/>
      <c r="DD27" s="622">
        <v>189607</v>
      </c>
      <c r="DE27" s="629"/>
      <c r="DF27" s="629"/>
      <c r="DG27" s="629"/>
      <c r="DH27" s="629"/>
      <c r="DI27" s="629"/>
      <c r="DJ27" s="629"/>
      <c r="DK27" s="630"/>
      <c r="DL27" s="622">
        <v>186306</v>
      </c>
      <c r="DM27" s="629"/>
      <c r="DN27" s="629"/>
      <c r="DO27" s="629"/>
      <c r="DP27" s="629"/>
      <c r="DQ27" s="629"/>
      <c r="DR27" s="629"/>
      <c r="DS27" s="629"/>
      <c r="DT27" s="629"/>
      <c r="DU27" s="629"/>
      <c r="DV27" s="630"/>
      <c r="DW27" s="619">
        <v>4.0999999999999996</v>
      </c>
      <c r="DX27" s="631"/>
      <c r="DY27" s="631"/>
      <c r="DZ27" s="631"/>
      <c r="EA27" s="631"/>
      <c r="EB27" s="631"/>
      <c r="EC27" s="639"/>
    </row>
    <row r="28" spans="2:133" ht="11.25" customHeight="1" x14ac:dyDescent="0.15">
      <c r="B28" s="708" t="s">
        <v>298</v>
      </c>
      <c r="C28" s="709"/>
      <c r="D28" s="709"/>
      <c r="E28" s="709"/>
      <c r="F28" s="709"/>
      <c r="G28" s="709"/>
      <c r="H28" s="709"/>
      <c r="I28" s="709"/>
      <c r="J28" s="709"/>
      <c r="K28" s="709"/>
      <c r="L28" s="709"/>
      <c r="M28" s="709"/>
      <c r="N28" s="709"/>
      <c r="O28" s="709"/>
      <c r="P28" s="709"/>
      <c r="Q28" s="710"/>
      <c r="R28" s="616" t="s">
        <v>225</v>
      </c>
      <c r="S28" s="617"/>
      <c r="T28" s="617"/>
      <c r="U28" s="617"/>
      <c r="V28" s="617"/>
      <c r="W28" s="617"/>
      <c r="X28" s="617"/>
      <c r="Y28" s="618"/>
      <c r="Z28" s="665" t="s">
        <v>225</v>
      </c>
      <c r="AA28" s="665"/>
      <c r="AB28" s="665"/>
      <c r="AC28" s="665"/>
      <c r="AD28" s="666" t="s">
        <v>121</v>
      </c>
      <c r="AE28" s="666"/>
      <c r="AF28" s="666"/>
      <c r="AG28" s="666"/>
      <c r="AH28" s="666"/>
      <c r="AI28" s="666"/>
      <c r="AJ28" s="666"/>
      <c r="AK28" s="666"/>
      <c r="AL28" s="619" t="s">
        <v>225</v>
      </c>
      <c r="AM28" s="620"/>
      <c r="AN28" s="620"/>
      <c r="AO28" s="667"/>
      <c r="AP28" s="597"/>
      <c r="AQ28" s="598"/>
      <c r="AR28" s="598"/>
      <c r="AS28" s="598"/>
      <c r="AT28" s="598"/>
      <c r="AU28" s="598"/>
      <c r="AV28" s="598"/>
      <c r="AW28" s="598"/>
      <c r="AX28" s="598"/>
      <c r="AY28" s="598"/>
      <c r="AZ28" s="598"/>
      <c r="BA28" s="598"/>
      <c r="BB28" s="598"/>
      <c r="BC28" s="598"/>
      <c r="BD28" s="598"/>
      <c r="BE28" s="598"/>
      <c r="BF28" s="599"/>
      <c r="BG28" s="616"/>
      <c r="BH28" s="617"/>
      <c r="BI28" s="617"/>
      <c r="BJ28" s="617"/>
      <c r="BK28" s="617"/>
      <c r="BL28" s="617"/>
      <c r="BM28" s="617"/>
      <c r="BN28" s="618"/>
      <c r="BO28" s="665"/>
      <c r="BP28" s="665"/>
      <c r="BQ28" s="665"/>
      <c r="BR28" s="665"/>
      <c r="BS28" s="666"/>
      <c r="BT28" s="666"/>
      <c r="BU28" s="666"/>
      <c r="BV28" s="666"/>
      <c r="BW28" s="666"/>
      <c r="BX28" s="666"/>
      <c r="BY28" s="666"/>
      <c r="BZ28" s="666"/>
      <c r="CA28" s="666"/>
      <c r="CB28" s="707"/>
      <c r="CD28" s="648" t="s">
        <v>299</v>
      </c>
      <c r="CE28" s="649"/>
      <c r="CF28" s="649"/>
      <c r="CG28" s="649"/>
      <c r="CH28" s="649"/>
      <c r="CI28" s="649"/>
      <c r="CJ28" s="649"/>
      <c r="CK28" s="649"/>
      <c r="CL28" s="649"/>
      <c r="CM28" s="649"/>
      <c r="CN28" s="649"/>
      <c r="CO28" s="649"/>
      <c r="CP28" s="649"/>
      <c r="CQ28" s="650"/>
      <c r="CR28" s="616">
        <v>793378</v>
      </c>
      <c r="CS28" s="617"/>
      <c r="CT28" s="617"/>
      <c r="CU28" s="617"/>
      <c r="CV28" s="617"/>
      <c r="CW28" s="617"/>
      <c r="CX28" s="617"/>
      <c r="CY28" s="618"/>
      <c r="CZ28" s="619">
        <v>11.2</v>
      </c>
      <c r="DA28" s="631"/>
      <c r="DB28" s="631"/>
      <c r="DC28" s="632"/>
      <c r="DD28" s="622">
        <v>770322</v>
      </c>
      <c r="DE28" s="617"/>
      <c r="DF28" s="617"/>
      <c r="DG28" s="617"/>
      <c r="DH28" s="617"/>
      <c r="DI28" s="617"/>
      <c r="DJ28" s="617"/>
      <c r="DK28" s="618"/>
      <c r="DL28" s="622">
        <v>709669</v>
      </c>
      <c r="DM28" s="617"/>
      <c r="DN28" s="617"/>
      <c r="DO28" s="617"/>
      <c r="DP28" s="617"/>
      <c r="DQ28" s="617"/>
      <c r="DR28" s="617"/>
      <c r="DS28" s="617"/>
      <c r="DT28" s="617"/>
      <c r="DU28" s="617"/>
      <c r="DV28" s="618"/>
      <c r="DW28" s="619">
        <v>15.7</v>
      </c>
      <c r="DX28" s="631"/>
      <c r="DY28" s="631"/>
      <c r="DZ28" s="631"/>
      <c r="EA28" s="631"/>
      <c r="EB28" s="631"/>
      <c r="EC28" s="639"/>
    </row>
    <row r="29" spans="2:133" ht="11.25" customHeight="1" x14ac:dyDescent="0.15">
      <c r="B29" s="613" t="s">
        <v>300</v>
      </c>
      <c r="C29" s="614"/>
      <c r="D29" s="614"/>
      <c r="E29" s="614"/>
      <c r="F29" s="614"/>
      <c r="G29" s="614"/>
      <c r="H29" s="614"/>
      <c r="I29" s="614"/>
      <c r="J29" s="614"/>
      <c r="K29" s="614"/>
      <c r="L29" s="614"/>
      <c r="M29" s="614"/>
      <c r="N29" s="614"/>
      <c r="O29" s="614"/>
      <c r="P29" s="614"/>
      <c r="Q29" s="615"/>
      <c r="R29" s="616">
        <v>796230</v>
      </c>
      <c r="S29" s="617"/>
      <c r="T29" s="617"/>
      <c r="U29" s="617"/>
      <c r="V29" s="617"/>
      <c r="W29" s="617"/>
      <c r="X29" s="617"/>
      <c r="Y29" s="618"/>
      <c r="Z29" s="665">
        <v>10.8</v>
      </c>
      <c r="AA29" s="665"/>
      <c r="AB29" s="665"/>
      <c r="AC29" s="665"/>
      <c r="AD29" s="666" t="s">
        <v>121</v>
      </c>
      <c r="AE29" s="666"/>
      <c r="AF29" s="666"/>
      <c r="AG29" s="666"/>
      <c r="AH29" s="666"/>
      <c r="AI29" s="666"/>
      <c r="AJ29" s="666"/>
      <c r="AK29" s="666"/>
      <c r="AL29" s="619" t="s">
        <v>121</v>
      </c>
      <c r="AM29" s="620"/>
      <c r="AN29" s="620"/>
      <c r="AO29" s="667"/>
      <c r="AP29" s="677" t="s">
        <v>219</v>
      </c>
      <c r="AQ29" s="678"/>
      <c r="AR29" s="678"/>
      <c r="AS29" s="678"/>
      <c r="AT29" s="678"/>
      <c r="AU29" s="678"/>
      <c r="AV29" s="678"/>
      <c r="AW29" s="678"/>
      <c r="AX29" s="678"/>
      <c r="AY29" s="678"/>
      <c r="AZ29" s="678"/>
      <c r="BA29" s="678"/>
      <c r="BB29" s="678"/>
      <c r="BC29" s="678"/>
      <c r="BD29" s="678"/>
      <c r="BE29" s="678"/>
      <c r="BF29" s="679"/>
      <c r="BG29" s="677" t="s">
        <v>301</v>
      </c>
      <c r="BH29" s="699"/>
      <c r="BI29" s="699"/>
      <c r="BJ29" s="699"/>
      <c r="BK29" s="699"/>
      <c r="BL29" s="699"/>
      <c r="BM29" s="699"/>
      <c r="BN29" s="699"/>
      <c r="BO29" s="699"/>
      <c r="BP29" s="699"/>
      <c r="BQ29" s="700"/>
      <c r="BR29" s="677" t="s">
        <v>302</v>
      </c>
      <c r="BS29" s="699"/>
      <c r="BT29" s="699"/>
      <c r="BU29" s="699"/>
      <c r="BV29" s="699"/>
      <c r="BW29" s="699"/>
      <c r="BX29" s="699"/>
      <c r="BY29" s="699"/>
      <c r="BZ29" s="699"/>
      <c r="CA29" s="699"/>
      <c r="CB29" s="700"/>
      <c r="CD29" s="701" t="s">
        <v>303</v>
      </c>
      <c r="CE29" s="702"/>
      <c r="CF29" s="648" t="s">
        <v>304</v>
      </c>
      <c r="CG29" s="649"/>
      <c r="CH29" s="649"/>
      <c r="CI29" s="649"/>
      <c r="CJ29" s="649"/>
      <c r="CK29" s="649"/>
      <c r="CL29" s="649"/>
      <c r="CM29" s="649"/>
      <c r="CN29" s="649"/>
      <c r="CO29" s="649"/>
      <c r="CP29" s="649"/>
      <c r="CQ29" s="650"/>
      <c r="CR29" s="616">
        <v>793321</v>
      </c>
      <c r="CS29" s="629"/>
      <c r="CT29" s="629"/>
      <c r="CU29" s="629"/>
      <c r="CV29" s="629"/>
      <c r="CW29" s="629"/>
      <c r="CX29" s="629"/>
      <c r="CY29" s="630"/>
      <c r="CZ29" s="619">
        <v>11.2</v>
      </c>
      <c r="DA29" s="631"/>
      <c r="DB29" s="631"/>
      <c r="DC29" s="632"/>
      <c r="DD29" s="622">
        <v>770265</v>
      </c>
      <c r="DE29" s="629"/>
      <c r="DF29" s="629"/>
      <c r="DG29" s="629"/>
      <c r="DH29" s="629"/>
      <c r="DI29" s="629"/>
      <c r="DJ29" s="629"/>
      <c r="DK29" s="630"/>
      <c r="DL29" s="622">
        <v>709612</v>
      </c>
      <c r="DM29" s="629"/>
      <c r="DN29" s="629"/>
      <c r="DO29" s="629"/>
      <c r="DP29" s="629"/>
      <c r="DQ29" s="629"/>
      <c r="DR29" s="629"/>
      <c r="DS29" s="629"/>
      <c r="DT29" s="629"/>
      <c r="DU29" s="629"/>
      <c r="DV29" s="630"/>
      <c r="DW29" s="619">
        <v>15.7</v>
      </c>
      <c r="DX29" s="631"/>
      <c r="DY29" s="631"/>
      <c r="DZ29" s="631"/>
      <c r="EA29" s="631"/>
      <c r="EB29" s="631"/>
      <c r="EC29" s="639"/>
    </row>
    <row r="30" spans="2:133" ht="11.25" customHeight="1" x14ac:dyDescent="0.15">
      <c r="B30" s="613" t="s">
        <v>305</v>
      </c>
      <c r="C30" s="614"/>
      <c r="D30" s="614"/>
      <c r="E30" s="614"/>
      <c r="F30" s="614"/>
      <c r="G30" s="614"/>
      <c r="H30" s="614"/>
      <c r="I30" s="614"/>
      <c r="J30" s="614"/>
      <c r="K30" s="614"/>
      <c r="L30" s="614"/>
      <c r="M30" s="614"/>
      <c r="N30" s="614"/>
      <c r="O30" s="614"/>
      <c r="P30" s="614"/>
      <c r="Q30" s="615"/>
      <c r="R30" s="616">
        <v>3580</v>
      </c>
      <c r="S30" s="617"/>
      <c r="T30" s="617"/>
      <c r="U30" s="617"/>
      <c r="V30" s="617"/>
      <c r="W30" s="617"/>
      <c r="X30" s="617"/>
      <c r="Y30" s="618"/>
      <c r="Z30" s="665">
        <v>0</v>
      </c>
      <c r="AA30" s="665"/>
      <c r="AB30" s="665"/>
      <c r="AC30" s="665"/>
      <c r="AD30" s="666" t="s">
        <v>121</v>
      </c>
      <c r="AE30" s="666"/>
      <c r="AF30" s="666"/>
      <c r="AG30" s="666"/>
      <c r="AH30" s="666"/>
      <c r="AI30" s="666"/>
      <c r="AJ30" s="666"/>
      <c r="AK30" s="666"/>
      <c r="AL30" s="619" t="s">
        <v>121</v>
      </c>
      <c r="AM30" s="620"/>
      <c r="AN30" s="620"/>
      <c r="AO30" s="667"/>
      <c r="AP30" s="687" t="s">
        <v>306</v>
      </c>
      <c r="AQ30" s="688"/>
      <c r="AR30" s="688"/>
      <c r="AS30" s="688"/>
      <c r="AT30" s="693" t="s">
        <v>307</v>
      </c>
      <c r="AU30" s="210"/>
      <c r="AV30" s="210"/>
      <c r="AW30" s="210"/>
      <c r="AX30" s="696" t="s">
        <v>182</v>
      </c>
      <c r="AY30" s="697"/>
      <c r="AZ30" s="697"/>
      <c r="BA30" s="697"/>
      <c r="BB30" s="697"/>
      <c r="BC30" s="697"/>
      <c r="BD30" s="697"/>
      <c r="BE30" s="697"/>
      <c r="BF30" s="698"/>
      <c r="BG30" s="683">
        <v>98.7</v>
      </c>
      <c r="BH30" s="684"/>
      <c r="BI30" s="684"/>
      <c r="BJ30" s="684"/>
      <c r="BK30" s="684"/>
      <c r="BL30" s="684"/>
      <c r="BM30" s="685">
        <v>94.3</v>
      </c>
      <c r="BN30" s="684"/>
      <c r="BO30" s="684"/>
      <c r="BP30" s="684"/>
      <c r="BQ30" s="686"/>
      <c r="BR30" s="683">
        <v>98.8</v>
      </c>
      <c r="BS30" s="684"/>
      <c r="BT30" s="684"/>
      <c r="BU30" s="684"/>
      <c r="BV30" s="684"/>
      <c r="BW30" s="684"/>
      <c r="BX30" s="685">
        <v>94.1</v>
      </c>
      <c r="BY30" s="684"/>
      <c r="BZ30" s="684"/>
      <c r="CA30" s="684"/>
      <c r="CB30" s="686"/>
      <c r="CD30" s="703"/>
      <c r="CE30" s="704"/>
      <c r="CF30" s="648" t="s">
        <v>308</v>
      </c>
      <c r="CG30" s="649"/>
      <c r="CH30" s="649"/>
      <c r="CI30" s="649"/>
      <c r="CJ30" s="649"/>
      <c r="CK30" s="649"/>
      <c r="CL30" s="649"/>
      <c r="CM30" s="649"/>
      <c r="CN30" s="649"/>
      <c r="CO30" s="649"/>
      <c r="CP30" s="649"/>
      <c r="CQ30" s="650"/>
      <c r="CR30" s="616">
        <v>707993</v>
      </c>
      <c r="CS30" s="617"/>
      <c r="CT30" s="617"/>
      <c r="CU30" s="617"/>
      <c r="CV30" s="617"/>
      <c r="CW30" s="617"/>
      <c r="CX30" s="617"/>
      <c r="CY30" s="618"/>
      <c r="CZ30" s="619">
        <v>10</v>
      </c>
      <c r="DA30" s="631"/>
      <c r="DB30" s="631"/>
      <c r="DC30" s="632"/>
      <c r="DD30" s="622">
        <v>684937</v>
      </c>
      <c r="DE30" s="617"/>
      <c r="DF30" s="617"/>
      <c r="DG30" s="617"/>
      <c r="DH30" s="617"/>
      <c r="DI30" s="617"/>
      <c r="DJ30" s="617"/>
      <c r="DK30" s="618"/>
      <c r="DL30" s="622">
        <v>624284</v>
      </c>
      <c r="DM30" s="617"/>
      <c r="DN30" s="617"/>
      <c r="DO30" s="617"/>
      <c r="DP30" s="617"/>
      <c r="DQ30" s="617"/>
      <c r="DR30" s="617"/>
      <c r="DS30" s="617"/>
      <c r="DT30" s="617"/>
      <c r="DU30" s="617"/>
      <c r="DV30" s="618"/>
      <c r="DW30" s="619">
        <v>13.8</v>
      </c>
      <c r="DX30" s="631"/>
      <c r="DY30" s="631"/>
      <c r="DZ30" s="631"/>
      <c r="EA30" s="631"/>
      <c r="EB30" s="631"/>
      <c r="EC30" s="639"/>
    </row>
    <row r="31" spans="2:133" ht="11.25" customHeight="1" x14ac:dyDescent="0.15">
      <c r="B31" s="613" t="s">
        <v>309</v>
      </c>
      <c r="C31" s="614"/>
      <c r="D31" s="614"/>
      <c r="E31" s="614"/>
      <c r="F31" s="614"/>
      <c r="G31" s="614"/>
      <c r="H31" s="614"/>
      <c r="I31" s="614"/>
      <c r="J31" s="614"/>
      <c r="K31" s="614"/>
      <c r="L31" s="614"/>
      <c r="M31" s="614"/>
      <c r="N31" s="614"/>
      <c r="O31" s="614"/>
      <c r="P31" s="614"/>
      <c r="Q31" s="615"/>
      <c r="R31" s="616">
        <v>13795</v>
      </c>
      <c r="S31" s="617"/>
      <c r="T31" s="617"/>
      <c r="U31" s="617"/>
      <c r="V31" s="617"/>
      <c r="W31" s="617"/>
      <c r="X31" s="617"/>
      <c r="Y31" s="618"/>
      <c r="Z31" s="665">
        <v>0.2</v>
      </c>
      <c r="AA31" s="665"/>
      <c r="AB31" s="665"/>
      <c r="AC31" s="665"/>
      <c r="AD31" s="666" t="s">
        <v>225</v>
      </c>
      <c r="AE31" s="666"/>
      <c r="AF31" s="666"/>
      <c r="AG31" s="666"/>
      <c r="AH31" s="666"/>
      <c r="AI31" s="666"/>
      <c r="AJ31" s="666"/>
      <c r="AK31" s="666"/>
      <c r="AL31" s="619" t="s">
        <v>121</v>
      </c>
      <c r="AM31" s="620"/>
      <c r="AN31" s="620"/>
      <c r="AO31" s="667"/>
      <c r="AP31" s="689"/>
      <c r="AQ31" s="690"/>
      <c r="AR31" s="690"/>
      <c r="AS31" s="690"/>
      <c r="AT31" s="694"/>
      <c r="AU31" s="209" t="s">
        <v>310</v>
      </c>
      <c r="AV31" s="209"/>
      <c r="AW31" s="209"/>
      <c r="AX31" s="613" t="s">
        <v>311</v>
      </c>
      <c r="AY31" s="614"/>
      <c r="AZ31" s="614"/>
      <c r="BA31" s="614"/>
      <c r="BB31" s="614"/>
      <c r="BC31" s="614"/>
      <c r="BD31" s="614"/>
      <c r="BE31" s="614"/>
      <c r="BF31" s="615"/>
      <c r="BG31" s="681">
        <v>99.1</v>
      </c>
      <c r="BH31" s="629"/>
      <c r="BI31" s="629"/>
      <c r="BJ31" s="629"/>
      <c r="BK31" s="629"/>
      <c r="BL31" s="629"/>
      <c r="BM31" s="620">
        <v>95.6</v>
      </c>
      <c r="BN31" s="682"/>
      <c r="BO31" s="682"/>
      <c r="BP31" s="682"/>
      <c r="BQ31" s="654"/>
      <c r="BR31" s="681">
        <v>98.8</v>
      </c>
      <c r="BS31" s="629"/>
      <c r="BT31" s="629"/>
      <c r="BU31" s="629"/>
      <c r="BV31" s="629"/>
      <c r="BW31" s="629"/>
      <c r="BX31" s="620">
        <v>95</v>
      </c>
      <c r="BY31" s="682"/>
      <c r="BZ31" s="682"/>
      <c r="CA31" s="682"/>
      <c r="CB31" s="654"/>
      <c r="CD31" s="703"/>
      <c r="CE31" s="704"/>
      <c r="CF31" s="648" t="s">
        <v>312</v>
      </c>
      <c r="CG31" s="649"/>
      <c r="CH31" s="649"/>
      <c r="CI31" s="649"/>
      <c r="CJ31" s="649"/>
      <c r="CK31" s="649"/>
      <c r="CL31" s="649"/>
      <c r="CM31" s="649"/>
      <c r="CN31" s="649"/>
      <c r="CO31" s="649"/>
      <c r="CP31" s="649"/>
      <c r="CQ31" s="650"/>
      <c r="CR31" s="616">
        <v>85328</v>
      </c>
      <c r="CS31" s="629"/>
      <c r="CT31" s="629"/>
      <c r="CU31" s="629"/>
      <c r="CV31" s="629"/>
      <c r="CW31" s="629"/>
      <c r="CX31" s="629"/>
      <c r="CY31" s="630"/>
      <c r="CZ31" s="619">
        <v>1.2</v>
      </c>
      <c r="DA31" s="631"/>
      <c r="DB31" s="631"/>
      <c r="DC31" s="632"/>
      <c r="DD31" s="622">
        <v>85328</v>
      </c>
      <c r="DE31" s="629"/>
      <c r="DF31" s="629"/>
      <c r="DG31" s="629"/>
      <c r="DH31" s="629"/>
      <c r="DI31" s="629"/>
      <c r="DJ31" s="629"/>
      <c r="DK31" s="630"/>
      <c r="DL31" s="622">
        <v>85328</v>
      </c>
      <c r="DM31" s="629"/>
      <c r="DN31" s="629"/>
      <c r="DO31" s="629"/>
      <c r="DP31" s="629"/>
      <c r="DQ31" s="629"/>
      <c r="DR31" s="629"/>
      <c r="DS31" s="629"/>
      <c r="DT31" s="629"/>
      <c r="DU31" s="629"/>
      <c r="DV31" s="630"/>
      <c r="DW31" s="619">
        <v>1.9</v>
      </c>
      <c r="DX31" s="631"/>
      <c r="DY31" s="631"/>
      <c r="DZ31" s="631"/>
      <c r="EA31" s="631"/>
      <c r="EB31" s="631"/>
      <c r="EC31" s="639"/>
    </row>
    <row r="32" spans="2:133" ht="11.25" customHeight="1" x14ac:dyDescent="0.15">
      <c r="B32" s="613" t="s">
        <v>313</v>
      </c>
      <c r="C32" s="614"/>
      <c r="D32" s="614"/>
      <c r="E32" s="614"/>
      <c r="F32" s="614"/>
      <c r="G32" s="614"/>
      <c r="H32" s="614"/>
      <c r="I32" s="614"/>
      <c r="J32" s="614"/>
      <c r="K32" s="614"/>
      <c r="L32" s="614"/>
      <c r="M32" s="614"/>
      <c r="N32" s="614"/>
      <c r="O32" s="614"/>
      <c r="P32" s="614"/>
      <c r="Q32" s="615"/>
      <c r="R32" s="616">
        <v>283798</v>
      </c>
      <c r="S32" s="617"/>
      <c r="T32" s="617"/>
      <c r="U32" s="617"/>
      <c r="V32" s="617"/>
      <c r="W32" s="617"/>
      <c r="X32" s="617"/>
      <c r="Y32" s="618"/>
      <c r="Z32" s="665">
        <v>3.8</v>
      </c>
      <c r="AA32" s="665"/>
      <c r="AB32" s="665"/>
      <c r="AC32" s="665"/>
      <c r="AD32" s="666" t="s">
        <v>121</v>
      </c>
      <c r="AE32" s="666"/>
      <c r="AF32" s="666"/>
      <c r="AG32" s="666"/>
      <c r="AH32" s="666"/>
      <c r="AI32" s="666"/>
      <c r="AJ32" s="666"/>
      <c r="AK32" s="666"/>
      <c r="AL32" s="619" t="s">
        <v>225</v>
      </c>
      <c r="AM32" s="620"/>
      <c r="AN32" s="620"/>
      <c r="AO32" s="667"/>
      <c r="AP32" s="691"/>
      <c r="AQ32" s="692"/>
      <c r="AR32" s="692"/>
      <c r="AS32" s="692"/>
      <c r="AT32" s="695"/>
      <c r="AU32" s="211"/>
      <c r="AV32" s="211"/>
      <c r="AW32" s="211"/>
      <c r="AX32" s="597" t="s">
        <v>314</v>
      </c>
      <c r="AY32" s="598"/>
      <c r="AZ32" s="598"/>
      <c r="BA32" s="598"/>
      <c r="BB32" s="598"/>
      <c r="BC32" s="598"/>
      <c r="BD32" s="598"/>
      <c r="BE32" s="598"/>
      <c r="BF32" s="599"/>
      <c r="BG32" s="680">
        <v>98.3</v>
      </c>
      <c r="BH32" s="601"/>
      <c r="BI32" s="601"/>
      <c r="BJ32" s="601"/>
      <c r="BK32" s="601"/>
      <c r="BL32" s="601"/>
      <c r="BM32" s="663">
        <v>92.8</v>
      </c>
      <c r="BN32" s="601"/>
      <c r="BO32" s="601"/>
      <c r="BP32" s="601"/>
      <c r="BQ32" s="644"/>
      <c r="BR32" s="680">
        <v>98.7</v>
      </c>
      <c r="BS32" s="601"/>
      <c r="BT32" s="601"/>
      <c r="BU32" s="601"/>
      <c r="BV32" s="601"/>
      <c r="BW32" s="601"/>
      <c r="BX32" s="663">
        <v>92.6</v>
      </c>
      <c r="BY32" s="601"/>
      <c r="BZ32" s="601"/>
      <c r="CA32" s="601"/>
      <c r="CB32" s="644"/>
      <c r="CD32" s="705"/>
      <c r="CE32" s="706"/>
      <c r="CF32" s="648" t="s">
        <v>315</v>
      </c>
      <c r="CG32" s="649"/>
      <c r="CH32" s="649"/>
      <c r="CI32" s="649"/>
      <c r="CJ32" s="649"/>
      <c r="CK32" s="649"/>
      <c r="CL32" s="649"/>
      <c r="CM32" s="649"/>
      <c r="CN32" s="649"/>
      <c r="CO32" s="649"/>
      <c r="CP32" s="649"/>
      <c r="CQ32" s="650"/>
      <c r="CR32" s="616">
        <v>57</v>
      </c>
      <c r="CS32" s="617"/>
      <c r="CT32" s="617"/>
      <c r="CU32" s="617"/>
      <c r="CV32" s="617"/>
      <c r="CW32" s="617"/>
      <c r="CX32" s="617"/>
      <c r="CY32" s="618"/>
      <c r="CZ32" s="619">
        <v>0</v>
      </c>
      <c r="DA32" s="631"/>
      <c r="DB32" s="631"/>
      <c r="DC32" s="632"/>
      <c r="DD32" s="622">
        <v>57</v>
      </c>
      <c r="DE32" s="617"/>
      <c r="DF32" s="617"/>
      <c r="DG32" s="617"/>
      <c r="DH32" s="617"/>
      <c r="DI32" s="617"/>
      <c r="DJ32" s="617"/>
      <c r="DK32" s="618"/>
      <c r="DL32" s="622">
        <v>57</v>
      </c>
      <c r="DM32" s="617"/>
      <c r="DN32" s="617"/>
      <c r="DO32" s="617"/>
      <c r="DP32" s="617"/>
      <c r="DQ32" s="617"/>
      <c r="DR32" s="617"/>
      <c r="DS32" s="617"/>
      <c r="DT32" s="617"/>
      <c r="DU32" s="617"/>
      <c r="DV32" s="618"/>
      <c r="DW32" s="619">
        <v>0</v>
      </c>
      <c r="DX32" s="631"/>
      <c r="DY32" s="631"/>
      <c r="DZ32" s="631"/>
      <c r="EA32" s="631"/>
      <c r="EB32" s="631"/>
      <c r="EC32" s="639"/>
    </row>
    <row r="33" spans="2:133" ht="11.25" customHeight="1" x14ac:dyDescent="0.15">
      <c r="B33" s="613" t="s">
        <v>316</v>
      </c>
      <c r="C33" s="614"/>
      <c r="D33" s="614"/>
      <c r="E33" s="614"/>
      <c r="F33" s="614"/>
      <c r="G33" s="614"/>
      <c r="H33" s="614"/>
      <c r="I33" s="614"/>
      <c r="J33" s="614"/>
      <c r="K33" s="614"/>
      <c r="L33" s="614"/>
      <c r="M33" s="614"/>
      <c r="N33" s="614"/>
      <c r="O33" s="614"/>
      <c r="P33" s="614"/>
      <c r="Q33" s="615"/>
      <c r="R33" s="616">
        <v>162763</v>
      </c>
      <c r="S33" s="617"/>
      <c r="T33" s="617"/>
      <c r="U33" s="617"/>
      <c r="V33" s="617"/>
      <c r="W33" s="617"/>
      <c r="X33" s="617"/>
      <c r="Y33" s="618"/>
      <c r="Z33" s="665">
        <v>2.2000000000000002</v>
      </c>
      <c r="AA33" s="665"/>
      <c r="AB33" s="665"/>
      <c r="AC33" s="665"/>
      <c r="AD33" s="666" t="s">
        <v>225</v>
      </c>
      <c r="AE33" s="666"/>
      <c r="AF33" s="666"/>
      <c r="AG33" s="666"/>
      <c r="AH33" s="666"/>
      <c r="AI33" s="666"/>
      <c r="AJ33" s="666"/>
      <c r="AK33" s="666"/>
      <c r="AL33" s="619" t="s">
        <v>121</v>
      </c>
      <c r="AM33" s="620"/>
      <c r="AN33" s="620"/>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8" t="s">
        <v>317</v>
      </c>
      <c r="CE33" s="649"/>
      <c r="CF33" s="649"/>
      <c r="CG33" s="649"/>
      <c r="CH33" s="649"/>
      <c r="CI33" s="649"/>
      <c r="CJ33" s="649"/>
      <c r="CK33" s="649"/>
      <c r="CL33" s="649"/>
      <c r="CM33" s="649"/>
      <c r="CN33" s="649"/>
      <c r="CO33" s="649"/>
      <c r="CP33" s="649"/>
      <c r="CQ33" s="650"/>
      <c r="CR33" s="616">
        <v>3615597</v>
      </c>
      <c r="CS33" s="629"/>
      <c r="CT33" s="629"/>
      <c r="CU33" s="629"/>
      <c r="CV33" s="629"/>
      <c r="CW33" s="629"/>
      <c r="CX33" s="629"/>
      <c r="CY33" s="630"/>
      <c r="CZ33" s="619">
        <v>51</v>
      </c>
      <c r="DA33" s="631"/>
      <c r="DB33" s="631"/>
      <c r="DC33" s="632"/>
      <c r="DD33" s="622">
        <v>2616388</v>
      </c>
      <c r="DE33" s="629"/>
      <c r="DF33" s="629"/>
      <c r="DG33" s="629"/>
      <c r="DH33" s="629"/>
      <c r="DI33" s="629"/>
      <c r="DJ33" s="629"/>
      <c r="DK33" s="630"/>
      <c r="DL33" s="622">
        <v>1979309</v>
      </c>
      <c r="DM33" s="629"/>
      <c r="DN33" s="629"/>
      <c r="DO33" s="629"/>
      <c r="DP33" s="629"/>
      <c r="DQ33" s="629"/>
      <c r="DR33" s="629"/>
      <c r="DS33" s="629"/>
      <c r="DT33" s="629"/>
      <c r="DU33" s="629"/>
      <c r="DV33" s="630"/>
      <c r="DW33" s="619">
        <v>43.8</v>
      </c>
      <c r="DX33" s="631"/>
      <c r="DY33" s="631"/>
      <c r="DZ33" s="631"/>
      <c r="EA33" s="631"/>
      <c r="EB33" s="631"/>
      <c r="EC33" s="639"/>
    </row>
    <row r="34" spans="2:133" ht="11.25" customHeight="1" x14ac:dyDescent="0.15">
      <c r="B34" s="613" t="s">
        <v>318</v>
      </c>
      <c r="C34" s="614"/>
      <c r="D34" s="614"/>
      <c r="E34" s="614"/>
      <c r="F34" s="614"/>
      <c r="G34" s="614"/>
      <c r="H34" s="614"/>
      <c r="I34" s="614"/>
      <c r="J34" s="614"/>
      <c r="K34" s="614"/>
      <c r="L34" s="614"/>
      <c r="M34" s="614"/>
      <c r="N34" s="614"/>
      <c r="O34" s="614"/>
      <c r="P34" s="614"/>
      <c r="Q34" s="615"/>
      <c r="R34" s="616">
        <v>66979</v>
      </c>
      <c r="S34" s="617"/>
      <c r="T34" s="617"/>
      <c r="U34" s="617"/>
      <c r="V34" s="617"/>
      <c r="W34" s="617"/>
      <c r="X34" s="617"/>
      <c r="Y34" s="618"/>
      <c r="Z34" s="665">
        <v>0.9</v>
      </c>
      <c r="AA34" s="665"/>
      <c r="AB34" s="665"/>
      <c r="AC34" s="665"/>
      <c r="AD34" s="666" t="s">
        <v>121</v>
      </c>
      <c r="AE34" s="666"/>
      <c r="AF34" s="666"/>
      <c r="AG34" s="666"/>
      <c r="AH34" s="666"/>
      <c r="AI34" s="666"/>
      <c r="AJ34" s="666"/>
      <c r="AK34" s="666"/>
      <c r="AL34" s="619" t="s">
        <v>121</v>
      </c>
      <c r="AM34" s="620"/>
      <c r="AN34" s="620"/>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8" t="s">
        <v>321</v>
      </c>
      <c r="CE34" s="649"/>
      <c r="CF34" s="649"/>
      <c r="CG34" s="649"/>
      <c r="CH34" s="649"/>
      <c r="CI34" s="649"/>
      <c r="CJ34" s="649"/>
      <c r="CK34" s="649"/>
      <c r="CL34" s="649"/>
      <c r="CM34" s="649"/>
      <c r="CN34" s="649"/>
      <c r="CO34" s="649"/>
      <c r="CP34" s="649"/>
      <c r="CQ34" s="650"/>
      <c r="CR34" s="616">
        <v>1343445</v>
      </c>
      <c r="CS34" s="617"/>
      <c r="CT34" s="617"/>
      <c r="CU34" s="617"/>
      <c r="CV34" s="617"/>
      <c r="CW34" s="617"/>
      <c r="CX34" s="617"/>
      <c r="CY34" s="618"/>
      <c r="CZ34" s="619">
        <v>18.899999999999999</v>
      </c>
      <c r="DA34" s="631"/>
      <c r="DB34" s="631"/>
      <c r="DC34" s="632"/>
      <c r="DD34" s="622">
        <v>907297</v>
      </c>
      <c r="DE34" s="617"/>
      <c r="DF34" s="617"/>
      <c r="DG34" s="617"/>
      <c r="DH34" s="617"/>
      <c r="DI34" s="617"/>
      <c r="DJ34" s="617"/>
      <c r="DK34" s="618"/>
      <c r="DL34" s="622">
        <v>628908</v>
      </c>
      <c r="DM34" s="617"/>
      <c r="DN34" s="617"/>
      <c r="DO34" s="617"/>
      <c r="DP34" s="617"/>
      <c r="DQ34" s="617"/>
      <c r="DR34" s="617"/>
      <c r="DS34" s="617"/>
      <c r="DT34" s="617"/>
      <c r="DU34" s="617"/>
      <c r="DV34" s="618"/>
      <c r="DW34" s="619">
        <v>13.9</v>
      </c>
      <c r="DX34" s="631"/>
      <c r="DY34" s="631"/>
      <c r="DZ34" s="631"/>
      <c r="EA34" s="631"/>
      <c r="EB34" s="631"/>
      <c r="EC34" s="639"/>
    </row>
    <row r="35" spans="2:133" ht="11.25" customHeight="1" x14ac:dyDescent="0.15">
      <c r="B35" s="613" t="s">
        <v>322</v>
      </c>
      <c r="C35" s="614"/>
      <c r="D35" s="614"/>
      <c r="E35" s="614"/>
      <c r="F35" s="614"/>
      <c r="G35" s="614"/>
      <c r="H35" s="614"/>
      <c r="I35" s="614"/>
      <c r="J35" s="614"/>
      <c r="K35" s="614"/>
      <c r="L35" s="614"/>
      <c r="M35" s="614"/>
      <c r="N35" s="614"/>
      <c r="O35" s="614"/>
      <c r="P35" s="614"/>
      <c r="Q35" s="615"/>
      <c r="R35" s="616">
        <v>458986</v>
      </c>
      <c r="S35" s="617"/>
      <c r="T35" s="617"/>
      <c r="U35" s="617"/>
      <c r="V35" s="617"/>
      <c r="W35" s="617"/>
      <c r="X35" s="617"/>
      <c r="Y35" s="618"/>
      <c r="Z35" s="665">
        <v>6.2</v>
      </c>
      <c r="AA35" s="665"/>
      <c r="AB35" s="665"/>
      <c r="AC35" s="665"/>
      <c r="AD35" s="666" t="s">
        <v>225</v>
      </c>
      <c r="AE35" s="666"/>
      <c r="AF35" s="666"/>
      <c r="AG35" s="666"/>
      <c r="AH35" s="666"/>
      <c r="AI35" s="666"/>
      <c r="AJ35" s="666"/>
      <c r="AK35" s="666"/>
      <c r="AL35" s="619" t="s">
        <v>225</v>
      </c>
      <c r="AM35" s="620"/>
      <c r="AN35" s="620"/>
      <c r="AO35" s="667"/>
      <c r="AP35" s="214"/>
      <c r="AQ35" s="671" t="s">
        <v>323</v>
      </c>
      <c r="AR35" s="672"/>
      <c r="AS35" s="672"/>
      <c r="AT35" s="672"/>
      <c r="AU35" s="672"/>
      <c r="AV35" s="672"/>
      <c r="AW35" s="672"/>
      <c r="AX35" s="672"/>
      <c r="AY35" s="673"/>
      <c r="AZ35" s="668">
        <v>955844</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187775</v>
      </c>
      <c r="BW35" s="669"/>
      <c r="BX35" s="669"/>
      <c r="BY35" s="669"/>
      <c r="BZ35" s="669"/>
      <c r="CA35" s="669"/>
      <c r="CB35" s="670"/>
      <c r="CD35" s="648" t="s">
        <v>325</v>
      </c>
      <c r="CE35" s="649"/>
      <c r="CF35" s="649"/>
      <c r="CG35" s="649"/>
      <c r="CH35" s="649"/>
      <c r="CI35" s="649"/>
      <c r="CJ35" s="649"/>
      <c r="CK35" s="649"/>
      <c r="CL35" s="649"/>
      <c r="CM35" s="649"/>
      <c r="CN35" s="649"/>
      <c r="CO35" s="649"/>
      <c r="CP35" s="649"/>
      <c r="CQ35" s="650"/>
      <c r="CR35" s="616">
        <v>29406</v>
      </c>
      <c r="CS35" s="629"/>
      <c r="CT35" s="629"/>
      <c r="CU35" s="629"/>
      <c r="CV35" s="629"/>
      <c r="CW35" s="629"/>
      <c r="CX35" s="629"/>
      <c r="CY35" s="630"/>
      <c r="CZ35" s="619">
        <v>0.4</v>
      </c>
      <c r="DA35" s="631"/>
      <c r="DB35" s="631"/>
      <c r="DC35" s="632"/>
      <c r="DD35" s="622">
        <v>29402</v>
      </c>
      <c r="DE35" s="629"/>
      <c r="DF35" s="629"/>
      <c r="DG35" s="629"/>
      <c r="DH35" s="629"/>
      <c r="DI35" s="629"/>
      <c r="DJ35" s="629"/>
      <c r="DK35" s="630"/>
      <c r="DL35" s="622">
        <v>29402</v>
      </c>
      <c r="DM35" s="629"/>
      <c r="DN35" s="629"/>
      <c r="DO35" s="629"/>
      <c r="DP35" s="629"/>
      <c r="DQ35" s="629"/>
      <c r="DR35" s="629"/>
      <c r="DS35" s="629"/>
      <c r="DT35" s="629"/>
      <c r="DU35" s="629"/>
      <c r="DV35" s="630"/>
      <c r="DW35" s="619">
        <v>0.7</v>
      </c>
      <c r="DX35" s="631"/>
      <c r="DY35" s="631"/>
      <c r="DZ35" s="631"/>
      <c r="EA35" s="631"/>
      <c r="EB35" s="631"/>
      <c r="EC35" s="639"/>
    </row>
    <row r="36" spans="2:133" ht="11.25" customHeight="1" x14ac:dyDescent="0.15">
      <c r="B36" s="613" t="s">
        <v>326</v>
      </c>
      <c r="C36" s="614"/>
      <c r="D36" s="614"/>
      <c r="E36" s="614"/>
      <c r="F36" s="614"/>
      <c r="G36" s="614"/>
      <c r="H36" s="614"/>
      <c r="I36" s="614"/>
      <c r="J36" s="614"/>
      <c r="K36" s="614"/>
      <c r="L36" s="614"/>
      <c r="M36" s="614"/>
      <c r="N36" s="614"/>
      <c r="O36" s="614"/>
      <c r="P36" s="614"/>
      <c r="Q36" s="615"/>
      <c r="R36" s="616" t="s">
        <v>121</v>
      </c>
      <c r="S36" s="617"/>
      <c r="T36" s="617"/>
      <c r="U36" s="617"/>
      <c r="V36" s="617"/>
      <c r="W36" s="617"/>
      <c r="X36" s="617"/>
      <c r="Y36" s="618"/>
      <c r="Z36" s="665" t="s">
        <v>121</v>
      </c>
      <c r="AA36" s="665"/>
      <c r="AB36" s="665"/>
      <c r="AC36" s="665"/>
      <c r="AD36" s="666" t="s">
        <v>121</v>
      </c>
      <c r="AE36" s="666"/>
      <c r="AF36" s="666"/>
      <c r="AG36" s="666"/>
      <c r="AH36" s="666"/>
      <c r="AI36" s="666"/>
      <c r="AJ36" s="666"/>
      <c r="AK36" s="666"/>
      <c r="AL36" s="619" t="s">
        <v>225</v>
      </c>
      <c r="AM36" s="620"/>
      <c r="AN36" s="620"/>
      <c r="AO36" s="667"/>
      <c r="AQ36" s="651" t="s">
        <v>327</v>
      </c>
      <c r="AR36" s="652"/>
      <c r="AS36" s="652"/>
      <c r="AT36" s="652"/>
      <c r="AU36" s="652"/>
      <c r="AV36" s="652"/>
      <c r="AW36" s="652"/>
      <c r="AX36" s="652"/>
      <c r="AY36" s="653"/>
      <c r="AZ36" s="616">
        <v>317644</v>
      </c>
      <c r="BA36" s="617"/>
      <c r="BB36" s="617"/>
      <c r="BC36" s="617"/>
      <c r="BD36" s="629"/>
      <c r="BE36" s="629"/>
      <c r="BF36" s="654"/>
      <c r="BG36" s="648" t="s">
        <v>328</v>
      </c>
      <c r="BH36" s="649"/>
      <c r="BI36" s="649"/>
      <c r="BJ36" s="649"/>
      <c r="BK36" s="649"/>
      <c r="BL36" s="649"/>
      <c r="BM36" s="649"/>
      <c r="BN36" s="649"/>
      <c r="BO36" s="649"/>
      <c r="BP36" s="649"/>
      <c r="BQ36" s="649"/>
      <c r="BR36" s="649"/>
      <c r="BS36" s="649"/>
      <c r="BT36" s="649"/>
      <c r="BU36" s="650"/>
      <c r="BV36" s="616">
        <v>27430</v>
      </c>
      <c r="BW36" s="617"/>
      <c r="BX36" s="617"/>
      <c r="BY36" s="617"/>
      <c r="BZ36" s="617"/>
      <c r="CA36" s="617"/>
      <c r="CB36" s="655"/>
      <c r="CD36" s="648" t="s">
        <v>329</v>
      </c>
      <c r="CE36" s="649"/>
      <c r="CF36" s="649"/>
      <c r="CG36" s="649"/>
      <c r="CH36" s="649"/>
      <c r="CI36" s="649"/>
      <c r="CJ36" s="649"/>
      <c r="CK36" s="649"/>
      <c r="CL36" s="649"/>
      <c r="CM36" s="649"/>
      <c r="CN36" s="649"/>
      <c r="CO36" s="649"/>
      <c r="CP36" s="649"/>
      <c r="CQ36" s="650"/>
      <c r="CR36" s="616">
        <v>1222563</v>
      </c>
      <c r="CS36" s="617"/>
      <c r="CT36" s="617"/>
      <c r="CU36" s="617"/>
      <c r="CV36" s="617"/>
      <c r="CW36" s="617"/>
      <c r="CX36" s="617"/>
      <c r="CY36" s="618"/>
      <c r="CZ36" s="619">
        <v>17.2</v>
      </c>
      <c r="DA36" s="631"/>
      <c r="DB36" s="631"/>
      <c r="DC36" s="632"/>
      <c r="DD36" s="622">
        <v>866405</v>
      </c>
      <c r="DE36" s="617"/>
      <c r="DF36" s="617"/>
      <c r="DG36" s="617"/>
      <c r="DH36" s="617"/>
      <c r="DI36" s="617"/>
      <c r="DJ36" s="617"/>
      <c r="DK36" s="618"/>
      <c r="DL36" s="622">
        <v>648141</v>
      </c>
      <c r="DM36" s="617"/>
      <c r="DN36" s="617"/>
      <c r="DO36" s="617"/>
      <c r="DP36" s="617"/>
      <c r="DQ36" s="617"/>
      <c r="DR36" s="617"/>
      <c r="DS36" s="617"/>
      <c r="DT36" s="617"/>
      <c r="DU36" s="617"/>
      <c r="DV36" s="618"/>
      <c r="DW36" s="619">
        <v>14.4</v>
      </c>
      <c r="DX36" s="631"/>
      <c r="DY36" s="631"/>
      <c r="DZ36" s="631"/>
      <c r="EA36" s="631"/>
      <c r="EB36" s="631"/>
      <c r="EC36" s="639"/>
    </row>
    <row r="37" spans="2:133" ht="11.25" customHeight="1" x14ac:dyDescent="0.15">
      <c r="B37" s="613" t="s">
        <v>330</v>
      </c>
      <c r="C37" s="614"/>
      <c r="D37" s="614"/>
      <c r="E37" s="614"/>
      <c r="F37" s="614"/>
      <c r="G37" s="614"/>
      <c r="H37" s="614"/>
      <c r="I37" s="614"/>
      <c r="J37" s="614"/>
      <c r="K37" s="614"/>
      <c r="L37" s="614"/>
      <c r="M37" s="614"/>
      <c r="N37" s="614"/>
      <c r="O37" s="614"/>
      <c r="P37" s="614"/>
      <c r="Q37" s="615"/>
      <c r="R37" s="616">
        <v>255886</v>
      </c>
      <c r="S37" s="617"/>
      <c r="T37" s="617"/>
      <c r="U37" s="617"/>
      <c r="V37" s="617"/>
      <c r="W37" s="617"/>
      <c r="X37" s="617"/>
      <c r="Y37" s="618"/>
      <c r="Z37" s="665">
        <v>3.5</v>
      </c>
      <c r="AA37" s="665"/>
      <c r="AB37" s="665"/>
      <c r="AC37" s="665"/>
      <c r="AD37" s="666" t="s">
        <v>225</v>
      </c>
      <c r="AE37" s="666"/>
      <c r="AF37" s="666"/>
      <c r="AG37" s="666"/>
      <c r="AH37" s="666"/>
      <c r="AI37" s="666"/>
      <c r="AJ37" s="666"/>
      <c r="AK37" s="666"/>
      <c r="AL37" s="619" t="s">
        <v>121</v>
      </c>
      <c r="AM37" s="620"/>
      <c r="AN37" s="620"/>
      <c r="AO37" s="667"/>
      <c r="AQ37" s="651" t="s">
        <v>331</v>
      </c>
      <c r="AR37" s="652"/>
      <c r="AS37" s="652"/>
      <c r="AT37" s="652"/>
      <c r="AU37" s="652"/>
      <c r="AV37" s="652"/>
      <c r="AW37" s="652"/>
      <c r="AX37" s="652"/>
      <c r="AY37" s="653"/>
      <c r="AZ37" s="616">
        <v>79974</v>
      </c>
      <c r="BA37" s="617"/>
      <c r="BB37" s="617"/>
      <c r="BC37" s="617"/>
      <c r="BD37" s="629"/>
      <c r="BE37" s="629"/>
      <c r="BF37" s="654"/>
      <c r="BG37" s="648" t="s">
        <v>332</v>
      </c>
      <c r="BH37" s="649"/>
      <c r="BI37" s="649"/>
      <c r="BJ37" s="649"/>
      <c r="BK37" s="649"/>
      <c r="BL37" s="649"/>
      <c r="BM37" s="649"/>
      <c r="BN37" s="649"/>
      <c r="BO37" s="649"/>
      <c r="BP37" s="649"/>
      <c r="BQ37" s="649"/>
      <c r="BR37" s="649"/>
      <c r="BS37" s="649"/>
      <c r="BT37" s="649"/>
      <c r="BU37" s="650"/>
      <c r="BV37" s="616">
        <v>2476</v>
      </c>
      <c r="BW37" s="617"/>
      <c r="BX37" s="617"/>
      <c r="BY37" s="617"/>
      <c r="BZ37" s="617"/>
      <c r="CA37" s="617"/>
      <c r="CB37" s="655"/>
      <c r="CD37" s="648" t="s">
        <v>333</v>
      </c>
      <c r="CE37" s="649"/>
      <c r="CF37" s="649"/>
      <c r="CG37" s="649"/>
      <c r="CH37" s="649"/>
      <c r="CI37" s="649"/>
      <c r="CJ37" s="649"/>
      <c r="CK37" s="649"/>
      <c r="CL37" s="649"/>
      <c r="CM37" s="649"/>
      <c r="CN37" s="649"/>
      <c r="CO37" s="649"/>
      <c r="CP37" s="649"/>
      <c r="CQ37" s="650"/>
      <c r="CR37" s="616">
        <v>448621</v>
      </c>
      <c r="CS37" s="629"/>
      <c r="CT37" s="629"/>
      <c r="CU37" s="629"/>
      <c r="CV37" s="629"/>
      <c r="CW37" s="629"/>
      <c r="CX37" s="629"/>
      <c r="CY37" s="630"/>
      <c r="CZ37" s="619">
        <v>6.3</v>
      </c>
      <c r="DA37" s="631"/>
      <c r="DB37" s="631"/>
      <c r="DC37" s="632"/>
      <c r="DD37" s="622">
        <v>443653</v>
      </c>
      <c r="DE37" s="629"/>
      <c r="DF37" s="629"/>
      <c r="DG37" s="629"/>
      <c r="DH37" s="629"/>
      <c r="DI37" s="629"/>
      <c r="DJ37" s="629"/>
      <c r="DK37" s="630"/>
      <c r="DL37" s="622">
        <v>436601</v>
      </c>
      <c r="DM37" s="629"/>
      <c r="DN37" s="629"/>
      <c r="DO37" s="629"/>
      <c r="DP37" s="629"/>
      <c r="DQ37" s="629"/>
      <c r="DR37" s="629"/>
      <c r="DS37" s="629"/>
      <c r="DT37" s="629"/>
      <c r="DU37" s="629"/>
      <c r="DV37" s="630"/>
      <c r="DW37" s="619">
        <v>9.6999999999999993</v>
      </c>
      <c r="DX37" s="631"/>
      <c r="DY37" s="631"/>
      <c r="DZ37" s="631"/>
      <c r="EA37" s="631"/>
      <c r="EB37" s="631"/>
      <c r="EC37" s="639"/>
    </row>
    <row r="38" spans="2:133" ht="11.25" customHeight="1" x14ac:dyDescent="0.15">
      <c r="B38" s="597" t="s">
        <v>334</v>
      </c>
      <c r="C38" s="598"/>
      <c r="D38" s="598"/>
      <c r="E38" s="598"/>
      <c r="F38" s="598"/>
      <c r="G38" s="598"/>
      <c r="H38" s="598"/>
      <c r="I38" s="598"/>
      <c r="J38" s="598"/>
      <c r="K38" s="598"/>
      <c r="L38" s="598"/>
      <c r="M38" s="598"/>
      <c r="N38" s="598"/>
      <c r="O38" s="598"/>
      <c r="P38" s="598"/>
      <c r="Q38" s="599"/>
      <c r="R38" s="600">
        <v>7390050</v>
      </c>
      <c r="S38" s="643"/>
      <c r="T38" s="643"/>
      <c r="U38" s="643"/>
      <c r="V38" s="643"/>
      <c r="W38" s="643"/>
      <c r="X38" s="643"/>
      <c r="Y38" s="660"/>
      <c r="Z38" s="661">
        <v>100</v>
      </c>
      <c r="AA38" s="661"/>
      <c r="AB38" s="661"/>
      <c r="AC38" s="661"/>
      <c r="AD38" s="662">
        <v>4259782</v>
      </c>
      <c r="AE38" s="662"/>
      <c r="AF38" s="662"/>
      <c r="AG38" s="662"/>
      <c r="AH38" s="662"/>
      <c r="AI38" s="662"/>
      <c r="AJ38" s="662"/>
      <c r="AK38" s="662"/>
      <c r="AL38" s="603">
        <v>100</v>
      </c>
      <c r="AM38" s="663"/>
      <c r="AN38" s="663"/>
      <c r="AO38" s="664"/>
      <c r="AQ38" s="651" t="s">
        <v>335</v>
      </c>
      <c r="AR38" s="652"/>
      <c r="AS38" s="652"/>
      <c r="AT38" s="652"/>
      <c r="AU38" s="652"/>
      <c r="AV38" s="652"/>
      <c r="AW38" s="652"/>
      <c r="AX38" s="652"/>
      <c r="AY38" s="653"/>
      <c r="AZ38" s="616" t="s">
        <v>225</v>
      </c>
      <c r="BA38" s="617"/>
      <c r="BB38" s="617"/>
      <c r="BC38" s="617"/>
      <c r="BD38" s="629"/>
      <c r="BE38" s="629"/>
      <c r="BF38" s="654"/>
      <c r="BG38" s="648" t="s">
        <v>336</v>
      </c>
      <c r="BH38" s="649"/>
      <c r="BI38" s="649"/>
      <c r="BJ38" s="649"/>
      <c r="BK38" s="649"/>
      <c r="BL38" s="649"/>
      <c r="BM38" s="649"/>
      <c r="BN38" s="649"/>
      <c r="BO38" s="649"/>
      <c r="BP38" s="649"/>
      <c r="BQ38" s="649"/>
      <c r="BR38" s="649"/>
      <c r="BS38" s="649"/>
      <c r="BT38" s="649"/>
      <c r="BU38" s="650"/>
      <c r="BV38" s="616">
        <v>4279</v>
      </c>
      <c r="BW38" s="617"/>
      <c r="BX38" s="617"/>
      <c r="BY38" s="617"/>
      <c r="BZ38" s="617"/>
      <c r="CA38" s="617"/>
      <c r="CB38" s="655"/>
      <c r="CD38" s="648" t="s">
        <v>337</v>
      </c>
      <c r="CE38" s="649"/>
      <c r="CF38" s="649"/>
      <c r="CG38" s="649"/>
      <c r="CH38" s="649"/>
      <c r="CI38" s="649"/>
      <c r="CJ38" s="649"/>
      <c r="CK38" s="649"/>
      <c r="CL38" s="649"/>
      <c r="CM38" s="649"/>
      <c r="CN38" s="649"/>
      <c r="CO38" s="649"/>
      <c r="CP38" s="649"/>
      <c r="CQ38" s="650"/>
      <c r="CR38" s="616">
        <v>875870</v>
      </c>
      <c r="CS38" s="617"/>
      <c r="CT38" s="617"/>
      <c r="CU38" s="617"/>
      <c r="CV38" s="617"/>
      <c r="CW38" s="617"/>
      <c r="CX38" s="617"/>
      <c r="CY38" s="618"/>
      <c r="CZ38" s="619">
        <v>12.3</v>
      </c>
      <c r="DA38" s="631"/>
      <c r="DB38" s="631"/>
      <c r="DC38" s="632"/>
      <c r="DD38" s="622">
        <v>768327</v>
      </c>
      <c r="DE38" s="617"/>
      <c r="DF38" s="617"/>
      <c r="DG38" s="617"/>
      <c r="DH38" s="617"/>
      <c r="DI38" s="617"/>
      <c r="DJ38" s="617"/>
      <c r="DK38" s="618"/>
      <c r="DL38" s="622">
        <v>672858</v>
      </c>
      <c r="DM38" s="617"/>
      <c r="DN38" s="617"/>
      <c r="DO38" s="617"/>
      <c r="DP38" s="617"/>
      <c r="DQ38" s="617"/>
      <c r="DR38" s="617"/>
      <c r="DS38" s="617"/>
      <c r="DT38" s="617"/>
      <c r="DU38" s="617"/>
      <c r="DV38" s="618"/>
      <c r="DW38" s="619">
        <v>14.9</v>
      </c>
      <c r="DX38" s="631"/>
      <c r="DY38" s="631"/>
      <c r="DZ38" s="631"/>
      <c r="EA38" s="631"/>
      <c r="EB38" s="631"/>
      <c r="EC38" s="639"/>
    </row>
    <row r="39" spans="2:133" ht="11.25" customHeight="1" x14ac:dyDescent="0.15">
      <c r="AQ39" s="651" t="s">
        <v>338</v>
      </c>
      <c r="AR39" s="652"/>
      <c r="AS39" s="652"/>
      <c r="AT39" s="652"/>
      <c r="AU39" s="652"/>
      <c r="AV39" s="652"/>
      <c r="AW39" s="652"/>
      <c r="AX39" s="652"/>
      <c r="AY39" s="653"/>
      <c r="AZ39" s="616" t="s">
        <v>121</v>
      </c>
      <c r="BA39" s="617"/>
      <c r="BB39" s="617"/>
      <c r="BC39" s="617"/>
      <c r="BD39" s="629"/>
      <c r="BE39" s="629"/>
      <c r="BF39" s="654"/>
      <c r="BG39" s="656" t="s">
        <v>339</v>
      </c>
      <c r="BH39" s="657"/>
      <c r="BI39" s="657"/>
      <c r="BJ39" s="657"/>
      <c r="BK39" s="657"/>
      <c r="BL39" s="215"/>
      <c r="BM39" s="649" t="s">
        <v>340</v>
      </c>
      <c r="BN39" s="649"/>
      <c r="BO39" s="649"/>
      <c r="BP39" s="649"/>
      <c r="BQ39" s="649"/>
      <c r="BR39" s="649"/>
      <c r="BS39" s="649"/>
      <c r="BT39" s="649"/>
      <c r="BU39" s="650"/>
      <c r="BV39" s="616">
        <v>105</v>
      </c>
      <c r="BW39" s="617"/>
      <c r="BX39" s="617"/>
      <c r="BY39" s="617"/>
      <c r="BZ39" s="617"/>
      <c r="CA39" s="617"/>
      <c r="CB39" s="655"/>
      <c r="CD39" s="648" t="s">
        <v>341</v>
      </c>
      <c r="CE39" s="649"/>
      <c r="CF39" s="649"/>
      <c r="CG39" s="649"/>
      <c r="CH39" s="649"/>
      <c r="CI39" s="649"/>
      <c r="CJ39" s="649"/>
      <c r="CK39" s="649"/>
      <c r="CL39" s="649"/>
      <c r="CM39" s="649"/>
      <c r="CN39" s="649"/>
      <c r="CO39" s="649"/>
      <c r="CP39" s="649"/>
      <c r="CQ39" s="650"/>
      <c r="CR39" s="616">
        <v>121686</v>
      </c>
      <c r="CS39" s="629"/>
      <c r="CT39" s="629"/>
      <c r="CU39" s="629"/>
      <c r="CV39" s="629"/>
      <c r="CW39" s="629"/>
      <c r="CX39" s="629"/>
      <c r="CY39" s="630"/>
      <c r="CZ39" s="619">
        <v>1.7</v>
      </c>
      <c r="DA39" s="631"/>
      <c r="DB39" s="631"/>
      <c r="DC39" s="632"/>
      <c r="DD39" s="622">
        <v>41400</v>
      </c>
      <c r="DE39" s="629"/>
      <c r="DF39" s="629"/>
      <c r="DG39" s="629"/>
      <c r="DH39" s="629"/>
      <c r="DI39" s="629"/>
      <c r="DJ39" s="629"/>
      <c r="DK39" s="630"/>
      <c r="DL39" s="622" t="s">
        <v>225</v>
      </c>
      <c r="DM39" s="629"/>
      <c r="DN39" s="629"/>
      <c r="DO39" s="629"/>
      <c r="DP39" s="629"/>
      <c r="DQ39" s="629"/>
      <c r="DR39" s="629"/>
      <c r="DS39" s="629"/>
      <c r="DT39" s="629"/>
      <c r="DU39" s="629"/>
      <c r="DV39" s="630"/>
      <c r="DW39" s="619" t="s">
        <v>121</v>
      </c>
      <c r="DX39" s="631"/>
      <c r="DY39" s="631"/>
      <c r="DZ39" s="631"/>
      <c r="EA39" s="631"/>
      <c r="EB39" s="631"/>
      <c r="EC39" s="639"/>
    </row>
    <row r="40" spans="2:133" ht="11.25" customHeight="1" x14ac:dyDescent="0.15">
      <c r="AQ40" s="651" t="s">
        <v>342</v>
      </c>
      <c r="AR40" s="652"/>
      <c r="AS40" s="652"/>
      <c r="AT40" s="652"/>
      <c r="AU40" s="652"/>
      <c r="AV40" s="652"/>
      <c r="AW40" s="652"/>
      <c r="AX40" s="652"/>
      <c r="AY40" s="653"/>
      <c r="AZ40" s="616">
        <v>137521</v>
      </c>
      <c r="BA40" s="617"/>
      <c r="BB40" s="617"/>
      <c r="BC40" s="617"/>
      <c r="BD40" s="629"/>
      <c r="BE40" s="629"/>
      <c r="BF40" s="654"/>
      <c r="BG40" s="656"/>
      <c r="BH40" s="657"/>
      <c r="BI40" s="657"/>
      <c r="BJ40" s="657"/>
      <c r="BK40" s="657"/>
      <c r="BL40" s="215"/>
      <c r="BM40" s="649" t="s">
        <v>343</v>
      </c>
      <c r="BN40" s="649"/>
      <c r="BO40" s="649"/>
      <c r="BP40" s="649"/>
      <c r="BQ40" s="649"/>
      <c r="BR40" s="649"/>
      <c r="BS40" s="649"/>
      <c r="BT40" s="649"/>
      <c r="BU40" s="650"/>
      <c r="BV40" s="616">
        <v>120</v>
      </c>
      <c r="BW40" s="617"/>
      <c r="BX40" s="617"/>
      <c r="BY40" s="617"/>
      <c r="BZ40" s="617"/>
      <c r="CA40" s="617"/>
      <c r="CB40" s="655"/>
      <c r="CD40" s="648" t="s">
        <v>344</v>
      </c>
      <c r="CE40" s="649"/>
      <c r="CF40" s="649"/>
      <c r="CG40" s="649"/>
      <c r="CH40" s="649"/>
      <c r="CI40" s="649"/>
      <c r="CJ40" s="649"/>
      <c r="CK40" s="649"/>
      <c r="CL40" s="649"/>
      <c r="CM40" s="649"/>
      <c r="CN40" s="649"/>
      <c r="CO40" s="649"/>
      <c r="CP40" s="649"/>
      <c r="CQ40" s="650"/>
      <c r="CR40" s="616">
        <v>22627</v>
      </c>
      <c r="CS40" s="617"/>
      <c r="CT40" s="617"/>
      <c r="CU40" s="617"/>
      <c r="CV40" s="617"/>
      <c r="CW40" s="617"/>
      <c r="CX40" s="617"/>
      <c r="CY40" s="618"/>
      <c r="CZ40" s="619">
        <v>0.3</v>
      </c>
      <c r="DA40" s="631"/>
      <c r="DB40" s="631"/>
      <c r="DC40" s="632"/>
      <c r="DD40" s="622">
        <v>3557</v>
      </c>
      <c r="DE40" s="617"/>
      <c r="DF40" s="617"/>
      <c r="DG40" s="617"/>
      <c r="DH40" s="617"/>
      <c r="DI40" s="617"/>
      <c r="DJ40" s="617"/>
      <c r="DK40" s="618"/>
      <c r="DL40" s="622" t="s">
        <v>121</v>
      </c>
      <c r="DM40" s="617"/>
      <c r="DN40" s="617"/>
      <c r="DO40" s="617"/>
      <c r="DP40" s="617"/>
      <c r="DQ40" s="617"/>
      <c r="DR40" s="617"/>
      <c r="DS40" s="617"/>
      <c r="DT40" s="617"/>
      <c r="DU40" s="617"/>
      <c r="DV40" s="618"/>
      <c r="DW40" s="619" t="s">
        <v>121</v>
      </c>
      <c r="DX40" s="631"/>
      <c r="DY40" s="631"/>
      <c r="DZ40" s="631"/>
      <c r="EA40" s="631"/>
      <c r="EB40" s="631"/>
      <c r="EC40" s="639"/>
    </row>
    <row r="41" spans="2:133" ht="11.25" customHeight="1" x14ac:dyDescent="0.15">
      <c r="AQ41" s="640" t="s">
        <v>345</v>
      </c>
      <c r="AR41" s="641"/>
      <c r="AS41" s="641"/>
      <c r="AT41" s="641"/>
      <c r="AU41" s="641"/>
      <c r="AV41" s="641"/>
      <c r="AW41" s="641"/>
      <c r="AX41" s="641"/>
      <c r="AY41" s="642"/>
      <c r="AZ41" s="600">
        <v>420705</v>
      </c>
      <c r="BA41" s="643"/>
      <c r="BB41" s="643"/>
      <c r="BC41" s="643"/>
      <c r="BD41" s="601"/>
      <c r="BE41" s="601"/>
      <c r="BF41" s="644"/>
      <c r="BG41" s="658"/>
      <c r="BH41" s="659"/>
      <c r="BI41" s="659"/>
      <c r="BJ41" s="659"/>
      <c r="BK41" s="659"/>
      <c r="BL41" s="216"/>
      <c r="BM41" s="645" t="s">
        <v>346</v>
      </c>
      <c r="BN41" s="645"/>
      <c r="BO41" s="645"/>
      <c r="BP41" s="645"/>
      <c r="BQ41" s="645"/>
      <c r="BR41" s="645"/>
      <c r="BS41" s="645"/>
      <c r="BT41" s="645"/>
      <c r="BU41" s="646"/>
      <c r="BV41" s="600">
        <v>289</v>
      </c>
      <c r="BW41" s="643"/>
      <c r="BX41" s="643"/>
      <c r="BY41" s="643"/>
      <c r="BZ41" s="643"/>
      <c r="CA41" s="643"/>
      <c r="CB41" s="647"/>
      <c r="CD41" s="648" t="s">
        <v>347</v>
      </c>
      <c r="CE41" s="649"/>
      <c r="CF41" s="649"/>
      <c r="CG41" s="649"/>
      <c r="CH41" s="649"/>
      <c r="CI41" s="649"/>
      <c r="CJ41" s="649"/>
      <c r="CK41" s="649"/>
      <c r="CL41" s="649"/>
      <c r="CM41" s="649"/>
      <c r="CN41" s="649"/>
      <c r="CO41" s="649"/>
      <c r="CP41" s="649"/>
      <c r="CQ41" s="650"/>
      <c r="CR41" s="616" t="s">
        <v>121</v>
      </c>
      <c r="CS41" s="629"/>
      <c r="CT41" s="629"/>
      <c r="CU41" s="629"/>
      <c r="CV41" s="629"/>
      <c r="CW41" s="629"/>
      <c r="CX41" s="629"/>
      <c r="CY41" s="630"/>
      <c r="CZ41" s="619" t="s">
        <v>121</v>
      </c>
      <c r="DA41" s="631"/>
      <c r="DB41" s="631"/>
      <c r="DC41" s="632"/>
      <c r="DD41" s="622" t="s">
        <v>225</v>
      </c>
      <c r="DE41" s="629"/>
      <c r="DF41" s="629"/>
      <c r="DG41" s="629"/>
      <c r="DH41" s="629"/>
      <c r="DI41" s="629"/>
      <c r="DJ41" s="629"/>
      <c r="DK41" s="630"/>
      <c r="DL41" s="623"/>
      <c r="DM41" s="624"/>
      <c r="DN41" s="624"/>
      <c r="DO41" s="624"/>
      <c r="DP41" s="624"/>
      <c r="DQ41" s="624"/>
      <c r="DR41" s="624"/>
      <c r="DS41" s="624"/>
      <c r="DT41" s="624"/>
      <c r="DU41" s="624"/>
      <c r="DV41" s="625"/>
      <c r="DW41" s="626"/>
      <c r="DX41" s="627"/>
      <c r="DY41" s="627"/>
      <c r="DZ41" s="627"/>
      <c r="EA41" s="627"/>
      <c r="EB41" s="627"/>
      <c r="EC41" s="628"/>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3" t="s">
        <v>349</v>
      </c>
      <c r="CE42" s="614"/>
      <c r="CF42" s="614"/>
      <c r="CG42" s="614"/>
      <c r="CH42" s="614"/>
      <c r="CI42" s="614"/>
      <c r="CJ42" s="614"/>
      <c r="CK42" s="614"/>
      <c r="CL42" s="614"/>
      <c r="CM42" s="614"/>
      <c r="CN42" s="614"/>
      <c r="CO42" s="614"/>
      <c r="CP42" s="614"/>
      <c r="CQ42" s="615"/>
      <c r="CR42" s="616">
        <v>777284</v>
      </c>
      <c r="CS42" s="617"/>
      <c r="CT42" s="617"/>
      <c r="CU42" s="617"/>
      <c r="CV42" s="617"/>
      <c r="CW42" s="617"/>
      <c r="CX42" s="617"/>
      <c r="CY42" s="618"/>
      <c r="CZ42" s="619">
        <v>11</v>
      </c>
      <c r="DA42" s="620"/>
      <c r="DB42" s="620"/>
      <c r="DC42" s="621"/>
      <c r="DD42" s="622">
        <v>281966</v>
      </c>
      <c r="DE42" s="617"/>
      <c r="DF42" s="617"/>
      <c r="DG42" s="617"/>
      <c r="DH42" s="617"/>
      <c r="DI42" s="617"/>
      <c r="DJ42" s="617"/>
      <c r="DK42" s="618"/>
      <c r="DL42" s="623"/>
      <c r="DM42" s="624"/>
      <c r="DN42" s="624"/>
      <c r="DO42" s="624"/>
      <c r="DP42" s="624"/>
      <c r="DQ42" s="624"/>
      <c r="DR42" s="624"/>
      <c r="DS42" s="624"/>
      <c r="DT42" s="624"/>
      <c r="DU42" s="624"/>
      <c r="DV42" s="625"/>
      <c r="DW42" s="626"/>
      <c r="DX42" s="627"/>
      <c r="DY42" s="627"/>
      <c r="DZ42" s="627"/>
      <c r="EA42" s="627"/>
      <c r="EB42" s="627"/>
      <c r="EC42" s="628"/>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3" t="s">
        <v>351</v>
      </c>
      <c r="CE43" s="614"/>
      <c r="CF43" s="614"/>
      <c r="CG43" s="614"/>
      <c r="CH43" s="614"/>
      <c r="CI43" s="614"/>
      <c r="CJ43" s="614"/>
      <c r="CK43" s="614"/>
      <c r="CL43" s="614"/>
      <c r="CM43" s="614"/>
      <c r="CN43" s="614"/>
      <c r="CO43" s="614"/>
      <c r="CP43" s="614"/>
      <c r="CQ43" s="615"/>
      <c r="CR43" s="616">
        <v>481772</v>
      </c>
      <c r="CS43" s="629"/>
      <c r="CT43" s="629"/>
      <c r="CU43" s="629"/>
      <c r="CV43" s="629"/>
      <c r="CW43" s="629"/>
      <c r="CX43" s="629"/>
      <c r="CY43" s="630"/>
      <c r="CZ43" s="619">
        <v>6.8</v>
      </c>
      <c r="DA43" s="631"/>
      <c r="DB43" s="631"/>
      <c r="DC43" s="632"/>
      <c r="DD43" s="622">
        <v>127831</v>
      </c>
      <c r="DE43" s="629"/>
      <c r="DF43" s="629"/>
      <c r="DG43" s="629"/>
      <c r="DH43" s="629"/>
      <c r="DI43" s="629"/>
      <c r="DJ43" s="629"/>
      <c r="DK43" s="630"/>
      <c r="DL43" s="623"/>
      <c r="DM43" s="624"/>
      <c r="DN43" s="624"/>
      <c r="DO43" s="624"/>
      <c r="DP43" s="624"/>
      <c r="DQ43" s="624"/>
      <c r="DR43" s="624"/>
      <c r="DS43" s="624"/>
      <c r="DT43" s="624"/>
      <c r="DU43" s="624"/>
      <c r="DV43" s="625"/>
      <c r="DW43" s="626"/>
      <c r="DX43" s="627"/>
      <c r="DY43" s="627"/>
      <c r="DZ43" s="627"/>
      <c r="EA43" s="627"/>
      <c r="EB43" s="627"/>
      <c r="EC43" s="628"/>
    </row>
    <row r="44" spans="2:133" ht="11.25" customHeight="1" x14ac:dyDescent="0.15">
      <c r="B44" s="220" t="s">
        <v>352</v>
      </c>
      <c r="CD44" s="633" t="s">
        <v>303</v>
      </c>
      <c r="CE44" s="634"/>
      <c r="CF44" s="613" t="s">
        <v>353</v>
      </c>
      <c r="CG44" s="614"/>
      <c r="CH44" s="614"/>
      <c r="CI44" s="614"/>
      <c r="CJ44" s="614"/>
      <c r="CK44" s="614"/>
      <c r="CL44" s="614"/>
      <c r="CM44" s="614"/>
      <c r="CN44" s="614"/>
      <c r="CO44" s="614"/>
      <c r="CP44" s="614"/>
      <c r="CQ44" s="615"/>
      <c r="CR44" s="616">
        <v>773851</v>
      </c>
      <c r="CS44" s="617"/>
      <c r="CT44" s="617"/>
      <c r="CU44" s="617"/>
      <c r="CV44" s="617"/>
      <c r="CW44" s="617"/>
      <c r="CX44" s="617"/>
      <c r="CY44" s="618"/>
      <c r="CZ44" s="619">
        <v>10.9</v>
      </c>
      <c r="DA44" s="620"/>
      <c r="DB44" s="620"/>
      <c r="DC44" s="621"/>
      <c r="DD44" s="622">
        <v>279815</v>
      </c>
      <c r="DE44" s="617"/>
      <c r="DF44" s="617"/>
      <c r="DG44" s="617"/>
      <c r="DH44" s="617"/>
      <c r="DI44" s="617"/>
      <c r="DJ44" s="617"/>
      <c r="DK44" s="618"/>
      <c r="DL44" s="623"/>
      <c r="DM44" s="624"/>
      <c r="DN44" s="624"/>
      <c r="DO44" s="624"/>
      <c r="DP44" s="624"/>
      <c r="DQ44" s="624"/>
      <c r="DR44" s="624"/>
      <c r="DS44" s="624"/>
      <c r="DT44" s="624"/>
      <c r="DU44" s="624"/>
      <c r="DV44" s="625"/>
      <c r="DW44" s="626"/>
      <c r="DX44" s="627"/>
      <c r="DY44" s="627"/>
      <c r="DZ44" s="627"/>
      <c r="EA44" s="627"/>
      <c r="EB44" s="627"/>
      <c r="EC44" s="628"/>
    </row>
    <row r="45" spans="2:133" ht="11.25" customHeight="1" x14ac:dyDescent="0.15">
      <c r="CD45" s="635"/>
      <c r="CE45" s="636"/>
      <c r="CF45" s="613" t="s">
        <v>354</v>
      </c>
      <c r="CG45" s="614"/>
      <c r="CH45" s="614"/>
      <c r="CI45" s="614"/>
      <c r="CJ45" s="614"/>
      <c r="CK45" s="614"/>
      <c r="CL45" s="614"/>
      <c r="CM45" s="614"/>
      <c r="CN45" s="614"/>
      <c r="CO45" s="614"/>
      <c r="CP45" s="614"/>
      <c r="CQ45" s="615"/>
      <c r="CR45" s="616">
        <v>441254</v>
      </c>
      <c r="CS45" s="629"/>
      <c r="CT45" s="629"/>
      <c r="CU45" s="629"/>
      <c r="CV45" s="629"/>
      <c r="CW45" s="629"/>
      <c r="CX45" s="629"/>
      <c r="CY45" s="630"/>
      <c r="CZ45" s="619">
        <v>6.2</v>
      </c>
      <c r="DA45" s="631"/>
      <c r="DB45" s="631"/>
      <c r="DC45" s="632"/>
      <c r="DD45" s="622">
        <v>70227</v>
      </c>
      <c r="DE45" s="629"/>
      <c r="DF45" s="629"/>
      <c r="DG45" s="629"/>
      <c r="DH45" s="629"/>
      <c r="DI45" s="629"/>
      <c r="DJ45" s="629"/>
      <c r="DK45" s="630"/>
      <c r="DL45" s="623"/>
      <c r="DM45" s="624"/>
      <c r="DN45" s="624"/>
      <c r="DO45" s="624"/>
      <c r="DP45" s="624"/>
      <c r="DQ45" s="624"/>
      <c r="DR45" s="624"/>
      <c r="DS45" s="624"/>
      <c r="DT45" s="624"/>
      <c r="DU45" s="624"/>
      <c r="DV45" s="625"/>
      <c r="DW45" s="626"/>
      <c r="DX45" s="627"/>
      <c r="DY45" s="627"/>
      <c r="DZ45" s="627"/>
      <c r="EA45" s="627"/>
      <c r="EB45" s="627"/>
      <c r="EC45" s="628"/>
    </row>
    <row r="46" spans="2:133" ht="11.25" customHeight="1" x14ac:dyDescent="0.15">
      <c r="CD46" s="635"/>
      <c r="CE46" s="636"/>
      <c r="CF46" s="613" t="s">
        <v>355</v>
      </c>
      <c r="CG46" s="614"/>
      <c r="CH46" s="614"/>
      <c r="CI46" s="614"/>
      <c r="CJ46" s="614"/>
      <c r="CK46" s="614"/>
      <c r="CL46" s="614"/>
      <c r="CM46" s="614"/>
      <c r="CN46" s="614"/>
      <c r="CO46" s="614"/>
      <c r="CP46" s="614"/>
      <c r="CQ46" s="615"/>
      <c r="CR46" s="616">
        <v>221058</v>
      </c>
      <c r="CS46" s="617"/>
      <c r="CT46" s="617"/>
      <c r="CU46" s="617"/>
      <c r="CV46" s="617"/>
      <c r="CW46" s="617"/>
      <c r="CX46" s="617"/>
      <c r="CY46" s="618"/>
      <c r="CZ46" s="619">
        <v>3.1</v>
      </c>
      <c r="DA46" s="620"/>
      <c r="DB46" s="620"/>
      <c r="DC46" s="621"/>
      <c r="DD46" s="622">
        <v>109957</v>
      </c>
      <c r="DE46" s="617"/>
      <c r="DF46" s="617"/>
      <c r="DG46" s="617"/>
      <c r="DH46" s="617"/>
      <c r="DI46" s="617"/>
      <c r="DJ46" s="617"/>
      <c r="DK46" s="618"/>
      <c r="DL46" s="623"/>
      <c r="DM46" s="624"/>
      <c r="DN46" s="624"/>
      <c r="DO46" s="624"/>
      <c r="DP46" s="624"/>
      <c r="DQ46" s="624"/>
      <c r="DR46" s="624"/>
      <c r="DS46" s="624"/>
      <c r="DT46" s="624"/>
      <c r="DU46" s="624"/>
      <c r="DV46" s="625"/>
      <c r="DW46" s="626"/>
      <c r="DX46" s="627"/>
      <c r="DY46" s="627"/>
      <c r="DZ46" s="627"/>
      <c r="EA46" s="627"/>
      <c r="EB46" s="627"/>
      <c r="EC46" s="628"/>
    </row>
    <row r="47" spans="2:133" ht="11.25" customHeight="1" x14ac:dyDescent="0.15">
      <c r="CD47" s="635"/>
      <c r="CE47" s="636"/>
      <c r="CF47" s="613" t="s">
        <v>356</v>
      </c>
      <c r="CG47" s="614"/>
      <c r="CH47" s="614"/>
      <c r="CI47" s="614"/>
      <c r="CJ47" s="614"/>
      <c r="CK47" s="614"/>
      <c r="CL47" s="614"/>
      <c r="CM47" s="614"/>
      <c r="CN47" s="614"/>
      <c r="CO47" s="614"/>
      <c r="CP47" s="614"/>
      <c r="CQ47" s="615"/>
      <c r="CR47" s="616">
        <v>3433</v>
      </c>
      <c r="CS47" s="629"/>
      <c r="CT47" s="629"/>
      <c r="CU47" s="629"/>
      <c r="CV47" s="629"/>
      <c r="CW47" s="629"/>
      <c r="CX47" s="629"/>
      <c r="CY47" s="630"/>
      <c r="CZ47" s="619">
        <v>0</v>
      </c>
      <c r="DA47" s="631"/>
      <c r="DB47" s="631"/>
      <c r="DC47" s="632"/>
      <c r="DD47" s="622">
        <v>2151</v>
      </c>
      <c r="DE47" s="629"/>
      <c r="DF47" s="629"/>
      <c r="DG47" s="629"/>
      <c r="DH47" s="629"/>
      <c r="DI47" s="629"/>
      <c r="DJ47" s="629"/>
      <c r="DK47" s="630"/>
      <c r="DL47" s="623"/>
      <c r="DM47" s="624"/>
      <c r="DN47" s="624"/>
      <c r="DO47" s="624"/>
      <c r="DP47" s="624"/>
      <c r="DQ47" s="624"/>
      <c r="DR47" s="624"/>
      <c r="DS47" s="624"/>
      <c r="DT47" s="624"/>
      <c r="DU47" s="624"/>
      <c r="DV47" s="625"/>
      <c r="DW47" s="626"/>
      <c r="DX47" s="627"/>
      <c r="DY47" s="627"/>
      <c r="DZ47" s="627"/>
      <c r="EA47" s="627"/>
      <c r="EB47" s="627"/>
      <c r="EC47" s="628"/>
    </row>
    <row r="48" spans="2:133" x14ac:dyDescent="0.15">
      <c r="CD48" s="637"/>
      <c r="CE48" s="638"/>
      <c r="CF48" s="613" t="s">
        <v>357</v>
      </c>
      <c r="CG48" s="614"/>
      <c r="CH48" s="614"/>
      <c r="CI48" s="614"/>
      <c r="CJ48" s="614"/>
      <c r="CK48" s="614"/>
      <c r="CL48" s="614"/>
      <c r="CM48" s="614"/>
      <c r="CN48" s="614"/>
      <c r="CO48" s="614"/>
      <c r="CP48" s="614"/>
      <c r="CQ48" s="615"/>
      <c r="CR48" s="616" t="s">
        <v>121</v>
      </c>
      <c r="CS48" s="617"/>
      <c r="CT48" s="617"/>
      <c r="CU48" s="617"/>
      <c r="CV48" s="617"/>
      <c r="CW48" s="617"/>
      <c r="CX48" s="617"/>
      <c r="CY48" s="618"/>
      <c r="CZ48" s="619" t="s">
        <v>225</v>
      </c>
      <c r="DA48" s="620"/>
      <c r="DB48" s="620"/>
      <c r="DC48" s="621"/>
      <c r="DD48" s="622" t="s">
        <v>121</v>
      </c>
      <c r="DE48" s="617"/>
      <c r="DF48" s="617"/>
      <c r="DG48" s="617"/>
      <c r="DH48" s="617"/>
      <c r="DI48" s="617"/>
      <c r="DJ48" s="617"/>
      <c r="DK48" s="618"/>
      <c r="DL48" s="623"/>
      <c r="DM48" s="624"/>
      <c r="DN48" s="624"/>
      <c r="DO48" s="624"/>
      <c r="DP48" s="624"/>
      <c r="DQ48" s="624"/>
      <c r="DR48" s="624"/>
      <c r="DS48" s="624"/>
      <c r="DT48" s="624"/>
      <c r="DU48" s="624"/>
      <c r="DV48" s="625"/>
      <c r="DW48" s="626"/>
      <c r="DX48" s="627"/>
      <c r="DY48" s="627"/>
      <c r="DZ48" s="627"/>
      <c r="EA48" s="627"/>
      <c r="EB48" s="627"/>
      <c r="EC48" s="628"/>
    </row>
    <row r="49" spans="82:133" ht="11.25" customHeight="1" x14ac:dyDescent="0.15">
      <c r="CD49" s="597" t="s">
        <v>358</v>
      </c>
      <c r="CE49" s="598"/>
      <c r="CF49" s="598"/>
      <c r="CG49" s="598"/>
      <c r="CH49" s="598"/>
      <c r="CI49" s="598"/>
      <c r="CJ49" s="598"/>
      <c r="CK49" s="598"/>
      <c r="CL49" s="598"/>
      <c r="CM49" s="598"/>
      <c r="CN49" s="598"/>
      <c r="CO49" s="598"/>
      <c r="CP49" s="598"/>
      <c r="CQ49" s="599"/>
      <c r="CR49" s="600">
        <v>7094106</v>
      </c>
      <c r="CS49" s="601"/>
      <c r="CT49" s="601"/>
      <c r="CU49" s="601"/>
      <c r="CV49" s="601"/>
      <c r="CW49" s="601"/>
      <c r="CX49" s="601"/>
      <c r="CY49" s="602"/>
      <c r="CZ49" s="603">
        <v>100</v>
      </c>
      <c r="DA49" s="604"/>
      <c r="DB49" s="604"/>
      <c r="DC49" s="605"/>
      <c r="DD49" s="606">
        <v>4964642</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row r="50" spans="82:133" hidden="1" x14ac:dyDescent="0.15"/>
    <row r="51" spans="82:133" hidden="1" x14ac:dyDescent="0.15"/>
    <row r="52" spans="82:133" hidden="1" x14ac:dyDescent="0.15"/>
    <row r="53" spans="82:133" hidden="1" x14ac:dyDescent="0.15"/>
  </sheetData>
  <sheetProtection algorithmName="SHA-512" hashValue="COg1PprC10hYd9PdjR+KwhcFQdJuCCLULRIo00obqo0NQ9/SoiaTC5nvDOwRFqtmj7CvgAWr77IjXCVbZ/wXng==" saltValue="unwv+DigS3+hXx2LrUgeb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BS7" sqref="BS7:CG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4" t="s">
        <v>360</v>
      </c>
      <c r="DK2" s="1145"/>
      <c r="DL2" s="1145"/>
      <c r="DM2" s="1145"/>
      <c r="DN2" s="1145"/>
      <c r="DO2" s="1146"/>
      <c r="DP2" s="229"/>
      <c r="DQ2" s="1144" t="s">
        <v>361</v>
      </c>
      <c r="DR2" s="1145"/>
      <c r="DS2" s="1145"/>
      <c r="DT2" s="1145"/>
      <c r="DU2" s="1145"/>
      <c r="DV2" s="1145"/>
      <c r="DW2" s="1145"/>
      <c r="DX2" s="1145"/>
      <c r="DY2" s="1145"/>
      <c r="DZ2" s="1146"/>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34" t="s">
        <v>364</v>
      </c>
      <c r="B5" s="1035"/>
      <c r="C5" s="1035"/>
      <c r="D5" s="1035"/>
      <c r="E5" s="1035"/>
      <c r="F5" s="1035"/>
      <c r="G5" s="1035"/>
      <c r="H5" s="1035"/>
      <c r="I5" s="1035"/>
      <c r="J5" s="1035"/>
      <c r="K5" s="1035"/>
      <c r="L5" s="1035"/>
      <c r="M5" s="1035"/>
      <c r="N5" s="1035"/>
      <c r="O5" s="1035"/>
      <c r="P5" s="1036"/>
      <c r="Q5" s="1020" t="s">
        <v>365</v>
      </c>
      <c r="R5" s="1021"/>
      <c r="S5" s="1021"/>
      <c r="T5" s="1021"/>
      <c r="U5" s="1022"/>
      <c r="V5" s="1020" t="s">
        <v>366</v>
      </c>
      <c r="W5" s="1021"/>
      <c r="X5" s="1021"/>
      <c r="Y5" s="1021"/>
      <c r="Z5" s="1022"/>
      <c r="AA5" s="1020" t="s">
        <v>367</v>
      </c>
      <c r="AB5" s="1021"/>
      <c r="AC5" s="1021"/>
      <c r="AD5" s="1021"/>
      <c r="AE5" s="1021"/>
      <c r="AF5" s="1147" t="s">
        <v>368</v>
      </c>
      <c r="AG5" s="1021"/>
      <c r="AH5" s="1021"/>
      <c r="AI5" s="1021"/>
      <c r="AJ5" s="1026"/>
      <c r="AK5" s="1021" t="s">
        <v>369</v>
      </c>
      <c r="AL5" s="1021"/>
      <c r="AM5" s="1021"/>
      <c r="AN5" s="1021"/>
      <c r="AO5" s="1022"/>
      <c r="AP5" s="1020" t="s">
        <v>370</v>
      </c>
      <c r="AQ5" s="1021"/>
      <c r="AR5" s="1021"/>
      <c r="AS5" s="1021"/>
      <c r="AT5" s="1022"/>
      <c r="AU5" s="1020" t="s">
        <v>371</v>
      </c>
      <c r="AV5" s="1021"/>
      <c r="AW5" s="1021"/>
      <c r="AX5" s="1021"/>
      <c r="AY5" s="1026"/>
      <c r="AZ5" s="236"/>
      <c r="BA5" s="236"/>
      <c r="BB5" s="236"/>
      <c r="BC5" s="236"/>
      <c r="BD5" s="236"/>
      <c r="BE5" s="237"/>
      <c r="BF5" s="237"/>
      <c r="BG5" s="237"/>
      <c r="BH5" s="237"/>
      <c r="BI5" s="237"/>
      <c r="BJ5" s="237"/>
      <c r="BK5" s="237"/>
      <c r="BL5" s="237"/>
      <c r="BM5" s="237"/>
      <c r="BN5" s="237"/>
      <c r="BO5" s="237"/>
      <c r="BP5" s="237"/>
      <c r="BQ5" s="1034" t="s">
        <v>372</v>
      </c>
      <c r="BR5" s="1035"/>
      <c r="BS5" s="1035"/>
      <c r="BT5" s="1035"/>
      <c r="BU5" s="1035"/>
      <c r="BV5" s="1035"/>
      <c r="BW5" s="1035"/>
      <c r="BX5" s="1035"/>
      <c r="BY5" s="1035"/>
      <c r="BZ5" s="1035"/>
      <c r="CA5" s="1035"/>
      <c r="CB5" s="1035"/>
      <c r="CC5" s="1035"/>
      <c r="CD5" s="1035"/>
      <c r="CE5" s="1035"/>
      <c r="CF5" s="1035"/>
      <c r="CG5" s="1036"/>
      <c r="CH5" s="1020" t="s">
        <v>373</v>
      </c>
      <c r="CI5" s="1021"/>
      <c r="CJ5" s="1021"/>
      <c r="CK5" s="1021"/>
      <c r="CL5" s="1022"/>
      <c r="CM5" s="1020" t="s">
        <v>374</v>
      </c>
      <c r="CN5" s="1021"/>
      <c r="CO5" s="1021"/>
      <c r="CP5" s="1021"/>
      <c r="CQ5" s="1022"/>
      <c r="CR5" s="1020" t="s">
        <v>375</v>
      </c>
      <c r="CS5" s="1021"/>
      <c r="CT5" s="1021"/>
      <c r="CU5" s="1021"/>
      <c r="CV5" s="1022"/>
      <c r="CW5" s="1020" t="s">
        <v>376</v>
      </c>
      <c r="CX5" s="1021"/>
      <c r="CY5" s="1021"/>
      <c r="CZ5" s="1021"/>
      <c r="DA5" s="1022"/>
      <c r="DB5" s="1020" t="s">
        <v>377</v>
      </c>
      <c r="DC5" s="1021"/>
      <c r="DD5" s="1021"/>
      <c r="DE5" s="1021"/>
      <c r="DF5" s="1022"/>
      <c r="DG5" s="1132" t="s">
        <v>378</v>
      </c>
      <c r="DH5" s="1133"/>
      <c r="DI5" s="1133"/>
      <c r="DJ5" s="1133"/>
      <c r="DK5" s="1134"/>
      <c r="DL5" s="1132" t="s">
        <v>379</v>
      </c>
      <c r="DM5" s="1133"/>
      <c r="DN5" s="1133"/>
      <c r="DO5" s="1133"/>
      <c r="DP5" s="1134"/>
      <c r="DQ5" s="1020" t="s">
        <v>380</v>
      </c>
      <c r="DR5" s="1021"/>
      <c r="DS5" s="1021"/>
      <c r="DT5" s="1021"/>
      <c r="DU5" s="1022"/>
      <c r="DV5" s="1020" t="s">
        <v>371</v>
      </c>
      <c r="DW5" s="1021"/>
      <c r="DX5" s="1021"/>
      <c r="DY5" s="1021"/>
      <c r="DZ5" s="1026"/>
      <c r="EA5" s="234"/>
    </row>
    <row r="6" spans="1:131" s="235" customFormat="1" ht="26.25" customHeight="1" thickBot="1" x14ac:dyDescent="0.2">
      <c r="A6" s="1037"/>
      <c r="B6" s="1038"/>
      <c r="C6" s="1038"/>
      <c r="D6" s="1038"/>
      <c r="E6" s="1038"/>
      <c r="F6" s="1038"/>
      <c r="G6" s="1038"/>
      <c r="H6" s="1038"/>
      <c r="I6" s="1038"/>
      <c r="J6" s="1038"/>
      <c r="K6" s="1038"/>
      <c r="L6" s="1038"/>
      <c r="M6" s="1038"/>
      <c r="N6" s="1038"/>
      <c r="O6" s="1038"/>
      <c r="P6" s="1039"/>
      <c r="Q6" s="1023"/>
      <c r="R6" s="1024"/>
      <c r="S6" s="1024"/>
      <c r="T6" s="1024"/>
      <c r="U6" s="1025"/>
      <c r="V6" s="1023"/>
      <c r="W6" s="1024"/>
      <c r="X6" s="1024"/>
      <c r="Y6" s="1024"/>
      <c r="Z6" s="1025"/>
      <c r="AA6" s="1023"/>
      <c r="AB6" s="1024"/>
      <c r="AC6" s="1024"/>
      <c r="AD6" s="1024"/>
      <c r="AE6" s="1024"/>
      <c r="AF6" s="1148"/>
      <c r="AG6" s="1024"/>
      <c r="AH6" s="1024"/>
      <c r="AI6" s="1024"/>
      <c r="AJ6" s="1027"/>
      <c r="AK6" s="1024"/>
      <c r="AL6" s="1024"/>
      <c r="AM6" s="1024"/>
      <c r="AN6" s="1024"/>
      <c r="AO6" s="1025"/>
      <c r="AP6" s="1023"/>
      <c r="AQ6" s="1024"/>
      <c r="AR6" s="1024"/>
      <c r="AS6" s="1024"/>
      <c r="AT6" s="1025"/>
      <c r="AU6" s="1023"/>
      <c r="AV6" s="1024"/>
      <c r="AW6" s="1024"/>
      <c r="AX6" s="1024"/>
      <c r="AY6" s="1027"/>
      <c r="AZ6" s="232"/>
      <c r="BA6" s="232"/>
      <c r="BB6" s="232"/>
      <c r="BC6" s="232"/>
      <c r="BD6" s="232"/>
      <c r="BE6" s="233"/>
      <c r="BF6" s="233"/>
      <c r="BG6" s="233"/>
      <c r="BH6" s="233"/>
      <c r="BI6" s="233"/>
      <c r="BJ6" s="233"/>
      <c r="BK6" s="233"/>
      <c r="BL6" s="233"/>
      <c r="BM6" s="233"/>
      <c r="BN6" s="233"/>
      <c r="BO6" s="233"/>
      <c r="BP6" s="233"/>
      <c r="BQ6" s="1037"/>
      <c r="BR6" s="1038"/>
      <c r="BS6" s="1038"/>
      <c r="BT6" s="1038"/>
      <c r="BU6" s="1038"/>
      <c r="BV6" s="1038"/>
      <c r="BW6" s="1038"/>
      <c r="BX6" s="1038"/>
      <c r="BY6" s="1038"/>
      <c r="BZ6" s="1038"/>
      <c r="CA6" s="1038"/>
      <c r="CB6" s="1038"/>
      <c r="CC6" s="1038"/>
      <c r="CD6" s="1038"/>
      <c r="CE6" s="1038"/>
      <c r="CF6" s="1038"/>
      <c r="CG6" s="1039"/>
      <c r="CH6" s="1023"/>
      <c r="CI6" s="1024"/>
      <c r="CJ6" s="1024"/>
      <c r="CK6" s="1024"/>
      <c r="CL6" s="1025"/>
      <c r="CM6" s="1023"/>
      <c r="CN6" s="1024"/>
      <c r="CO6" s="1024"/>
      <c r="CP6" s="1024"/>
      <c r="CQ6" s="1025"/>
      <c r="CR6" s="1023"/>
      <c r="CS6" s="1024"/>
      <c r="CT6" s="1024"/>
      <c r="CU6" s="1024"/>
      <c r="CV6" s="1025"/>
      <c r="CW6" s="1023"/>
      <c r="CX6" s="1024"/>
      <c r="CY6" s="1024"/>
      <c r="CZ6" s="1024"/>
      <c r="DA6" s="1025"/>
      <c r="DB6" s="1023"/>
      <c r="DC6" s="1024"/>
      <c r="DD6" s="1024"/>
      <c r="DE6" s="1024"/>
      <c r="DF6" s="1025"/>
      <c r="DG6" s="1135"/>
      <c r="DH6" s="1136"/>
      <c r="DI6" s="1136"/>
      <c r="DJ6" s="1136"/>
      <c r="DK6" s="1137"/>
      <c r="DL6" s="1135"/>
      <c r="DM6" s="1136"/>
      <c r="DN6" s="1136"/>
      <c r="DO6" s="1136"/>
      <c r="DP6" s="1137"/>
      <c r="DQ6" s="1023"/>
      <c r="DR6" s="1024"/>
      <c r="DS6" s="1024"/>
      <c r="DT6" s="1024"/>
      <c r="DU6" s="1025"/>
      <c r="DV6" s="1023"/>
      <c r="DW6" s="1024"/>
      <c r="DX6" s="1024"/>
      <c r="DY6" s="1024"/>
      <c r="DZ6" s="1027"/>
      <c r="EA6" s="234"/>
    </row>
    <row r="7" spans="1:131" s="235" customFormat="1" ht="26.25" customHeight="1" thickTop="1" x14ac:dyDescent="0.15">
      <c r="A7" s="238">
        <v>1</v>
      </c>
      <c r="B7" s="1081" t="s">
        <v>381</v>
      </c>
      <c r="C7" s="1082"/>
      <c r="D7" s="1082"/>
      <c r="E7" s="1082"/>
      <c r="F7" s="1082"/>
      <c r="G7" s="1082"/>
      <c r="H7" s="1082"/>
      <c r="I7" s="1082"/>
      <c r="J7" s="1082"/>
      <c r="K7" s="1082"/>
      <c r="L7" s="1082"/>
      <c r="M7" s="1082"/>
      <c r="N7" s="1082"/>
      <c r="O7" s="1082"/>
      <c r="P7" s="1083"/>
      <c r="Q7" s="1138">
        <v>7390</v>
      </c>
      <c r="R7" s="1139"/>
      <c r="S7" s="1139"/>
      <c r="T7" s="1139"/>
      <c r="U7" s="1139"/>
      <c r="V7" s="1139">
        <v>7094</v>
      </c>
      <c r="W7" s="1139"/>
      <c r="X7" s="1139"/>
      <c r="Y7" s="1139"/>
      <c r="Z7" s="1139"/>
      <c r="AA7" s="1139">
        <v>296</v>
      </c>
      <c r="AB7" s="1139"/>
      <c r="AC7" s="1139"/>
      <c r="AD7" s="1139"/>
      <c r="AE7" s="1140"/>
      <c r="AF7" s="1141">
        <v>206</v>
      </c>
      <c r="AG7" s="1142"/>
      <c r="AH7" s="1142"/>
      <c r="AI7" s="1142"/>
      <c r="AJ7" s="1143"/>
      <c r="AK7" s="1125"/>
      <c r="AL7" s="1126"/>
      <c r="AM7" s="1126"/>
      <c r="AN7" s="1126"/>
      <c r="AO7" s="1126"/>
      <c r="AP7" s="1126">
        <v>8156</v>
      </c>
      <c r="AQ7" s="1126"/>
      <c r="AR7" s="1126"/>
      <c r="AS7" s="1126"/>
      <c r="AT7" s="1126"/>
      <c r="AU7" s="1127"/>
      <c r="AV7" s="1127"/>
      <c r="AW7" s="1127"/>
      <c r="AX7" s="1127"/>
      <c r="AY7" s="1128"/>
      <c r="AZ7" s="232"/>
      <c r="BA7" s="232"/>
      <c r="BB7" s="232"/>
      <c r="BC7" s="232"/>
      <c r="BD7" s="232"/>
      <c r="BE7" s="233"/>
      <c r="BF7" s="233"/>
      <c r="BG7" s="233"/>
      <c r="BH7" s="233"/>
      <c r="BI7" s="233"/>
      <c r="BJ7" s="233"/>
      <c r="BK7" s="233"/>
      <c r="BL7" s="233"/>
      <c r="BM7" s="233"/>
      <c r="BN7" s="233"/>
      <c r="BO7" s="233"/>
      <c r="BP7" s="233"/>
      <c r="BQ7" s="239">
        <v>1</v>
      </c>
      <c r="BR7" s="240"/>
      <c r="BS7" s="1129" t="s">
        <v>588</v>
      </c>
      <c r="BT7" s="1130"/>
      <c r="BU7" s="1130"/>
      <c r="BV7" s="1130"/>
      <c r="BW7" s="1130"/>
      <c r="BX7" s="1130"/>
      <c r="BY7" s="1130"/>
      <c r="BZ7" s="1130"/>
      <c r="CA7" s="1130"/>
      <c r="CB7" s="1130"/>
      <c r="CC7" s="1130"/>
      <c r="CD7" s="1130"/>
      <c r="CE7" s="1130"/>
      <c r="CF7" s="1130"/>
      <c r="CG7" s="1131"/>
      <c r="CH7" s="1122">
        <v>-627</v>
      </c>
      <c r="CI7" s="1123"/>
      <c r="CJ7" s="1123"/>
      <c r="CK7" s="1123"/>
      <c r="CL7" s="1124"/>
      <c r="CM7" s="1122">
        <v>72</v>
      </c>
      <c r="CN7" s="1123"/>
      <c r="CO7" s="1123"/>
      <c r="CP7" s="1123"/>
      <c r="CQ7" s="1124"/>
      <c r="CR7" s="1122">
        <v>950</v>
      </c>
      <c r="CS7" s="1123"/>
      <c r="CT7" s="1123"/>
      <c r="CU7" s="1123"/>
      <c r="CV7" s="1124"/>
      <c r="CW7" s="1122"/>
      <c r="CX7" s="1123"/>
      <c r="CY7" s="1123"/>
      <c r="CZ7" s="1123"/>
      <c r="DA7" s="1124"/>
      <c r="DB7" s="1122"/>
      <c r="DC7" s="1123"/>
      <c r="DD7" s="1123"/>
      <c r="DE7" s="1123"/>
      <c r="DF7" s="1124"/>
      <c r="DG7" s="1122">
        <v>326</v>
      </c>
      <c r="DH7" s="1123"/>
      <c r="DI7" s="1123"/>
      <c r="DJ7" s="1123"/>
      <c r="DK7" s="1124"/>
      <c r="DL7" s="1122"/>
      <c r="DM7" s="1123"/>
      <c r="DN7" s="1123"/>
      <c r="DO7" s="1123"/>
      <c r="DP7" s="1124"/>
      <c r="DQ7" s="1122"/>
      <c r="DR7" s="1123"/>
      <c r="DS7" s="1123"/>
      <c r="DT7" s="1123"/>
      <c r="DU7" s="1124"/>
      <c r="DV7" s="1119"/>
      <c r="DW7" s="1120"/>
      <c r="DX7" s="1120"/>
      <c r="DY7" s="1120"/>
      <c r="DZ7" s="1121"/>
      <c r="EA7" s="234"/>
    </row>
    <row r="8" spans="1:131" s="235" customFormat="1" ht="26.25" customHeight="1" x14ac:dyDescent="0.15">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7"/>
      <c r="BT8" s="1048"/>
      <c r="BU8" s="1048"/>
      <c r="BV8" s="1048"/>
      <c r="BW8" s="1048"/>
      <c r="BX8" s="1048"/>
      <c r="BY8" s="1048"/>
      <c r="BZ8" s="1048"/>
      <c r="CA8" s="1048"/>
      <c r="CB8" s="1048"/>
      <c r="CC8" s="1048"/>
      <c r="CD8" s="1048"/>
      <c r="CE8" s="1048"/>
      <c r="CF8" s="1048"/>
      <c r="CG8" s="1049"/>
      <c r="CH8" s="1028"/>
      <c r="CI8" s="1029"/>
      <c r="CJ8" s="1029"/>
      <c r="CK8" s="1029"/>
      <c r="CL8" s="1030"/>
      <c r="CM8" s="1028"/>
      <c r="CN8" s="1029"/>
      <c r="CO8" s="1029"/>
      <c r="CP8" s="1029"/>
      <c r="CQ8" s="1030"/>
      <c r="CR8" s="1028"/>
      <c r="CS8" s="1029"/>
      <c r="CT8" s="1029"/>
      <c r="CU8" s="1029"/>
      <c r="CV8" s="1030"/>
      <c r="CW8" s="1028"/>
      <c r="CX8" s="1029"/>
      <c r="CY8" s="1029"/>
      <c r="CZ8" s="1029"/>
      <c r="DA8" s="1030"/>
      <c r="DB8" s="1028"/>
      <c r="DC8" s="1029"/>
      <c r="DD8" s="1029"/>
      <c r="DE8" s="1029"/>
      <c r="DF8" s="1030"/>
      <c r="DG8" s="1028"/>
      <c r="DH8" s="1029"/>
      <c r="DI8" s="1029"/>
      <c r="DJ8" s="1029"/>
      <c r="DK8" s="1030"/>
      <c r="DL8" s="1028"/>
      <c r="DM8" s="1029"/>
      <c r="DN8" s="1029"/>
      <c r="DO8" s="1029"/>
      <c r="DP8" s="1030"/>
      <c r="DQ8" s="1028"/>
      <c r="DR8" s="1029"/>
      <c r="DS8" s="1029"/>
      <c r="DT8" s="1029"/>
      <c r="DU8" s="1030"/>
      <c r="DV8" s="1031"/>
      <c r="DW8" s="1032"/>
      <c r="DX8" s="1032"/>
      <c r="DY8" s="1032"/>
      <c r="DZ8" s="1033"/>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7"/>
      <c r="BT9" s="1048"/>
      <c r="BU9" s="1048"/>
      <c r="BV9" s="1048"/>
      <c r="BW9" s="1048"/>
      <c r="BX9" s="1048"/>
      <c r="BY9" s="1048"/>
      <c r="BZ9" s="1048"/>
      <c r="CA9" s="1048"/>
      <c r="CB9" s="1048"/>
      <c r="CC9" s="1048"/>
      <c r="CD9" s="1048"/>
      <c r="CE9" s="1048"/>
      <c r="CF9" s="1048"/>
      <c r="CG9" s="1049"/>
      <c r="CH9" s="1028"/>
      <c r="CI9" s="1029"/>
      <c r="CJ9" s="1029"/>
      <c r="CK9" s="1029"/>
      <c r="CL9" s="1030"/>
      <c r="CM9" s="1028"/>
      <c r="CN9" s="1029"/>
      <c r="CO9" s="1029"/>
      <c r="CP9" s="1029"/>
      <c r="CQ9" s="1030"/>
      <c r="CR9" s="1028"/>
      <c r="CS9" s="1029"/>
      <c r="CT9" s="1029"/>
      <c r="CU9" s="1029"/>
      <c r="CV9" s="1030"/>
      <c r="CW9" s="1028"/>
      <c r="CX9" s="1029"/>
      <c r="CY9" s="1029"/>
      <c r="CZ9" s="1029"/>
      <c r="DA9" s="1030"/>
      <c r="DB9" s="1028"/>
      <c r="DC9" s="1029"/>
      <c r="DD9" s="1029"/>
      <c r="DE9" s="1029"/>
      <c r="DF9" s="1030"/>
      <c r="DG9" s="1028"/>
      <c r="DH9" s="1029"/>
      <c r="DI9" s="1029"/>
      <c r="DJ9" s="1029"/>
      <c r="DK9" s="1030"/>
      <c r="DL9" s="1028"/>
      <c r="DM9" s="1029"/>
      <c r="DN9" s="1029"/>
      <c r="DO9" s="1029"/>
      <c r="DP9" s="1030"/>
      <c r="DQ9" s="1028"/>
      <c r="DR9" s="1029"/>
      <c r="DS9" s="1029"/>
      <c r="DT9" s="1029"/>
      <c r="DU9" s="1030"/>
      <c r="DV9" s="1031"/>
      <c r="DW9" s="1032"/>
      <c r="DX9" s="1032"/>
      <c r="DY9" s="1032"/>
      <c r="DZ9" s="1033"/>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7"/>
      <c r="BT10" s="1048"/>
      <c r="BU10" s="1048"/>
      <c r="BV10" s="1048"/>
      <c r="BW10" s="1048"/>
      <c r="BX10" s="1048"/>
      <c r="BY10" s="1048"/>
      <c r="BZ10" s="1048"/>
      <c r="CA10" s="1048"/>
      <c r="CB10" s="1048"/>
      <c r="CC10" s="1048"/>
      <c r="CD10" s="1048"/>
      <c r="CE10" s="1048"/>
      <c r="CF10" s="1048"/>
      <c r="CG10" s="1049"/>
      <c r="CH10" s="1028"/>
      <c r="CI10" s="1029"/>
      <c r="CJ10" s="1029"/>
      <c r="CK10" s="1029"/>
      <c r="CL10" s="1030"/>
      <c r="CM10" s="1028"/>
      <c r="CN10" s="1029"/>
      <c r="CO10" s="1029"/>
      <c r="CP10" s="1029"/>
      <c r="CQ10" s="1030"/>
      <c r="CR10" s="1028"/>
      <c r="CS10" s="1029"/>
      <c r="CT10" s="1029"/>
      <c r="CU10" s="1029"/>
      <c r="CV10" s="1030"/>
      <c r="CW10" s="1028"/>
      <c r="CX10" s="1029"/>
      <c r="CY10" s="1029"/>
      <c r="CZ10" s="1029"/>
      <c r="DA10" s="1030"/>
      <c r="DB10" s="1028"/>
      <c r="DC10" s="1029"/>
      <c r="DD10" s="1029"/>
      <c r="DE10" s="1029"/>
      <c r="DF10" s="1030"/>
      <c r="DG10" s="1028"/>
      <c r="DH10" s="1029"/>
      <c r="DI10" s="1029"/>
      <c r="DJ10" s="1029"/>
      <c r="DK10" s="1030"/>
      <c r="DL10" s="1028"/>
      <c r="DM10" s="1029"/>
      <c r="DN10" s="1029"/>
      <c r="DO10" s="1029"/>
      <c r="DP10" s="1030"/>
      <c r="DQ10" s="1028"/>
      <c r="DR10" s="1029"/>
      <c r="DS10" s="1029"/>
      <c r="DT10" s="1029"/>
      <c r="DU10" s="1030"/>
      <c r="DV10" s="1031"/>
      <c r="DW10" s="1032"/>
      <c r="DX10" s="1032"/>
      <c r="DY10" s="1032"/>
      <c r="DZ10" s="1033"/>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7"/>
      <c r="BT11" s="1048"/>
      <c r="BU11" s="1048"/>
      <c r="BV11" s="1048"/>
      <c r="BW11" s="1048"/>
      <c r="BX11" s="1048"/>
      <c r="BY11" s="1048"/>
      <c r="BZ11" s="1048"/>
      <c r="CA11" s="1048"/>
      <c r="CB11" s="1048"/>
      <c r="CC11" s="1048"/>
      <c r="CD11" s="1048"/>
      <c r="CE11" s="1048"/>
      <c r="CF11" s="1048"/>
      <c r="CG11" s="1049"/>
      <c r="CH11" s="1028"/>
      <c r="CI11" s="1029"/>
      <c r="CJ11" s="1029"/>
      <c r="CK11" s="1029"/>
      <c r="CL11" s="1030"/>
      <c r="CM11" s="1028"/>
      <c r="CN11" s="1029"/>
      <c r="CO11" s="1029"/>
      <c r="CP11" s="1029"/>
      <c r="CQ11" s="1030"/>
      <c r="CR11" s="1028"/>
      <c r="CS11" s="1029"/>
      <c r="CT11" s="1029"/>
      <c r="CU11" s="1029"/>
      <c r="CV11" s="1030"/>
      <c r="CW11" s="1028"/>
      <c r="CX11" s="1029"/>
      <c r="CY11" s="1029"/>
      <c r="CZ11" s="1029"/>
      <c r="DA11" s="1030"/>
      <c r="DB11" s="1028"/>
      <c r="DC11" s="1029"/>
      <c r="DD11" s="1029"/>
      <c r="DE11" s="1029"/>
      <c r="DF11" s="1030"/>
      <c r="DG11" s="1028"/>
      <c r="DH11" s="1029"/>
      <c r="DI11" s="1029"/>
      <c r="DJ11" s="1029"/>
      <c r="DK11" s="1030"/>
      <c r="DL11" s="1028"/>
      <c r="DM11" s="1029"/>
      <c r="DN11" s="1029"/>
      <c r="DO11" s="1029"/>
      <c r="DP11" s="1030"/>
      <c r="DQ11" s="1028"/>
      <c r="DR11" s="1029"/>
      <c r="DS11" s="1029"/>
      <c r="DT11" s="1029"/>
      <c r="DU11" s="1030"/>
      <c r="DV11" s="1031"/>
      <c r="DW11" s="1032"/>
      <c r="DX11" s="1032"/>
      <c r="DY11" s="1032"/>
      <c r="DZ11" s="1033"/>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7"/>
      <c r="BT12" s="1048"/>
      <c r="BU12" s="1048"/>
      <c r="BV12" s="1048"/>
      <c r="BW12" s="1048"/>
      <c r="BX12" s="1048"/>
      <c r="BY12" s="1048"/>
      <c r="BZ12" s="1048"/>
      <c r="CA12" s="1048"/>
      <c r="CB12" s="1048"/>
      <c r="CC12" s="1048"/>
      <c r="CD12" s="1048"/>
      <c r="CE12" s="1048"/>
      <c r="CF12" s="1048"/>
      <c r="CG12" s="1049"/>
      <c r="CH12" s="1028"/>
      <c r="CI12" s="1029"/>
      <c r="CJ12" s="1029"/>
      <c r="CK12" s="1029"/>
      <c r="CL12" s="1030"/>
      <c r="CM12" s="1028"/>
      <c r="CN12" s="1029"/>
      <c r="CO12" s="1029"/>
      <c r="CP12" s="1029"/>
      <c r="CQ12" s="1030"/>
      <c r="CR12" s="1028"/>
      <c r="CS12" s="1029"/>
      <c r="CT12" s="1029"/>
      <c r="CU12" s="1029"/>
      <c r="CV12" s="1030"/>
      <c r="CW12" s="1028"/>
      <c r="CX12" s="1029"/>
      <c r="CY12" s="1029"/>
      <c r="CZ12" s="1029"/>
      <c r="DA12" s="1030"/>
      <c r="DB12" s="1028"/>
      <c r="DC12" s="1029"/>
      <c r="DD12" s="1029"/>
      <c r="DE12" s="1029"/>
      <c r="DF12" s="1030"/>
      <c r="DG12" s="1028"/>
      <c r="DH12" s="1029"/>
      <c r="DI12" s="1029"/>
      <c r="DJ12" s="1029"/>
      <c r="DK12" s="1030"/>
      <c r="DL12" s="1028"/>
      <c r="DM12" s="1029"/>
      <c r="DN12" s="1029"/>
      <c r="DO12" s="1029"/>
      <c r="DP12" s="1030"/>
      <c r="DQ12" s="1028"/>
      <c r="DR12" s="1029"/>
      <c r="DS12" s="1029"/>
      <c r="DT12" s="1029"/>
      <c r="DU12" s="1030"/>
      <c r="DV12" s="1031"/>
      <c r="DW12" s="1032"/>
      <c r="DX12" s="1032"/>
      <c r="DY12" s="1032"/>
      <c r="DZ12" s="1033"/>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7"/>
      <c r="BT13" s="1048"/>
      <c r="BU13" s="1048"/>
      <c r="BV13" s="1048"/>
      <c r="BW13" s="1048"/>
      <c r="BX13" s="1048"/>
      <c r="BY13" s="1048"/>
      <c r="BZ13" s="1048"/>
      <c r="CA13" s="1048"/>
      <c r="CB13" s="1048"/>
      <c r="CC13" s="1048"/>
      <c r="CD13" s="1048"/>
      <c r="CE13" s="1048"/>
      <c r="CF13" s="1048"/>
      <c r="CG13" s="1049"/>
      <c r="CH13" s="1028"/>
      <c r="CI13" s="1029"/>
      <c r="CJ13" s="1029"/>
      <c r="CK13" s="1029"/>
      <c r="CL13" s="1030"/>
      <c r="CM13" s="1028"/>
      <c r="CN13" s="1029"/>
      <c r="CO13" s="1029"/>
      <c r="CP13" s="1029"/>
      <c r="CQ13" s="1030"/>
      <c r="CR13" s="1028"/>
      <c r="CS13" s="1029"/>
      <c r="CT13" s="1029"/>
      <c r="CU13" s="1029"/>
      <c r="CV13" s="1030"/>
      <c r="CW13" s="1028"/>
      <c r="CX13" s="1029"/>
      <c r="CY13" s="1029"/>
      <c r="CZ13" s="1029"/>
      <c r="DA13" s="1030"/>
      <c r="DB13" s="1028"/>
      <c r="DC13" s="1029"/>
      <c r="DD13" s="1029"/>
      <c r="DE13" s="1029"/>
      <c r="DF13" s="1030"/>
      <c r="DG13" s="1028"/>
      <c r="DH13" s="1029"/>
      <c r="DI13" s="1029"/>
      <c r="DJ13" s="1029"/>
      <c r="DK13" s="1030"/>
      <c r="DL13" s="1028"/>
      <c r="DM13" s="1029"/>
      <c r="DN13" s="1029"/>
      <c r="DO13" s="1029"/>
      <c r="DP13" s="1030"/>
      <c r="DQ13" s="1028"/>
      <c r="DR13" s="1029"/>
      <c r="DS13" s="1029"/>
      <c r="DT13" s="1029"/>
      <c r="DU13" s="1030"/>
      <c r="DV13" s="1031"/>
      <c r="DW13" s="1032"/>
      <c r="DX13" s="1032"/>
      <c r="DY13" s="1032"/>
      <c r="DZ13" s="1033"/>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7"/>
      <c r="BT14" s="1048"/>
      <c r="BU14" s="1048"/>
      <c r="BV14" s="1048"/>
      <c r="BW14" s="1048"/>
      <c r="BX14" s="1048"/>
      <c r="BY14" s="1048"/>
      <c r="BZ14" s="1048"/>
      <c r="CA14" s="1048"/>
      <c r="CB14" s="1048"/>
      <c r="CC14" s="1048"/>
      <c r="CD14" s="1048"/>
      <c r="CE14" s="1048"/>
      <c r="CF14" s="1048"/>
      <c r="CG14" s="1049"/>
      <c r="CH14" s="1028"/>
      <c r="CI14" s="1029"/>
      <c r="CJ14" s="1029"/>
      <c r="CK14" s="1029"/>
      <c r="CL14" s="1030"/>
      <c r="CM14" s="1028"/>
      <c r="CN14" s="1029"/>
      <c r="CO14" s="1029"/>
      <c r="CP14" s="1029"/>
      <c r="CQ14" s="1030"/>
      <c r="CR14" s="1028"/>
      <c r="CS14" s="1029"/>
      <c r="CT14" s="1029"/>
      <c r="CU14" s="1029"/>
      <c r="CV14" s="1030"/>
      <c r="CW14" s="1028"/>
      <c r="CX14" s="1029"/>
      <c r="CY14" s="1029"/>
      <c r="CZ14" s="1029"/>
      <c r="DA14" s="1030"/>
      <c r="DB14" s="1028"/>
      <c r="DC14" s="1029"/>
      <c r="DD14" s="1029"/>
      <c r="DE14" s="1029"/>
      <c r="DF14" s="1030"/>
      <c r="DG14" s="1028"/>
      <c r="DH14" s="1029"/>
      <c r="DI14" s="1029"/>
      <c r="DJ14" s="1029"/>
      <c r="DK14" s="1030"/>
      <c r="DL14" s="1028"/>
      <c r="DM14" s="1029"/>
      <c r="DN14" s="1029"/>
      <c r="DO14" s="1029"/>
      <c r="DP14" s="1030"/>
      <c r="DQ14" s="1028"/>
      <c r="DR14" s="1029"/>
      <c r="DS14" s="1029"/>
      <c r="DT14" s="1029"/>
      <c r="DU14" s="1030"/>
      <c r="DV14" s="1031"/>
      <c r="DW14" s="1032"/>
      <c r="DX14" s="1032"/>
      <c r="DY14" s="1032"/>
      <c r="DZ14" s="1033"/>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7"/>
      <c r="BT15" s="1048"/>
      <c r="BU15" s="1048"/>
      <c r="BV15" s="1048"/>
      <c r="BW15" s="1048"/>
      <c r="BX15" s="1048"/>
      <c r="BY15" s="1048"/>
      <c r="BZ15" s="1048"/>
      <c r="CA15" s="1048"/>
      <c r="CB15" s="1048"/>
      <c r="CC15" s="1048"/>
      <c r="CD15" s="1048"/>
      <c r="CE15" s="1048"/>
      <c r="CF15" s="1048"/>
      <c r="CG15" s="1049"/>
      <c r="CH15" s="1028"/>
      <c r="CI15" s="1029"/>
      <c r="CJ15" s="1029"/>
      <c r="CK15" s="1029"/>
      <c r="CL15" s="1030"/>
      <c r="CM15" s="1028"/>
      <c r="CN15" s="1029"/>
      <c r="CO15" s="1029"/>
      <c r="CP15" s="1029"/>
      <c r="CQ15" s="1030"/>
      <c r="CR15" s="1028"/>
      <c r="CS15" s="1029"/>
      <c r="CT15" s="1029"/>
      <c r="CU15" s="1029"/>
      <c r="CV15" s="1030"/>
      <c r="CW15" s="1028"/>
      <c r="CX15" s="1029"/>
      <c r="CY15" s="1029"/>
      <c r="CZ15" s="1029"/>
      <c r="DA15" s="1030"/>
      <c r="DB15" s="1028"/>
      <c r="DC15" s="1029"/>
      <c r="DD15" s="1029"/>
      <c r="DE15" s="1029"/>
      <c r="DF15" s="1030"/>
      <c r="DG15" s="1028"/>
      <c r="DH15" s="1029"/>
      <c r="DI15" s="1029"/>
      <c r="DJ15" s="1029"/>
      <c r="DK15" s="1030"/>
      <c r="DL15" s="1028"/>
      <c r="DM15" s="1029"/>
      <c r="DN15" s="1029"/>
      <c r="DO15" s="1029"/>
      <c r="DP15" s="1030"/>
      <c r="DQ15" s="1028"/>
      <c r="DR15" s="1029"/>
      <c r="DS15" s="1029"/>
      <c r="DT15" s="1029"/>
      <c r="DU15" s="1030"/>
      <c r="DV15" s="1031"/>
      <c r="DW15" s="1032"/>
      <c r="DX15" s="1032"/>
      <c r="DY15" s="1032"/>
      <c r="DZ15" s="1033"/>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7"/>
      <c r="BT16" s="1048"/>
      <c r="BU16" s="1048"/>
      <c r="BV16" s="1048"/>
      <c r="BW16" s="1048"/>
      <c r="BX16" s="1048"/>
      <c r="BY16" s="1048"/>
      <c r="BZ16" s="1048"/>
      <c r="CA16" s="1048"/>
      <c r="CB16" s="1048"/>
      <c r="CC16" s="1048"/>
      <c r="CD16" s="1048"/>
      <c r="CE16" s="1048"/>
      <c r="CF16" s="1048"/>
      <c r="CG16" s="1049"/>
      <c r="CH16" s="1028"/>
      <c r="CI16" s="1029"/>
      <c r="CJ16" s="1029"/>
      <c r="CK16" s="1029"/>
      <c r="CL16" s="1030"/>
      <c r="CM16" s="1028"/>
      <c r="CN16" s="1029"/>
      <c r="CO16" s="1029"/>
      <c r="CP16" s="1029"/>
      <c r="CQ16" s="1030"/>
      <c r="CR16" s="1028"/>
      <c r="CS16" s="1029"/>
      <c r="CT16" s="1029"/>
      <c r="CU16" s="1029"/>
      <c r="CV16" s="1030"/>
      <c r="CW16" s="1028"/>
      <c r="CX16" s="1029"/>
      <c r="CY16" s="1029"/>
      <c r="CZ16" s="1029"/>
      <c r="DA16" s="1030"/>
      <c r="DB16" s="1028"/>
      <c r="DC16" s="1029"/>
      <c r="DD16" s="1029"/>
      <c r="DE16" s="1029"/>
      <c r="DF16" s="1030"/>
      <c r="DG16" s="1028"/>
      <c r="DH16" s="1029"/>
      <c r="DI16" s="1029"/>
      <c r="DJ16" s="1029"/>
      <c r="DK16" s="1030"/>
      <c r="DL16" s="1028"/>
      <c r="DM16" s="1029"/>
      <c r="DN16" s="1029"/>
      <c r="DO16" s="1029"/>
      <c r="DP16" s="1030"/>
      <c r="DQ16" s="1028"/>
      <c r="DR16" s="1029"/>
      <c r="DS16" s="1029"/>
      <c r="DT16" s="1029"/>
      <c r="DU16" s="1030"/>
      <c r="DV16" s="1031"/>
      <c r="DW16" s="1032"/>
      <c r="DX16" s="1032"/>
      <c r="DY16" s="1032"/>
      <c r="DZ16" s="1033"/>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7"/>
      <c r="BT17" s="1048"/>
      <c r="BU17" s="1048"/>
      <c r="BV17" s="1048"/>
      <c r="BW17" s="1048"/>
      <c r="BX17" s="1048"/>
      <c r="BY17" s="1048"/>
      <c r="BZ17" s="1048"/>
      <c r="CA17" s="1048"/>
      <c r="CB17" s="1048"/>
      <c r="CC17" s="1048"/>
      <c r="CD17" s="1048"/>
      <c r="CE17" s="1048"/>
      <c r="CF17" s="1048"/>
      <c r="CG17" s="1049"/>
      <c r="CH17" s="1028"/>
      <c r="CI17" s="1029"/>
      <c r="CJ17" s="1029"/>
      <c r="CK17" s="1029"/>
      <c r="CL17" s="1030"/>
      <c r="CM17" s="1028"/>
      <c r="CN17" s="1029"/>
      <c r="CO17" s="1029"/>
      <c r="CP17" s="1029"/>
      <c r="CQ17" s="1030"/>
      <c r="CR17" s="1028"/>
      <c r="CS17" s="1029"/>
      <c r="CT17" s="1029"/>
      <c r="CU17" s="1029"/>
      <c r="CV17" s="1030"/>
      <c r="CW17" s="1028"/>
      <c r="CX17" s="1029"/>
      <c r="CY17" s="1029"/>
      <c r="CZ17" s="1029"/>
      <c r="DA17" s="1030"/>
      <c r="DB17" s="1028"/>
      <c r="DC17" s="1029"/>
      <c r="DD17" s="1029"/>
      <c r="DE17" s="1029"/>
      <c r="DF17" s="1030"/>
      <c r="DG17" s="1028"/>
      <c r="DH17" s="1029"/>
      <c r="DI17" s="1029"/>
      <c r="DJ17" s="1029"/>
      <c r="DK17" s="1030"/>
      <c r="DL17" s="1028"/>
      <c r="DM17" s="1029"/>
      <c r="DN17" s="1029"/>
      <c r="DO17" s="1029"/>
      <c r="DP17" s="1030"/>
      <c r="DQ17" s="1028"/>
      <c r="DR17" s="1029"/>
      <c r="DS17" s="1029"/>
      <c r="DT17" s="1029"/>
      <c r="DU17" s="1030"/>
      <c r="DV17" s="1031"/>
      <c r="DW17" s="1032"/>
      <c r="DX17" s="1032"/>
      <c r="DY17" s="1032"/>
      <c r="DZ17" s="1033"/>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7"/>
      <c r="BT18" s="1048"/>
      <c r="BU18" s="1048"/>
      <c r="BV18" s="1048"/>
      <c r="BW18" s="1048"/>
      <c r="BX18" s="1048"/>
      <c r="BY18" s="1048"/>
      <c r="BZ18" s="1048"/>
      <c r="CA18" s="1048"/>
      <c r="CB18" s="1048"/>
      <c r="CC18" s="1048"/>
      <c r="CD18" s="1048"/>
      <c r="CE18" s="1048"/>
      <c r="CF18" s="1048"/>
      <c r="CG18" s="1049"/>
      <c r="CH18" s="1028"/>
      <c r="CI18" s="1029"/>
      <c r="CJ18" s="1029"/>
      <c r="CK18" s="1029"/>
      <c r="CL18" s="1030"/>
      <c r="CM18" s="1028"/>
      <c r="CN18" s="1029"/>
      <c r="CO18" s="1029"/>
      <c r="CP18" s="1029"/>
      <c r="CQ18" s="1030"/>
      <c r="CR18" s="1028"/>
      <c r="CS18" s="1029"/>
      <c r="CT18" s="1029"/>
      <c r="CU18" s="1029"/>
      <c r="CV18" s="1030"/>
      <c r="CW18" s="1028"/>
      <c r="CX18" s="1029"/>
      <c r="CY18" s="1029"/>
      <c r="CZ18" s="1029"/>
      <c r="DA18" s="1030"/>
      <c r="DB18" s="1028"/>
      <c r="DC18" s="1029"/>
      <c r="DD18" s="1029"/>
      <c r="DE18" s="1029"/>
      <c r="DF18" s="1030"/>
      <c r="DG18" s="1028"/>
      <c r="DH18" s="1029"/>
      <c r="DI18" s="1029"/>
      <c r="DJ18" s="1029"/>
      <c r="DK18" s="1030"/>
      <c r="DL18" s="1028"/>
      <c r="DM18" s="1029"/>
      <c r="DN18" s="1029"/>
      <c r="DO18" s="1029"/>
      <c r="DP18" s="1030"/>
      <c r="DQ18" s="1028"/>
      <c r="DR18" s="1029"/>
      <c r="DS18" s="1029"/>
      <c r="DT18" s="1029"/>
      <c r="DU18" s="1030"/>
      <c r="DV18" s="1031"/>
      <c r="DW18" s="1032"/>
      <c r="DX18" s="1032"/>
      <c r="DY18" s="1032"/>
      <c r="DZ18" s="1033"/>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7"/>
      <c r="BT19" s="1048"/>
      <c r="BU19" s="1048"/>
      <c r="BV19" s="1048"/>
      <c r="BW19" s="1048"/>
      <c r="BX19" s="1048"/>
      <c r="BY19" s="1048"/>
      <c r="BZ19" s="1048"/>
      <c r="CA19" s="1048"/>
      <c r="CB19" s="1048"/>
      <c r="CC19" s="1048"/>
      <c r="CD19" s="1048"/>
      <c r="CE19" s="1048"/>
      <c r="CF19" s="1048"/>
      <c r="CG19" s="1049"/>
      <c r="CH19" s="1028"/>
      <c r="CI19" s="1029"/>
      <c r="CJ19" s="1029"/>
      <c r="CK19" s="1029"/>
      <c r="CL19" s="1030"/>
      <c r="CM19" s="1028"/>
      <c r="CN19" s="1029"/>
      <c r="CO19" s="1029"/>
      <c r="CP19" s="1029"/>
      <c r="CQ19" s="1030"/>
      <c r="CR19" s="1028"/>
      <c r="CS19" s="1029"/>
      <c r="CT19" s="1029"/>
      <c r="CU19" s="1029"/>
      <c r="CV19" s="1030"/>
      <c r="CW19" s="1028"/>
      <c r="CX19" s="1029"/>
      <c r="CY19" s="1029"/>
      <c r="CZ19" s="1029"/>
      <c r="DA19" s="1030"/>
      <c r="DB19" s="1028"/>
      <c r="DC19" s="1029"/>
      <c r="DD19" s="1029"/>
      <c r="DE19" s="1029"/>
      <c r="DF19" s="1030"/>
      <c r="DG19" s="1028"/>
      <c r="DH19" s="1029"/>
      <c r="DI19" s="1029"/>
      <c r="DJ19" s="1029"/>
      <c r="DK19" s="1030"/>
      <c r="DL19" s="1028"/>
      <c r="DM19" s="1029"/>
      <c r="DN19" s="1029"/>
      <c r="DO19" s="1029"/>
      <c r="DP19" s="1030"/>
      <c r="DQ19" s="1028"/>
      <c r="DR19" s="1029"/>
      <c r="DS19" s="1029"/>
      <c r="DT19" s="1029"/>
      <c r="DU19" s="1030"/>
      <c r="DV19" s="1031"/>
      <c r="DW19" s="1032"/>
      <c r="DX19" s="1032"/>
      <c r="DY19" s="1032"/>
      <c r="DZ19" s="1033"/>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7"/>
      <c r="BT20" s="1048"/>
      <c r="BU20" s="1048"/>
      <c r="BV20" s="1048"/>
      <c r="BW20" s="1048"/>
      <c r="BX20" s="1048"/>
      <c r="BY20" s="1048"/>
      <c r="BZ20" s="1048"/>
      <c r="CA20" s="1048"/>
      <c r="CB20" s="1048"/>
      <c r="CC20" s="1048"/>
      <c r="CD20" s="1048"/>
      <c r="CE20" s="1048"/>
      <c r="CF20" s="1048"/>
      <c r="CG20" s="1049"/>
      <c r="CH20" s="1028"/>
      <c r="CI20" s="1029"/>
      <c r="CJ20" s="1029"/>
      <c r="CK20" s="1029"/>
      <c r="CL20" s="1030"/>
      <c r="CM20" s="1028"/>
      <c r="CN20" s="1029"/>
      <c r="CO20" s="1029"/>
      <c r="CP20" s="1029"/>
      <c r="CQ20" s="1030"/>
      <c r="CR20" s="1028"/>
      <c r="CS20" s="1029"/>
      <c r="CT20" s="1029"/>
      <c r="CU20" s="1029"/>
      <c r="CV20" s="1030"/>
      <c r="CW20" s="1028"/>
      <c r="CX20" s="1029"/>
      <c r="CY20" s="1029"/>
      <c r="CZ20" s="1029"/>
      <c r="DA20" s="1030"/>
      <c r="DB20" s="1028"/>
      <c r="DC20" s="1029"/>
      <c r="DD20" s="1029"/>
      <c r="DE20" s="1029"/>
      <c r="DF20" s="1030"/>
      <c r="DG20" s="1028"/>
      <c r="DH20" s="1029"/>
      <c r="DI20" s="1029"/>
      <c r="DJ20" s="1029"/>
      <c r="DK20" s="1030"/>
      <c r="DL20" s="1028"/>
      <c r="DM20" s="1029"/>
      <c r="DN20" s="1029"/>
      <c r="DO20" s="1029"/>
      <c r="DP20" s="1030"/>
      <c r="DQ20" s="1028"/>
      <c r="DR20" s="1029"/>
      <c r="DS20" s="1029"/>
      <c r="DT20" s="1029"/>
      <c r="DU20" s="1030"/>
      <c r="DV20" s="1031"/>
      <c r="DW20" s="1032"/>
      <c r="DX20" s="1032"/>
      <c r="DY20" s="1032"/>
      <c r="DZ20" s="1033"/>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7"/>
      <c r="BT21" s="1048"/>
      <c r="BU21" s="1048"/>
      <c r="BV21" s="1048"/>
      <c r="BW21" s="1048"/>
      <c r="BX21" s="1048"/>
      <c r="BY21" s="1048"/>
      <c r="BZ21" s="1048"/>
      <c r="CA21" s="1048"/>
      <c r="CB21" s="1048"/>
      <c r="CC21" s="1048"/>
      <c r="CD21" s="1048"/>
      <c r="CE21" s="1048"/>
      <c r="CF21" s="1048"/>
      <c r="CG21" s="1049"/>
      <c r="CH21" s="1028"/>
      <c r="CI21" s="1029"/>
      <c r="CJ21" s="1029"/>
      <c r="CK21" s="1029"/>
      <c r="CL21" s="1030"/>
      <c r="CM21" s="1028"/>
      <c r="CN21" s="1029"/>
      <c r="CO21" s="1029"/>
      <c r="CP21" s="1029"/>
      <c r="CQ21" s="1030"/>
      <c r="CR21" s="1028"/>
      <c r="CS21" s="1029"/>
      <c r="CT21" s="1029"/>
      <c r="CU21" s="1029"/>
      <c r="CV21" s="1030"/>
      <c r="CW21" s="1028"/>
      <c r="CX21" s="1029"/>
      <c r="CY21" s="1029"/>
      <c r="CZ21" s="1029"/>
      <c r="DA21" s="1030"/>
      <c r="DB21" s="1028"/>
      <c r="DC21" s="1029"/>
      <c r="DD21" s="1029"/>
      <c r="DE21" s="1029"/>
      <c r="DF21" s="1030"/>
      <c r="DG21" s="1028"/>
      <c r="DH21" s="1029"/>
      <c r="DI21" s="1029"/>
      <c r="DJ21" s="1029"/>
      <c r="DK21" s="1030"/>
      <c r="DL21" s="1028"/>
      <c r="DM21" s="1029"/>
      <c r="DN21" s="1029"/>
      <c r="DO21" s="1029"/>
      <c r="DP21" s="1030"/>
      <c r="DQ21" s="1028"/>
      <c r="DR21" s="1029"/>
      <c r="DS21" s="1029"/>
      <c r="DT21" s="1029"/>
      <c r="DU21" s="1030"/>
      <c r="DV21" s="1031"/>
      <c r="DW21" s="1032"/>
      <c r="DX21" s="1032"/>
      <c r="DY21" s="1032"/>
      <c r="DZ21" s="1033"/>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382</v>
      </c>
      <c r="BA22" s="1060"/>
      <c r="BB22" s="1060"/>
      <c r="BC22" s="1060"/>
      <c r="BD22" s="1061"/>
      <c r="BE22" s="233"/>
      <c r="BF22" s="233"/>
      <c r="BG22" s="233"/>
      <c r="BH22" s="233"/>
      <c r="BI22" s="233"/>
      <c r="BJ22" s="233"/>
      <c r="BK22" s="233"/>
      <c r="BL22" s="233"/>
      <c r="BM22" s="233"/>
      <c r="BN22" s="233"/>
      <c r="BO22" s="233"/>
      <c r="BP22" s="233"/>
      <c r="BQ22" s="242">
        <v>16</v>
      </c>
      <c r="BR22" s="243"/>
      <c r="BS22" s="1047"/>
      <c r="BT22" s="1048"/>
      <c r="BU22" s="1048"/>
      <c r="BV22" s="1048"/>
      <c r="BW22" s="1048"/>
      <c r="BX22" s="1048"/>
      <c r="BY22" s="1048"/>
      <c r="BZ22" s="1048"/>
      <c r="CA22" s="1048"/>
      <c r="CB22" s="1048"/>
      <c r="CC22" s="1048"/>
      <c r="CD22" s="1048"/>
      <c r="CE22" s="1048"/>
      <c r="CF22" s="1048"/>
      <c r="CG22" s="1049"/>
      <c r="CH22" s="1028"/>
      <c r="CI22" s="1029"/>
      <c r="CJ22" s="1029"/>
      <c r="CK22" s="1029"/>
      <c r="CL22" s="1030"/>
      <c r="CM22" s="1028"/>
      <c r="CN22" s="1029"/>
      <c r="CO22" s="1029"/>
      <c r="CP22" s="1029"/>
      <c r="CQ22" s="1030"/>
      <c r="CR22" s="1028"/>
      <c r="CS22" s="1029"/>
      <c r="CT22" s="1029"/>
      <c r="CU22" s="1029"/>
      <c r="CV22" s="1030"/>
      <c r="CW22" s="1028"/>
      <c r="CX22" s="1029"/>
      <c r="CY22" s="1029"/>
      <c r="CZ22" s="1029"/>
      <c r="DA22" s="1030"/>
      <c r="DB22" s="1028"/>
      <c r="DC22" s="1029"/>
      <c r="DD22" s="1029"/>
      <c r="DE22" s="1029"/>
      <c r="DF22" s="1030"/>
      <c r="DG22" s="1028"/>
      <c r="DH22" s="1029"/>
      <c r="DI22" s="1029"/>
      <c r="DJ22" s="1029"/>
      <c r="DK22" s="1030"/>
      <c r="DL22" s="1028"/>
      <c r="DM22" s="1029"/>
      <c r="DN22" s="1029"/>
      <c r="DO22" s="1029"/>
      <c r="DP22" s="1030"/>
      <c r="DQ22" s="1028"/>
      <c r="DR22" s="1029"/>
      <c r="DS22" s="1029"/>
      <c r="DT22" s="1029"/>
      <c r="DU22" s="1030"/>
      <c r="DV22" s="1031"/>
      <c r="DW22" s="1032"/>
      <c r="DX22" s="1032"/>
      <c r="DY22" s="1032"/>
      <c r="DZ22" s="1033"/>
      <c r="EA22" s="234"/>
    </row>
    <row r="23" spans="1:131" s="235" customFormat="1" ht="26.25" customHeight="1" thickBot="1" x14ac:dyDescent="0.2">
      <c r="A23" s="244" t="s">
        <v>383</v>
      </c>
      <c r="B23" s="975" t="s">
        <v>384</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206</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121</v>
      </c>
      <c r="BA23" s="1097"/>
      <c r="BB23" s="1097"/>
      <c r="BC23" s="1097"/>
      <c r="BD23" s="1098"/>
      <c r="BE23" s="233"/>
      <c r="BF23" s="233"/>
      <c r="BG23" s="233"/>
      <c r="BH23" s="233"/>
      <c r="BI23" s="233"/>
      <c r="BJ23" s="233"/>
      <c r="BK23" s="233"/>
      <c r="BL23" s="233"/>
      <c r="BM23" s="233"/>
      <c r="BN23" s="233"/>
      <c r="BO23" s="233"/>
      <c r="BP23" s="233"/>
      <c r="BQ23" s="242">
        <v>17</v>
      </c>
      <c r="BR23" s="243"/>
      <c r="BS23" s="1047"/>
      <c r="BT23" s="1048"/>
      <c r="BU23" s="1048"/>
      <c r="BV23" s="1048"/>
      <c r="BW23" s="1048"/>
      <c r="BX23" s="1048"/>
      <c r="BY23" s="1048"/>
      <c r="BZ23" s="1048"/>
      <c r="CA23" s="1048"/>
      <c r="CB23" s="1048"/>
      <c r="CC23" s="1048"/>
      <c r="CD23" s="1048"/>
      <c r="CE23" s="1048"/>
      <c r="CF23" s="1048"/>
      <c r="CG23" s="1049"/>
      <c r="CH23" s="1028"/>
      <c r="CI23" s="1029"/>
      <c r="CJ23" s="1029"/>
      <c r="CK23" s="1029"/>
      <c r="CL23" s="1030"/>
      <c r="CM23" s="1028"/>
      <c r="CN23" s="1029"/>
      <c r="CO23" s="1029"/>
      <c r="CP23" s="1029"/>
      <c r="CQ23" s="1030"/>
      <c r="CR23" s="1028"/>
      <c r="CS23" s="1029"/>
      <c r="CT23" s="1029"/>
      <c r="CU23" s="1029"/>
      <c r="CV23" s="1030"/>
      <c r="CW23" s="1028"/>
      <c r="CX23" s="1029"/>
      <c r="CY23" s="1029"/>
      <c r="CZ23" s="1029"/>
      <c r="DA23" s="1030"/>
      <c r="DB23" s="1028"/>
      <c r="DC23" s="1029"/>
      <c r="DD23" s="1029"/>
      <c r="DE23" s="1029"/>
      <c r="DF23" s="1030"/>
      <c r="DG23" s="1028"/>
      <c r="DH23" s="1029"/>
      <c r="DI23" s="1029"/>
      <c r="DJ23" s="1029"/>
      <c r="DK23" s="1030"/>
      <c r="DL23" s="1028"/>
      <c r="DM23" s="1029"/>
      <c r="DN23" s="1029"/>
      <c r="DO23" s="1029"/>
      <c r="DP23" s="1030"/>
      <c r="DQ23" s="1028"/>
      <c r="DR23" s="1029"/>
      <c r="DS23" s="1029"/>
      <c r="DT23" s="1029"/>
      <c r="DU23" s="1030"/>
      <c r="DV23" s="1031"/>
      <c r="DW23" s="1032"/>
      <c r="DX23" s="1032"/>
      <c r="DY23" s="1032"/>
      <c r="DZ23" s="1033"/>
      <c r="EA23" s="234"/>
    </row>
    <row r="24" spans="1:131" s="235" customFormat="1" ht="26.25" customHeight="1" x14ac:dyDescent="0.15">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7"/>
      <c r="BT24" s="1048"/>
      <c r="BU24" s="1048"/>
      <c r="BV24" s="1048"/>
      <c r="BW24" s="1048"/>
      <c r="BX24" s="1048"/>
      <c r="BY24" s="1048"/>
      <c r="BZ24" s="1048"/>
      <c r="CA24" s="1048"/>
      <c r="CB24" s="1048"/>
      <c r="CC24" s="1048"/>
      <c r="CD24" s="1048"/>
      <c r="CE24" s="1048"/>
      <c r="CF24" s="1048"/>
      <c r="CG24" s="1049"/>
      <c r="CH24" s="1028"/>
      <c r="CI24" s="1029"/>
      <c r="CJ24" s="1029"/>
      <c r="CK24" s="1029"/>
      <c r="CL24" s="1030"/>
      <c r="CM24" s="1028"/>
      <c r="CN24" s="1029"/>
      <c r="CO24" s="1029"/>
      <c r="CP24" s="1029"/>
      <c r="CQ24" s="1030"/>
      <c r="CR24" s="1028"/>
      <c r="CS24" s="1029"/>
      <c r="CT24" s="1029"/>
      <c r="CU24" s="1029"/>
      <c r="CV24" s="1030"/>
      <c r="CW24" s="1028"/>
      <c r="CX24" s="1029"/>
      <c r="CY24" s="1029"/>
      <c r="CZ24" s="1029"/>
      <c r="DA24" s="1030"/>
      <c r="DB24" s="1028"/>
      <c r="DC24" s="1029"/>
      <c r="DD24" s="1029"/>
      <c r="DE24" s="1029"/>
      <c r="DF24" s="1030"/>
      <c r="DG24" s="1028"/>
      <c r="DH24" s="1029"/>
      <c r="DI24" s="1029"/>
      <c r="DJ24" s="1029"/>
      <c r="DK24" s="1030"/>
      <c r="DL24" s="1028"/>
      <c r="DM24" s="1029"/>
      <c r="DN24" s="1029"/>
      <c r="DO24" s="1029"/>
      <c r="DP24" s="1030"/>
      <c r="DQ24" s="1028"/>
      <c r="DR24" s="1029"/>
      <c r="DS24" s="1029"/>
      <c r="DT24" s="1029"/>
      <c r="DU24" s="1030"/>
      <c r="DV24" s="1031"/>
      <c r="DW24" s="1032"/>
      <c r="DX24" s="1032"/>
      <c r="DY24" s="1032"/>
      <c r="DZ24" s="1033"/>
      <c r="EA24" s="234"/>
    </row>
    <row r="25" spans="1:131" s="227" customFormat="1" ht="26.25" customHeight="1" thickBot="1" x14ac:dyDescent="0.2">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7"/>
      <c r="BT25" s="1048"/>
      <c r="BU25" s="1048"/>
      <c r="BV25" s="1048"/>
      <c r="BW25" s="1048"/>
      <c r="BX25" s="1048"/>
      <c r="BY25" s="1048"/>
      <c r="BZ25" s="1048"/>
      <c r="CA25" s="1048"/>
      <c r="CB25" s="1048"/>
      <c r="CC25" s="1048"/>
      <c r="CD25" s="1048"/>
      <c r="CE25" s="1048"/>
      <c r="CF25" s="1048"/>
      <c r="CG25" s="1049"/>
      <c r="CH25" s="1028"/>
      <c r="CI25" s="1029"/>
      <c r="CJ25" s="1029"/>
      <c r="CK25" s="1029"/>
      <c r="CL25" s="1030"/>
      <c r="CM25" s="1028"/>
      <c r="CN25" s="1029"/>
      <c r="CO25" s="1029"/>
      <c r="CP25" s="1029"/>
      <c r="CQ25" s="1030"/>
      <c r="CR25" s="1028"/>
      <c r="CS25" s="1029"/>
      <c r="CT25" s="1029"/>
      <c r="CU25" s="1029"/>
      <c r="CV25" s="1030"/>
      <c r="CW25" s="1028"/>
      <c r="CX25" s="1029"/>
      <c r="CY25" s="1029"/>
      <c r="CZ25" s="1029"/>
      <c r="DA25" s="1030"/>
      <c r="DB25" s="1028"/>
      <c r="DC25" s="1029"/>
      <c r="DD25" s="1029"/>
      <c r="DE25" s="1029"/>
      <c r="DF25" s="1030"/>
      <c r="DG25" s="1028"/>
      <c r="DH25" s="1029"/>
      <c r="DI25" s="1029"/>
      <c r="DJ25" s="1029"/>
      <c r="DK25" s="1030"/>
      <c r="DL25" s="1028"/>
      <c r="DM25" s="1029"/>
      <c r="DN25" s="1029"/>
      <c r="DO25" s="1029"/>
      <c r="DP25" s="1030"/>
      <c r="DQ25" s="1028"/>
      <c r="DR25" s="1029"/>
      <c r="DS25" s="1029"/>
      <c r="DT25" s="1029"/>
      <c r="DU25" s="1030"/>
      <c r="DV25" s="1031"/>
      <c r="DW25" s="1032"/>
      <c r="DX25" s="1032"/>
      <c r="DY25" s="1032"/>
      <c r="DZ25" s="1033"/>
      <c r="EA25" s="226"/>
    </row>
    <row r="26" spans="1:131" s="227" customFormat="1" ht="26.25" customHeight="1" x14ac:dyDescent="0.15">
      <c r="A26" s="1034" t="s">
        <v>364</v>
      </c>
      <c r="B26" s="1035"/>
      <c r="C26" s="1035"/>
      <c r="D26" s="1035"/>
      <c r="E26" s="1035"/>
      <c r="F26" s="1035"/>
      <c r="G26" s="1035"/>
      <c r="H26" s="1035"/>
      <c r="I26" s="1035"/>
      <c r="J26" s="1035"/>
      <c r="K26" s="1035"/>
      <c r="L26" s="1035"/>
      <c r="M26" s="1035"/>
      <c r="N26" s="1035"/>
      <c r="O26" s="1035"/>
      <c r="P26" s="1036"/>
      <c r="Q26" s="1020" t="s">
        <v>387</v>
      </c>
      <c r="R26" s="1021"/>
      <c r="S26" s="1021"/>
      <c r="T26" s="1021"/>
      <c r="U26" s="1022"/>
      <c r="V26" s="1020" t="s">
        <v>388</v>
      </c>
      <c r="W26" s="1021"/>
      <c r="X26" s="1021"/>
      <c r="Y26" s="1021"/>
      <c r="Z26" s="1022"/>
      <c r="AA26" s="1020" t="s">
        <v>389</v>
      </c>
      <c r="AB26" s="1021"/>
      <c r="AC26" s="1021"/>
      <c r="AD26" s="1021"/>
      <c r="AE26" s="1021"/>
      <c r="AF26" s="1090" t="s">
        <v>390</v>
      </c>
      <c r="AG26" s="1041"/>
      <c r="AH26" s="1041"/>
      <c r="AI26" s="1041"/>
      <c r="AJ26" s="1091"/>
      <c r="AK26" s="1021" t="s">
        <v>391</v>
      </c>
      <c r="AL26" s="1021"/>
      <c r="AM26" s="1021"/>
      <c r="AN26" s="1021"/>
      <c r="AO26" s="1022"/>
      <c r="AP26" s="1020" t="s">
        <v>392</v>
      </c>
      <c r="AQ26" s="1021"/>
      <c r="AR26" s="1021"/>
      <c r="AS26" s="1021"/>
      <c r="AT26" s="1022"/>
      <c r="AU26" s="1020" t="s">
        <v>393</v>
      </c>
      <c r="AV26" s="1021"/>
      <c r="AW26" s="1021"/>
      <c r="AX26" s="1021"/>
      <c r="AY26" s="1022"/>
      <c r="AZ26" s="1020" t="s">
        <v>394</v>
      </c>
      <c r="BA26" s="1021"/>
      <c r="BB26" s="1021"/>
      <c r="BC26" s="1021"/>
      <c r="BD26" s="1022"/>
      <c r="BE26" s="1020" t="s">
        <v>371</v>
      </c>
      <c r="BF26" s="1021"/>
      <c r="BG26" s="1021"/>
      <c r="BH26" s="1021"/>
      <c r="BI26" s="1026"/>
      <c r="BJ26" s="232"/>
      <c r="BK26" s="232"/>
      <c r="BL26" s="232"/>
      <c r="BM26" s="232"/>
      <c r="BN26" s="232"/>
      <c r="BO26" s="245"/>
      <c r="BP26" s="245"/>
      <c r="BQ26" s="242">
        <v>20</v>
      </c>
      <c r="BR26" s="243"/>
      <c r="BS26" s="1047"/>
      <c r="BT26" s="1048"/>
      <c r="BU26" s="1048"/>
      <c r="BV26" s="1048"/>
      <c r="BW26" s="1048"/>
      <c r="BX26" s="1048"/>
      <c r="BY26" s="1048"/>
      <c r="BZ26" s="1048"/>
      <c r="CA26" s="1048"/>
      <c r="CB26" s="1048"/>
      <c r="CC26" s="1048"/>
      <c r="CD26" s="1048"/>
      <c r="CE26" s="1048"/>
      <c r="CF26" s="1048"/>
      <c r="CG26" s="1049"/>
      <c r="CH26" s="1028"/>
      <c r="CI26" s="1029"/>
      <c r="CJ26" s="1029"/>
      <c r="CK26" s="1029"/>
      <c r="CL26" s="1030"/>
      <c r="CM26" s="1028"/>
      <c r="CN26" s="1029"/>
      <c r="CO26" s="1029"/>
      <c r="CP26" s="1029"/>
      <c r="CQ26" s="1030"/>
      <c r="CR26" s="1028"/>
      <c r="CS26" s="1029"/>
      <c r="CT26" s="1029"/>
      <c r="CU26" s="1029"/>
      <c r="CV26" s="1030"/>
      <c r="CW26" s="1028"/>
      <c r="CX26" s="1029"/>
      <c r="CY26" s="1029"/>
      <c r="CZ26" s="1029"/>
      <c r="DA26" s="1030"/>
      <c r="DB26" s="1028"/>
      <c r="DC26" s="1029"/>
      <c r="DD26" s="1029"/>
      <c r="DE26" s="1029"/>
      <c r="DF26" s="1030"/>
      <c r="DG26" s="1028"/>
      <c r="DH26" s="1029"/>
      <c r="DI26" s="1029"/>
      <c r="DJ26" s="1029"/>
      <c r="DK26" s="1030"/>
      <c r="DL26" s="1028"/>
      <c r="DM26" s="1029"/>
      <c r="DN26" s="1029"/>
      <c r="DO26" s="1029"/>
      <c r="DP26" s="1030"/>
      <c r="DQ26" s="1028"/>
      <c r="DR26" s="1029"/>
      <c r="DS26" s="1029"/>
      <c r="DT26" s="1029"/>
      <c r="DU26" s="1030"/>
      <c r="DV26" s="1031"/>
      <c r="DW26" s="1032"/>
      <c r="DX26" s="1032"/>
      <c r="DY26" s="1032"/>
      <c r="DZ26" s="1033"/>
      <c r="EA26" s="226"/>
    </row>
    <row r="27" spans="1:131" s="227" customFormat="1" ht="26.25" customHeight="1" thickBot="1" x14ac:dyDescent="0.2">
      <c r="A27" s="1037"/>
      <c r="B27" s="1038"/>
      <c r="C27" s="1038"/>
      <c r="D27" s="1038"/>
      <c r="E27" s="1038"/>
      <c r="F27" s="1038"/>
      <c r="G27" s="1038"/>
      <c r="H27" s="1038"/>
      <c r="I27" s="1038"/>
      <c r="J27" s="1038"/>
      <c r="K27" s="1038"/>
      <c r="L27" s="1038"/>
      <c r="M27" s="1038"/>
      <c r="N27" s="1038"/>
      <c r="O27" s="1038"/>
      <c r="P27" s="1039"/>
      <c r="Q27" s="1023"/>
      <c r="R27" s="1024"/>
      <c r="S27" s="1024"/>
      <c r="T27" s="1024"/>
      <c r="U27" s="1025"/>
      <c r="V27" s="1023"/>
      <c r="W27" s="1024"/>
      <c r="X27" s="1024"/>
      <c r="Y27" s="1024"/>
      <c r="Z27" s="1025"/>
      <c r="AA27" s="1023"/>
      <c r="AB27" s="1024"/>
      <c r="AC27" s="1024"/>
      <c r="AD27" s="1024"/>
      <c r="AE27" s="1024"/>
      <c r="AF27" s="1092"/>
      <c r="AG27" s="1044"/>
      <c r="AH27" s="1044"/>
      <c r="AI27" s="1044"/>
      <c r="AJ27" s="1093"/>
      <c r="AK27" s="1024"/>
      <c r="AL27" s="1024"/>
      <c r="AM27" s="1024"/>
      <c r="AN27" s="1024"/>
      <c r="AO27" s="1025"/>
      <c r="AP27" s="1023"/>
      <c r="AQ27" s="1024"/>
      <c r="AR27" s="1024"/>
      <c r="AS27" s="1024"/>
      <c r="AT27" s="1025"/>
      <c r="AU27" s="1023"/>
      <c r="AV27" s="1024"/>
      <c r="AW27" s="1024"/>
      <c r="AX27" s="1024"/>
      <c r="AY27" s="1025"/>
      <c r="AZ27" s="1023"/>
      <c r="BA27" s="1024"/>
      <c r="BB27" s="1024"/>
      <c r="BC27" s="1024"/>
      <c r="BD27" s="1025"/>
      <c r="BE27" s="1023"/>
      <c r="BF27" s="1024"/>
      <c r="BG27" s="1024"/>
      <c r="BH27" s="1024"/>
      <c r="BI27" s="1027"/>
      <c r="BJ27" s="232"/>
      <c r="BK27" s="232"/>
      <c r="BL27" s="232"/>
      <c r="BM27" s="232"/>
      <c r="BN27" s="232"/>
      <c r="BO27" s="245"/>
      <c r="BP27" s="245"/>
      <c r="BQ27" s="242">
        <v>21</v>
      </c>
      <c r="BR27" s="243"/>
      <c r="BS27" s="1047"/>
      <c r="BT27" s="1048"/>
      <c r="BU27" s="1048"/>
      <c r="BV27" s="1048"/>
      <c r="BW27" s="1048"/>
      <c r="BX27" s="1048"/>
      <c r="BY27" s="1048"/>
      <c r="BZ27" s="1048"/>
      <c r="CA27" s="1048"/>
      <c r="CB27" s="1048"/>
      <c r="CC27" s="1048"/>
      <c r="CD27" s="1048"/>
      <c r="CE27" s="1048"/>
      <c r="CF27" s="1048"/>
      <c r="CG27" s="1049"/>
      <c r="CH27" s="1028"/>
      <c r="CI27" s="1029"/>
      <c r="CJ27" s="1029"/>
      <c r="CK27" s="1029"/>
      <c r="CL27" s="1030"/>
      <c r="CM27" s="1028"/>
      <c r="CN27" s="1029"/>
      <c r="CO27" s="1029"/>
      <c r="CP27" s="1029"/>
      <c r="CQ27" s="1030"/>
      <c r="CR27" s="1028"/>
      <c r="CS27" s="1029"/>
      <c r="CT27" s="1029"/>
      <c r="CU27" s="1029"/>
      <c r="CV27" s="1030"/>
      <c r="CW27" s="1028"/>
      <c r="CX27" s="1029"/>
      <c r="CY27" s="1029"/>
      <c r="CZ27" s="1029"/>
      <c r="DA27" s="1030"/>
      <c r="DB27" s="1028"/>
      <c r="DC27" s="1029"/>
      <c r="DD27" s="1029"/>
      <c r="DE27" s="1029"/>
      <c r="DF27" s="1030"/>
      <c r="DG27" s="1028"/>
      <c r="DH27" s="1029"/>
      <c r="DI27" s="1029"/>
      <c r="DJ27" s="1029"/>
      <c r="DK27" s="1030"/>
      <c r="DL27" s="1028"/>
      <c r="DM27" s="1029"/>
      <c r="DN27" s="1029"/>
      <c r="DO27" s="1029"/>
      <c r="DP27" s="1030"/>
      <c r="DQ27" s="1028"/>
      <c r="DR27" s="1029"/>
      <c r="DS27" s="1029"/>
      <c r="DT27" s="1029"/>
      <c r="DU27" s="1030"/>
      <c r="DV27" s="1031"/>
      <c r="DW27" s="1032"/>
      <c r="DX27" s="1032"/>
      <c r="DY27" s="1032"/>
      <c r="DZ27" s="1033"/>
      <c r="EA27" s="226"/>
    </row>
    <row r="28" spans="1:131" s="227" customFormat="1" ht="26.25" customHeight="1" thickTop="1" x14ac:dyDescent="0.15">
      <c r="A28" s="246">
        <v>1</v>
      </c>
      <c r="B28" s="1081" t="s">
        <v>577</v>
      </c>
      <c r="C28" s="1082"/>
      <c r="D28" s="1082"/>
      <c r="E28" s="1082"/>
      <c r="F28" s="1082"/>
      <c r="G28" s="1082"/>
      <c r="H28" s="1082"/>
      <c r="I28" s="1082"/>
      <c r="J28" s="1082"/>
      <c r="K28" s="1082"/>
      <c r="L28" s="1082"/>
      <c r="M28" s="1082"/>
      <c r="N28" s="1082"/>
      <c r="O28" s="1082"/>
      <c r="P28" s="1083"/>
      <c r="Q28" s="1084">
        <v>2403</v>
      </c>
      <c r="R28" s="1085"/>
      <c r="S28" s="1085"/>
      <c r="T28" s="1085"/>
      <c r="U28" s="1085"/>
      <c r="V28" s="1085">
        <v>2215</v>
      </c>
      <c r="W28" s="1085"/>
      <c r="X28" s="1085"/>
      <c r="Y28" s="1085"/>
      <c r="Z28" s="1085"/>
      <c r="AA28" s="1085">
        <v>188</v>
      </c>
      <c r="AB28" s="1085"/>
      <c r="AC28" s="1085"/>
      <c r="AD28" s="1085"/>
      <c r="AE28" s="1086"/>
      <c r="AF28" s="1087">
        <v>188</v>
      </c>
      <c r="AG28" s="1085"/>
      <c r="AH28" s="1085"/>
      <c r="AI28" s="1085"/>
      <c r="AJ28" s="1088"/>
      <c r="AK28" s="1089"/>
      <c r="AL28" s="1077"/>
      <c r="AM28" s="1077"/>
      <c r="AN28" s="1077"/>
      <c r="AO28" s="1077"/>
      <c r="AP28" s="1077"/>
      <c r="AQ28" s="1077"/>
      <c r="AR28" s="1077"/>
      <c r="AS28" s="1077"/>
      <c r="AT28" s="1077"/>
      <c r="AU28" s="1077"/>
      <c r="AV28" s="1077"/>
      <c r="AW28" s="1077"/>
      <c r="AX28" s="1077"/>
      <c r="AY28" s="1077"/>
      <c r="AZ28" s="1078">
        <v>0</v>
      </c>
      <c r="BA28" s="1078"/>
      <c r="BB28" s="1078"/>
      <c r="BC28" s="1078"/>
      <c r="BD28" s="1078"/>
      <c r="BE28" s="1079"/>
      <c r="BF28" s="1079"/>
      <c r="BG28" s="1079"/>
      <c r="BH28" s="1079"/>
      <c r="BI28" s="1080"/>
      <c r="BJ28" s="232"/>
      <c r="BK28" s="232"/>
      <c r="BL28" s="232"/>
      <c r="BM28" s="232"/>
      <c r="BN28" s="232"/>
      <c r="BO28" s="245"/>
      <c r="BP28" s="245"/>
      <c r="BQ28" s="242">
        <v>22</v>
      </c>
      <c r="BR28" s="243"/>
      <c r="BS28" s="1047"/>
      <c r="BT28" s="1048"/>
      <c r="BU28" s="1048"/>
      <c r="BV28" s="1048"/>
      <c r="BW28" s="1048"/>
      <c r="BX28" s="1048"/>
      <c r="BY28" s="1048"/>
      <c r="BZ28" s="1048"/>
      <c r="CA28" s="1048"/>
      <c r="CB28" s="1048"/>
      <c r="CC28" s="1048"/>
      <c r="CD28" s="1048"/>
      <c r="CE28" s="1048"/>
      <c r="CF28" s="1048"/>
      <c r="CG28" s="1049"/>
      <c r="CH28" s="1028"/>
      <c r="CI28" s="1029"/>
      <c r="CJ28" s="1029"/>
      <c r="CK28" s="1029"/>
      <c r="CL28" s="1030"/>
      <c r="CM28" s="1028"/>
      <c r="CN28" s="1029"/>
      <c r="CO28" s="1029"/>
      <c r="CP28" s="1029"/>
      <c r="CQ28" s="1030"/>
      <c r="CR28" s="1028"/>
      <c r="CS28" s="1029"/>
      <c r="CT28" s="1029"/>
      <c r="CU28" s="1029"/>
      <c r="CV28" s="1030"/>
      <c r="CW28" s="1028"/>
      <c r="CX28" s="1029"/>
      <c r="CY28" s="1029"/>
      <c r="CZ28" s="1029"/>
      <c r="DA28" s="1030"/>
      <c r="DB28" s="1028"/>
      <c r="DC28" s="1029"/>
      <c r="DD28" s="1029"/>
      <c r="DE28" s="1029"/>
      <c r="DF28" s="1030"/>
      <c r="DG28" s="1028"/>
      <c r="DH28" s="1029"/>
      <c r="DI28" s="1029"/>
      <c r="DJ28" s="1029"/>
      <c r="DK28" s="1030"/>
      <c r="DL28" s="1028"/>
      <c r="DM28" s="1029"/>
      <c r="DN28" s="1029"/>
      <c r="DO28" s="1029"/>
      <c r="DP28" s="1030"/>
      <c r="DQ28" s="1028"/>
      <c r="DR28" s="1029"/>
      <c r="DS28" s="1029"/>
      <c r="DT28" s="1029"/>
      <c r="DU28" s="1030"/>
      <c r="DV28" s="1031"/>
      <c r="DW28" s="1032"/>
      <c r="DX28" s="1032"/>
      <c r="DY28" s="1032"/>
      <c r="DZ28" s="1033"/>
      <c r="EA28" s="226"/>
    </row>
    <row r="29" spans="1:131" s="227" customFormat="1" ht="26.25" customHeight="1" x14ac:dyDescent="0.15">
      <c r="A29" s="246">
        <v>2</v>
      </c>
      <c r="B29" s="1062" t="s">
        <v>578</v>
      </c>
      <c r="C29" s="1063"/>
      <c r="D29" s="1063"/>
      <c r="E29" s="1063"/>
      <c r="F29" s="1063"/>
      <c r="G29" s="1063"/>
      <c r="H29" s="1063"/>
      <c r="I29" s="1063"/>
      <c r="J29" s="1063"/>
      <c r="K29" s="1063"/>
      <c r="L29" s="1063"/>
      <c r="M29" s="1063"/>
      <c r="N29" s="1063"/>
      <c r="O29" s="1063"/>
      <c r="P29" s="1064"/>
      <c r="Q29" s="1074">
        <v>1426</v>
      </c>
      <c r="R29" s="1075"/>
      <c r="S29" s="1075"/>
      <c r="T29" s="1075"/>
      <c r="U29" s="1075"/>
      <c r="V29" s="1075">
        <v>1375</v>
      </c>
      <c r="W29" s="1075"/>
      <c r="X29" s="1075"/>
      <c r="Y29" s="1075"/>
      <c r="Z29" s="1075"/>
      <c r="AA29" s="1075">
        <v>51</v>
      </c>
      <c r="AB29" s="1075"/>
      <c r="AC29" s="1075"/>
      <c r="AD29" s="1075"/>
      <c r="AE29" s="1076"/>
      <c r="AF29" s="1068">
        <v>51</v>
      </c>
      <c r="AG29" s="1069"/>
      <c r="AH29" s="1069"/>
      <c r="AI29" s="1069"/>
      <c r="AJ29" s="1070"/>
      <c r="AK29" s="1011"/>
      <c r="AL29" s="1002"/>
      <c r="AM29" s="1002"/>
      <c r="AN29" s="1002"/>
      <c r="AO29" s="1002"/>
      <c r="AP29" s="1002"/>
      <c r="AQ29" s="1002"/>
      <c r="AR29" s="1002"/>
      <c r="AS29" s="1002"/>
      <c r="AT29" s="1002"/>
      <c r="AU29" s="1002"/>
      <c r="AV29" s="1002"/>
      <c r="AW29" s="1002"/>
      <c r="AX29" s="1002"/>
      <c r="AY29" s="1002"/>
      <c r="AZ29" s="1073">
        <v>0</v>
      </c>
      <c r="BA29" s="1073"/>
      <c r="BB29" s="1073"/>
      <c r="BC29" s="1073"/>
      <c r="BD29" s="1073"/>
      <c r="BE29" s="1057"/>
      <c r="BF29" s="1057"/>
      <c r="BG29" s="1057"/>
      <c r="BH29" s="1057"/>
      <c r="BI29" s="1058"/>
      <c r="BJ29" s="232"/>
      <c r="BK29" s="232"/>
      <c r="BL29" s="232"/>
      <c r="BM29" s="232"/>
      <c r="BN29" s="232"/>
      <c r="BO29" s="245"/>
      <c r="BP29" s="245"/>
      <c r="BQ29" s="242">
        <v>23</v>
      </c>
      <c r="BR29" s="243"/>
      <c r="BS29" s="1047"/>
      <c r="BT29" s="1048"/>
      <c r="BU29" s="1048"/>
      <c r="BV29" s="1048"/>
      <c r="BW29" s="1048"/>
      <c r="BX29" s="1048"/>
      <c r="BY29" s="1048"/>
      <c r="BZ29" s="1048"/>
      <c r="CA29" s="1048"/>
      <c r="CB29" s="1048"/>
      <c r="CC29" s="1048"/>
      <c r="CD29" s="1048"/>
      <c r="CE29" s="1048"/>
      <c r="CF29" s="1048"/>
      <c r="CG29" s="1049"/>
      <c r="CH29" s="1028"/>
      <c r="CI29" s="1029"/>
      <c r="CJ29" s="1029"/>
      <c r="CK29" s="1029"/>
      <c r="CL29" s="1030"/>
      <c r="CM29" s="1028"/>
      <c r="CN29" s="1029"/>
      <c r="CO29" s="1029"/>
      <c r="CP29" s="1029"/>
      <c r="CQ29" s="1030"/>
      <c r="CR29" s="1028"/>
      <c r="CS29" s="1029"/>
      <c r="CT29" s="1029"/>
      <c r="CU29" s="1029"/>
      <c r="CV29" s="1030"/>
      <c r="CW29" s="1028"/>
      <c r="CX29" s="1029"/>
      <c r="CY29" s="1029"/>
      <c r="CZ29" s="1029"/>
      <c r="DA29" s="1030"/>
      <c r="DB29" s="1028"/>
      <c r="DC29" s="1029"/>
      <c r="DD29" s="1029"/>
      <c r="DE29" s="1029"/>
      <c r="DF29" s="1030"/>
      <c r="DG29" s="1028"/>
      <c r="DH29" s="1029"/>
      <c r="DI29" s="1029"/>
      <c r="DJ29" s="1029"/>
      <c r="DK29" s="1030"/>
      <c r="DL29" s="1028"/>
      <c r="DM29" s="1029"/>
      <c r="DN29" s="1029"/>
      <c r="DO29" s="1029"/>
      <c r="DP29" s="1030"/>
      <c r="DQ29" s="1028"/>
      <c r="DR29" s="1029"/>
      <c r="DS29" s="1029"/>
      <c r="DT29" s="1029"/>
      <c r="DU29" s="1030"/>
      <c r="DV29" s="1031"/>
      <c r="DW29" s="1032"/>
      <c r="DX29" s="1032"/>
      <c r="DY29" s="1032"/>
      <c r="DZ29" s="1033"/>
      <c r="EA29" s="226"/>
    </row>
    <row r="30" spans="1:131" s="227" customFormat="1" ht="26.25" customHeight="1" x14ac:dyDescent="0.15">
      <c r="A30" s="246">
        <v>3</v>
      </c>
      <c r="B30" s="1062" t="s">
        <v>396</v>
      </c>
      <c r="C30" s="1063"/>
      <c r="D30" s="1063"/>
      <c r="E30" s="1063"/>
      <c r="F30" s="1063"/>
      <c r="G30" s="1063"/>
      <c r="H30" s="1063"/>
      <c r="I30" s="1063"/>
      <c r="J30" s="1063"/>
      <c r="K30" s="1063"/>
      <c r="L30" s="1063"/>
      <c r="M30" s="1063"/>
      <c r="N30" s="1063"/>
      <c r="O30" s="1063"/>
      <c r="P30" s="1064"/>
      <c r="Q30" s="1074">
        <v>167</v>
      </c>
      <c r="R30" s="1075"/>
      <c r="S30" s="1075"/>
      <c r="T30" s="1075"/>
      <c r="U30" s="1075"/>
      <c r="V30" s="1075">
        <v>166</v>
      </c>
      <c r="W30" s="1075"/>
      <c r="X30" s="1075"/>
      <c r="Y30" s="1075"/>
      <c r="Z30" s="1075"/>
      <c r="AA30" s="1075">
        <v>1</v>
      </c>
      <c r="AB30" s="1075"/>
      <c r="AC30" s="1075"/>
      <c r="AD30" s="1075"/>
      <c r="AE30" s="1076"/>
      <c r="AF30" s="1068">
        <v>1</v>
      </c>
      <c r="AG30" s="1069"/>
      <c r="AH30" s="1069"/>
      <c r="AI30" s="1069"/>
      <c r="AJ30" s="1070"/>
      <c r="AK30" s="1011"/>
      <c r="AL30" s="1002"/>
      <c r="AM30" s="1002"/>
      <c r="AN30" s="1002"/>
      <c r="AO30" s="1002"/>
      <c r="AP30" s="1002"/>
      <c r="AQ30" s="1002"/>
      <c r="AR30" s="1002"/>
      <c r="AS30" s="1002"/>
      <c r="AT30" s="1002"/>
      <c r="AU30" s="1002"/>
      <c r="AV30" s="1002"/>
      <c r="AW30" s="1002"/>
      <c r="AX30" s="1002"/>
      <c r="AY30" s="1002"/>
      <c r="AZ30" s="1073">
        <v>0</v>
      </c>
      <c r="BA30" s="1073"/>
      <c r="BB30" s="1073"/>
      <c r="BC30" s="1073"/>
      <c r="BD30" s="1073"/>
      <c r="BE30" s="1057"/>
      <c r="BF30" s="1057"/>
      <c r="BG30" s="1057"/>
      <c r="BH30" s="1057"/>
      <c r="BI30" s="1058"/>
      <c r="BJ30" s="232"/>
      <c r="BK30" s="232"/>
      <c r="BL30" s="232"/>
      <c r="BM30" s="232"/>
      <c r="BN30" s="232"/>
      <c r="BO30" s="245"/>
      <c r="BP30" s="245"/>
      <c r="BQ30" s="242">
        <v>24</v>
      </c>
      <c r="BR30" s="243"/>
      <c r="BS30" s="1047"/>
      <c r="BT30" s="1048"/>
      <c r="BU30" s="1048"/>
      <c r="BV30" s="1048"/>
      <c r="BW30" s="1048"/>
      <c r="BX30" s="1048"/>
      <c r="BY30" s="1048"/>
      <c r="BZ30" s="1048"/>
      <c r="CA30" s="1048"/>
      <c r="CB30" s="1048"/>
      <c r="CC30" s="1048"/>
      <c r="CD30" s="1048"/>
      <c r="CE30" s="1048"/>
      <c r="CF30" s="1048"/>
      <c r="CG30" s="1049"/>
      <c r="CH30" s="1028"/>
      <c r="CI30" s="1029"/>
      <c r="CJ30" s="1029"/>
      <c r="CK30" s="1029"/>
      <c r="CL30" s="1030"/>
      <c r="CM30" s="1028"/>
      <c r="CN30" s="1029"/>
      <c r="CO30" s="1029"/>
      <c r="CP30" s="1029"/>
      <c r="CQ30" s="1030"/>
      <c r="CR30" s="1028"/>
      <c r="CS30" s="1029"/>
      <c r="CT30" s="1029"/>
      <c r="CU30" s="1029"/>
      <c r="CV30" s="1030"/>
      <c r="CW30" s="1028"/>
      <c r="CX30" s="1029"/>
      <c r="CY30" s="1029"/>
      <c r="CZ30" s="1029"/>
      <c r="DA30" s="1030"/>
      <c r="DB30" s="1028"/>
      <c r="DC30" s="1029"/>
      <c r="DD30" s="1029"/>
      <c r="DE30" s="1029"/>
      <c r="DF30" s="1030"/>
      <c r="DG30" s="1028"/>
      <c r="DH30" s="1029"/>
      <c r="DI30" s="1029"/>
      <c r="DJ30" s="1029"/>
      <c r="DK30" s="1030"/>
      <c r="DL30" s="1028"/>
      <c r="DM30" s="1029"/>
      <c r="DN30" s="1029"/>
      <c r="DO30" s="1029"/>
      <c r="DP30" s="1030"/>
      <c r="DQ30" s="1028"/>
      <c r="DR30" s="1029"/>
      <c r="DS30" s="1029"/>
      <c r="DT30" s="1029"/>
      <c r="DU30" s="1030"/>
      <c r="DV30" s="1031"/>
      <c r="DW30" s="1032"/>
      <c r="DX30" s="1032"/>
      <c r="DY30" s="1032"/>
      <c r="DZ30" s="1033"/>
      <c r="EA30" s="226"/>
    </row>
    <row r="31" spans="1:131" s="227" customFormat="1" ht="26.25" customHeight="1" x14ac:dyDescent="0.15">
      <c r="A31" s="246">
        <v>4</v>
      </c>
      <c r="B31" s="1062" t="s">
        <v>397</v>
      </c>
      <c r="C31" s="1063"/>
      <c r="D31" s="1063"/>
      <c r="E31" s="1063"/>
      <c r="F31" s="1063"/>
      <c r="G31" s="1063"/>
      <c r="H31" s="1063"/>
      <c r="I31" s="1063"/>
      <c r="J31" s="1063"/>
      <c r="K31" s="1063"/>
      <c r="L31" s="1063"/>
      <c r="M31" s="1063"/>
      <c r="N31" s="1063"/>
      <c r="O31" s="1063"/>
      <c r="P31" s="1064"/>
      <c r="Q31" s="1074">
        <v>371</v>
      </c>
      <c r="R31" s="1075"/>
      <c r="S31" s="1075"/>
      <c r="T31" s="1075"/>
      <c r="U31" s="1075"/>
      <c r="V31" s="1075">
        <v>83</v>
      </c>
      <c r="W31" s="1075"/>
      <c r="X31" s="1075"/>
      <c r="Y31" s="1075"/>
      <c r="Z31" s="1075"/>
      <c r="AA31" s="1075">
        <v>288</v>
      </c>
      <c r="AB31" s="1075"/>
      <c r="AC31" s="1075"/>
      <c r="AD31" s="1075"/>
      <c r="AE31" s="1076"/>
      <c r="AF31" s="1068">
        <v>288</v>
      </c>
      <c r="AG31" s="1069"/>
      <c r="AH31" s="1069"/>
      <c r="AI31" s="1069"/>
      <c r="AJ31" s="1070"/>
      <c r="AK31" s="1011"/>
      <c r="AL31" s="1002"/>
      <c r="AM31" s="1002"/>
      <c r="AN31" s="1002"/>
      <c r="AO31" s="1002"/>
      <c r="AP31" s="1002">
        <v>1097</v>
      </c>
      <c r="AQ31" s="1002"/>
      <c r="AR31" s="1002"/>
      <c r="AS31" s="1002"/>
      <c r="AT31" s="1002"/>
      <c r="AU31" s="1002">
        <v>302</v>
      </c>
      <c r="AV31" s="1002"/>
      <c r="AW31" s="1002"/>
      <c r="AX31" s="1002"/>
      <c r="AY31" s="1002"/>
      <c r="AZ31" s="1073">
        <v>0</v>
      </c>
      <c r="BA31" s="1073"/>
      <c r="BB31" s="1073"/>
      <c r="BC31" s="1073"/>
      <c r="BD31" s="1073"/>
      <c r="BE31" s="1057" t="s">
        <v>398</v>
      </c>
      <c r="BF31" s="1057"/>
      <c r="BG31" s="1057"/>
      <c r="BH31" s="1057"/>
      <c r="BI31" s="1058"/>
      <c r="BJ31" s="232"/>
      <c r="BK31" s="232"/>
      <c r="BL31" s="232"/>
      <c r="BM31" s="232"/>
      <c r="BN31" s="232"/>
      <c r="BO31" s="245"/>
      <c r="BP31" s="245"/>
      <c r="BQ31" s="242">
        <v>25</v>
      </c>
      <c r="BR31" s="243"/>
      <c r="BS31" s="1047"/>
      <c r="BT31" s="1048"/>
      <c r="BU31" s="1048"/>
      <c r="BV31" s="1048"/>
      <c r="BW31" s="1048"/>
      <c r="BX31" s="1048"/>
      <c r="BY31" s="1048"/>
      <c r="BZ31" s="1048"/>
      <c r="CA31" s="1048"/>
      <c r="CB31" s="1048"/>
      <c r="CC31" s="1048"/>
      <c r="CD31" s="1048"/>
      <c r="CE31" s="1048"/>
      <c r="CF31" s="1048"/>
      <c r="CG31" s="1049"/>
      <c r="CH31" s="1028"/>
      <c r="CI31" s="1029"/>
      <c r="CJ31" s="1029"/>
      <c r="CK31" s="1029"/>
      <c r="CL31" s="1030"/>
      <c r="CM31" s="1028"/>
      <c r="CN31" s="1029"/>
      <c r="CO31" s="1029"/>
      <c r="CP31" s="1029"/>
      <c r="CQ31" s="1030"/>
      <c r="CR31" s="1028"/>
      <c r="CS31" s="1029"/>
      <c r="CT31" s="1029"/>
      <c r="CU31" s="1029"/>
      <c r="CV31" s="1030"/>
      <c r="CW31" s="1028"/>
      <c r="CX31" s="1029"/>
      <c r="CY31" s="1029"/>
      <c r="CZ31" s="1029"/>
      <c r="DA31" s="1030"/>
      <c r="DB31" s="1028"/>
      <c r="DC31" s="1029"/>
      <c r="DD31" s="1029"/>
      <c r="DE31" s="1029"/>
      <c r="DF31" s="1030"/>
      <c r="DG31" s="1028"/>
      <c r="DH31" s="1029"/>
      <c r="DI31" s="1029"/>
      <c r="DJ31" s="1029"/>
      <c r="DK31" s="1030"/>
      <c r="DL31" s="1028"/>
      <c r="DM31" s="1029"/>
      <c r="DN31" s="1029"/>
      <c r="DO31" s="1029"/>
      <c r="DP31" s="1030"/>
      <c r="DQ31" s="1028"/>
      <c r="DR31" s="1029"/>
      <c r="DS31" s="1029"/>
      <c r="DT31" s="1029"/>
      <c r="DU31" s="1030"/>
      <c r="DV31" s="1031"/>
      <c r="DW31" s="1032"/>
      <c r="DX31" s="1032"/>
      <c r="DY31" s="1032"/>
      <c r="DZ31" s="1033"/>
      <c r="EA31" s="226"/>
    </row>
    <row r="32" spans="1:131" s="227" customFormat="1" ht="26.25" customHeight="1" x14ac:dyDescent="0.15">
      <c r="A32" s="246">
        <v>5</v>
      </c>
      <c r="B32" s="1062" t="s">
        <v>399</v>
      </c>
      <c r="C32" s="1063"/>
      <c r="D32" s="1063"/>
      <c r="E32" s="1063"/>
      <c r="F32" s="1063"/>
      <c r="G32" s="1063"/>
      <c r="H32" s="1063"/>
      <c r="I32" s="1063"/>
      <c r="J32" s="1063"/>
      <c r="K32" s="1063"/>
      <c r="L32" s="1063"/>
      <c r="M32" s="1063"/>
      <c r="N32" s="1063"/>
      <c r="O32" s="1063"/>
      <c r="P32" s="1064"/>
      <c r="Q32" s="1074">
        <v>612</v>
      </c>
      <c r="R32" s="1075"/>
      <c r="S32" s="1075"/>
      <c r="T32" s="1075"/>
      <c r="U32" s="1075"/>
      <c r="V32" s="1075">
        <v>612</v>
      </c>
      <c r="W32" s="1075"/>
      <c r="X32" s="1075"/>
      <c r="Y32" s="1075"/>
      <c r="Z32" s="1075"/>
      <c r="AA32" s="1075">
        <v>0</v>
      </c>
      <c r="AB32" s="1075"/>
      <c r="AC32" s="1075"/>
      <c r="AD32" s="1075"/>
      <c r="AE32" s="1076"/>
      <c r="AF32" s="1068" t="s">
        <v>121</v>
      </c>
      <c r="AG32" s="1069"/>
      <c r="AH32" s="1069"/>
      <c r="AI32" s="1069"/>
      <c r="AJ32" s="1070"/>
      <c r="AK32" s="1011"/>
      <c r="AL32" s="1002"/>
      <c r="AM32" s="1002"/>
      <c r="AN32" s="1002"/>
      <c r="AO32" s="1002"/>
      <c r="AP32" s="1002">
        <v>2858</v>
      </c>
      <c r="AQ32" s="1002"/>
      <c r="AR32" s="1002"/>
      <c r="AS32" s="1002"/>
      <c r="AT32" s="1002"/>
      <c r="AU32" s="1002">
        <v>2271</v>
      </c>
      <c r="AV32" s="1002"/>
      <c r="AW32" s="1002"/>
      <c r="AX32" s="1002"/>
      <c r="AY32" s="1002"/>
      <c r="AZ32" s="1073">
        <v>0</v>
      </c>
      <c r="BA32" s="1073"/>
      <c r="BB32" s="1073"/>
      <c r="BC32" s="1073"/>
      <c r="BD32" s="1073"/>
      <c r="BE32" s="1057" t="s">
        <v>400</v>
      </c>
      <c r="BF32" s="1057"/>
      <c r="BG32" s="1057"/>
      <c r="BH32" s="1057"/>
      <c r="BI32" s="1058"/>
      <c r="BJ32" s="232"/>
      <c r="BK32" s="232"/>
      <c r="BL32" s="232"/>
      <c r="BM32" s="232"/>
      <c r="BN32" s="232"/>
      <c r="BO32" s="245"/>
      <c r="BP32" s="245"/>
      <c r="BQ32" s="242">
        <v>26</v>
      </c>
      <c r="BR32" s="243"/>
      <c r="BS32" s="1047"/>
      <c r="BT32" s="1048"/>
      <c r="BU32" s="1048"/>
      <c r="BV32" s="1048"/>
      <c r="BW32" s="1048"/>
      <c r="BX32" s="1048"/>
      <c r="BY32" s="1048"/>
      <c r="BZ32" s="1048"/>
      <c r="CA32" s="1048"/>
      <c r="CB32" s="1048"/>
      <c r="CC32" s="1048"/>
      <c r="CD32" s="1048"/>
      <c r="CE32" s="1048"/>
      <c r="CF32" s="1048"/>
      <c r="CG32" s="1049"/>
      <c r="CH32" s="1028"/>
      <c r="CI32" s="1029"/>
      <c r="CJ32" s="1029"/>
      <c r="CK32" s="1029"/>
      <c r="CL32" s="1030"/>
      <c r="CM32" s="1028"/>
      <c r="CN32" s="1029"/>
      <c r="CO32" s="1029"/>
      <c r="CP32" s="1029"/>
      <c r="CQ32" s="1030"/>
      <c r="CR32" s="1028"/>
      <c r="CS32" s="1029"/>
      <c r="CT32" s="1029"/>
      <c r="CU32" s="1029"/>
      <c r="CV32" s="1030"/>
      <c r="CW32" s="1028"/>
      <c r="CX32" s="1029"/>
      <c r="CY32" s="1029"/>
      <c r="CZ32" s="1029"/>
      <c r="DA32" s="1030"/>
      <c r="DB32" s="1028"/>
      <c r="DC32" s="1029"/>
      <c r="DD32" s="1029"/>
      <c r="DE32" s="1029"/>
      <c r="DF32" s="1030"/>
      <c r="DG32" s="1028"/>
      <c r="DH32" s="1029"/>
      <c r="DI32" s="1029"/>
      <c r="DJ32" s="1029"/>
      <c r="DK32" s="1030"/>
      <c r="DL32" s="1028"/>
      <c r="DM32" s="1029"/>
      <c r="DN32" s="1029"/>
      <c r="DO32" s="1029"/>
      <c r="DP32" s="1030"/>
      <c r="DQ32" s="1028"/>
      <c r="DR32" s="1029"/>
      <c r="DS32" s="1029"/>
      <c r="DT32" s="1029"/>
      <c r="DU32" s="1030"/>
      <c r="DV32" s="1031"/>
      <c r="DW32" s="1032"/>
      <c r="DX32" s="1032"/>
      <c r="DY32" s="1032"/>
      <c r="DZ32" s="1033"/>
      <c r="EA32" s="226"/>
    </row>
    <row r="33" spans="1:131" s="227" customFormat="1" ht="26.25" customHeight="1" x14ac:dyDescent="0.15">
      <c r="A33" s="246">
        <v>6</v>
      </c>
      <c r="B33" s="1062" t="s">
        <v>401</v>
      </c>
      <c r="C33" s="1063"/>
      <c r="D33" s="1063"/>
      <c r="E33" s="1063"/>
      <c r="F33" s="1063"/>
      <c r="G33" s="1063"/>
      <c r="H33" s="1063"/>
      <c r="I33" s="1063"/>
      <c r="J33" s="1063"/>
      <c r="K33" s="1063"/>
      <c r="L33" s="1063"/>
      <c r="M33" s="1063"/>
      <c r="N33" s="1063"/>
      <c r="O33" s="1063"/>
      <c r="P33" s="1064"/>
      <c r="Q33" s="1074">
        <v>242</v>
      </c>
      <c r="R33" s="1075"/>
      <c r="S33" s="1075"/>
      <c r="T33" s="1075"/>
      <c r="U33" s="1075"/>
      <c r="V33" s="1075">
        <v>242</v>
      </c>
      <c r="W33" s="1075"/>
      <c r="X33" s="1075"/>
      <c r="Y33" s="1075"/>
      <c r="Z33" s="1075"/>
      <c r="AA33" s="1075">
        <v>0</v>
      </c>
      <c r="AB33" s="1075"/>
      <c r="AC33" s="1075"/>
      <c r="AD33" s="1075"/>
      <c r="AE33" s="1076"/>
      <c r="AF33" s="1068">
        <v>0</v>
      </c>
      <c r="AG33" s="1069"/>
      <c r="AH33" s="1069"/>
      <c r="AI33" s="1069"/>
      <c r="AJ33" s="1070"/>
      <c r="AK33" s="1011"/>
      <c r="AL33" s="1002"/>
      <c r="AM33" s="1002"/>
      <c r="AN33" s="1002"/>
      <c r="AO33" s="1002"/>
      <c r="AP33" s="1002">
        <v>1404</v>
      </c>
      <c r="AQ33" s="1002"/>
      <c r="AR33" s="1002"/>
      <c r="AS33" s="1002"/>
      <c r="AT33" s="1002"/>
      <c r="AU33" s="1002">
        <v>1390</v>
      </c>
      <c r="AV33" s="1002"/>
      <c r="AW33" s="1002"/>
      <c r="AX33" s="1002"/>
      <c r="AY33" s="1002"/>
      <c r="AZ33" s="1073">
        <v>0</v>
      </c>
      <c r="BA33" s="1073"/>
      <c r="BB33" s="1073"/>
      <c r="BC33" s="1073"/>
      <c r="BD33" s="1073"/>
      <c r="BE33" s="1057" t="s">
        <v>400</v>
      </c>
      <c r="BF33" s="1057"/>
      <c r="BG33" s="1057"/>
      <c r="BH33" s="1057"/>
      <c r="BI33" s="1058"/>
      <c r="BJ33" s="232"/>
      <c r="BK33" s="232"/>
      <c r="BL33" s="232"/>
      <c r="BM33" s="232"/>
      <c r="BN33" s="232"/>
      <c r="BO33" s="245"/>
      <c r="BP33" s="245"/>
      <c r="BQ33" s="242">
        <v>27</v>
      </c>
      <c r="BR33" s="243"/>
      <c r="BS33" s="1047"/>
      <c r="BT33" s="1048"/>
      <c r="BU33" s="1048"/>
      <c r="BV33" s="1048"/>
      <c r="BW33" s="1048"/>
      <c r="BX33" s="1048"/>
      <c r="BY33" s="1048"/>
      <c r="BZ33" s="1048"/>
      <c r="CA33" s="1048"/>
      <c r="CB33" s="1048"/>
      <c r="CC33" s="1048"/>
      <c r="CD33" s="1048"/>
      <c r="CE33" s="1048"/>
      <c r="CF33" s="1048"/>
      <c r="CG33" s="1049"/>
      <c r="CH33" s="1028"/>
      <c r="CI33" s="1029"/>
      <c r="CJ33" s="1029"/>
      <c r="CK33" s="1029"/>
      <c r="CL33" s="1030"/>
      <c r="CM33" s="1028"/>
      <c r="CN33" s="1029"/>
      <c r="CO33" s="1029"/>
      <c r="CP33" s="1029"/>
      <c r="CQ33" s="1030"/>
      <c r="CR33" s="1028"/>
      <c r="CS33" s="1029"/>
      <c r="CT33" s="1029"/>
      <c r="CU33" s="1029"/>
      <c r="CV33" s="1030"/>
      <c r="CW33" s="1028"/>
      <c r="CX33" s="1029"/>
      <c r="CY33" s="1029"/>
      <c r="CZ33" s="1029"/>
      <c r="DA33" s="1030"/>
      <c r="DB33" s="1028"/>
      <c r="DC33" s="1029"/>
      <c r="DD33" s="1029"/>
      <c r="DE33" s="1029"/>
      <c r="DF33" s="1030"/>
      <c r="DG33" s="1028"/>
      <c r="DH33" s="1029"/>
      <c r="DI33" s="1029"/>
      <c r="DJ33" s="1029"/>
      <c r="DK33" s="1030"/>
      <c r="DL33" s="1028"/>
      <c r="DM33" s="1029"/>
      <c r="DN33" s="1029"/>
      <c r="DO33" s="1029"/>
      <c r="DP33" s="1030"/>
      <c r="DQ33" s="1028"/>
      <c r="DR33" s="1029"/>
      <c r="DS33" s="1029"/>
      <c r="DT33" s="1029"/>
      <c r="DU33" s="1030"/>
      <c r="DV33" s="1031"/>
      <c r="DW33" s="1032"/>
      <c r="DX33" s="1032"/>
      <c r="DY33" s="1032"/>
      <c r="DZ33" s="1033"/>
      <c r="EA33" s="226"/>
    </row>
    <row r="34" spans="1:131" s="227" customFormat="1" ht="26.25" customHeight="1" x14ac:dyDescent="0.15">
      <c r="A34" s="246">
        <v>7</v>
      </c>
      <c r="B34" s="1062" t="s">
        <v>402</v>
      </c>
      <c r="C34" s="1063"/>
      <c r="D34" s="1063"/>
      <c r="E34" s="1063"/>
      <c r="F34" s="1063"/>
      <c r="G34" s="1063"/>
      <c r="H34" s="1063"/>
      <c r="I34" s="1063"/>
      <c r="J34" s="1063"/>
      <c r="K34" s="1063"/>
      <c r="L34" s="1063"/>
      <c r="M34" s="1063"/>
      <c r="N34" s="1063"/>
      <c r="O34" s="1063"/>
      <c r="P34" s="1064"/>
      <c r="Q34" s="1074">
        <v>1</v>
      </c>
      <c r="R34" s="1075"/>
      <c r="S34" s="1075"/>
      <c r="T34" s="1075"/>
      <c r="U34" s="1075"/>
      <c r="V34" s="1075">
        <v>0</v>
      </c>
      <c r="W34" s="1075"/>
      <c r="X34" s="1075"/>
      <c r="Y34" s="1075"/>
      <c r="Z34" s="1075"/>
      <c r="AA34" s="1075">
        <v>1</v>
      </c>
      <c r="AB34" s="1075"/>
      <c r="AC34" s="1075"/>
      <c r="AD34" s="1075"/>
      <c r="AE34" s="1076"/>
      <c r="AF34" s="1068">
        <v>1</v>
      </c>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v>0</v>
      </c>
      <c r="BA34" s="1073"/>
      <c r="BB34" s="1073"/>
      <c r="BC34" s="1073"/>
      <c r="BD34" s="1073"/>
      <c r="BE34" s="1057" t="s">
        <v>400</v>
      </c>
      <c r="BF34" s="1057"/>
      <c r="BG34" s="1057"/>
      <c r="BH34" s="1057"/>
      <c r="BI34" s="1058"/>
      <c r="BJ34" s="232"/>
      <c r="BK34" s="232"/>
      <c r="BL34" s="232"/>
      <c r="BM34" s="232"/>
      <c r="BN34" s="232"/>
      <c r="BO34" s="245"/>
      <c r="BP34" s="245"/>
      <c r="BQ34" s="242">
        <v>28</v>
      </c>
      <c r="BR34" s="243"/>
      <c r="BS34" s="1047"/>
      <c r="BT34" s="1048"/>
      <c r="BU34" s="1048"/>
      <c r="BV34" s="1048"/>
      <c r="BW34" s="1048"/>
      <c r="BX34" s="1048"/>
      <c r="BY34" s="1048"/>
      <c r="BZ34" s="1048"/>
      <c r="CA34" s="1048"/>
      <c r="CB34" s="1048"/>
      <c r="CC34" s="1048"/>
      <c r="CD34" s="1048"/>
      <c r="CE34" s="1048"/>
      <c r="CF34" s="1048"/>
      <c r="CG34" s="1049"/>
      <c r="CH34" s="1028"/>
      <c r="CI34" s="1029"/>
      <c r="CJ34" s="1029"/>
      <c r="CK34" s="1029"/>
      <c r="CL34" s="1030"/>
      <c r="CM34" s="1028"/>
      <c r="CN34" s="1029"/>
      <c r="CO34" s="1029"/>
      <c r="CP34" s="1029"/>
      <c r="CQ34" s="1030"/>
      <c r="CR34" s="1028"/>
      <c r="CS34" s="1029"/>
      <c r="CT34" s="1029"/>
      <c r="CU34" s="1029"/>
      <c r="CV34" s="1030"/>
      <c r="CW34" s="1028"/>
      <c r="CX34" s="1029"/>
      <c r="CY34" s="1029"/>
      <c r="CZ34" s="1029"/>
      <c r="DA34" s="1030"/>
      <c r="DB34" s="1028"/>
      <c r="DC34" s="1029"/>
      <c r="DD34" s="1029"/>
      <c r="DE34" s="1029"/>
      <c r="DF34" s="1030"/>
      <c r="DG34" s="1028"/>
      <c r="DH34" s="1029"/>
      <c r="DI34" s="1029"/>
      <c r="DJ34" s="1029"/>
      <c r="DK34" s="1030"/>
      <c r="DL34" s="1028"/>
      <c r="DM34" s="1029"/>
      <c r="DN34" s="1029"/>
      <c r="DO34" s="1029"/>
      <c r="DP34" s="1030"/>
      <c r="DQ34" s="1028"/>
      <c r="DR34" s="1029"/>
      <c r="DS34" s="1029"/>
      <c r="DT34" s="1029"/>
      <c r="DU34" s="1030"/>
      <c r="DV34" s="1031"/>
      <c r="DW34" s="1032"/>
      <c r="DX34" s="1032"/>
      <c r="DY34" s="1032"/>
      <c r="DZ34" s="1033"/>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7"/>
      <c r="BT35" s="1048"/>
      <c r="BU35" s="1048"/>
      <c r="BV35" s="1048"/>
      <c r="BW35" s="1048"/>
      <c r="BX35" s="1048"/>
      <c r="BY35" s="1048"/>
      <c r="BZ35" s="1048"/>
      <c r="CA35" s="1048"/>
      <c r="CB35" s="1048"/>
      <c r="CC35" s="1048"/>
      <c r="CD35" s="1048"/>
      <c r="CE35" s="1048"/>
      <c r="CF35" s="1048"/>
      <c r="CG35" s="1049"/>
      <c r="CH35" s="1028"/>
      <c r="CI35" s="1029"/>
      <c r="CJ35" s="1029"/>
      <c r="CK35" s="1029"/>
      <c r="CL35" s="1030"/>
      <c r="CM35" s="1028"/>
      <c r="CN35" s="1029"/>
      <c r="CO35" s="1029"/>
      <c r="CP35" s="1029"/>
      <c r="CQ35" s="1030"/>
      <c r="CR35" s="1028"/>
      <c r="CS35" s="1029"/>
      <c r="CT35" s="1029"/>
      <c r="CU35" s="1029"/>
      <c r="CV35" s="1030"/>
      <c r="CW35" s="1028"/>
      <c r="CX35" s="1029"/>
      <c r="CY35" s="1029"/>
      <c r="CZ35" s="1029"/>
      <c r="DA35" s="1030"/>
      <c r="DB35" s="1028"/>
      <c r="DC35" s="1029"/>
      <c r="DD35" s="1029"/>
      <c r="DE35" s="1029"/>
      <c r="DF35" s="1030"/>
      <c r="DG35" s="1028"/>
      <c r="DH35" s="1029"/>
      <c r="DI35" s="1029"/>
      <c r="DJ35" s="1029"/>
      <c r="DK35" s="1030"/>
      <c r="DL35" s="1028"/>
      <c r="DM35" s="1029"/>
      <c r="DN35" s="1029"/>
      <c r="DO35" s="1029"/>
      <c r="DP35" s="1030"/>
      <c r="DQ35" s="1028"/>
      <c r="DR35" s="1029"/>
      <c r="DS35" s="1029"/>
      <c r="DT35" s="1029"/>
      <c r="DU35" s="1030"/>
      <c r="DV35" s="1031"/>
      <c r="DW35" s="1032"/>
      <c r="DX35" s="1032"/>
      <c r="DY35" s="1032"/>
      <c r="DZ35" s="1033"/>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7"/>
      <c r="BT36" s="1048"/>
      <c r="BU36" s="1048"/>
      <c r="BV36" s="1048"/>
      <c r="BW36" s="1048"/>
      <c r="BX36" s="1048"/>
      <c r="BY36" s="1048"/>
      <c r="BZ36" s="1048"/>
      <c r="CA36" s="1048"/>
      <c r="CB36" s="1048"/>
      <c r="CC36" s="1048"/>
      <c r="CD36" s="1048"/>
      <c r="CE36" s="1048"/>
      <c r="CF36" s="1048"/>
      <c r="CG36" s="1049"/>
      <c r="CH36" s="1028"/>
      <c r="CI36" s="1029"/>
      <c r="CJ36" s="1029"/>
      <c r="CK36" s="1029"/>
      <c r="CL36" s="1030"/>
      <c r="CM36" s="1028"/>
      <c r="CN36" s="1029"/>
      <c r="CO36" s="1029"/>
      <c r="CP36" s="1029"/>
      <c r="CQ36" s="1030"/>
      <c r="CR36" s="1028"/>
      <c r="CS36" s="1029"/>
      <c r="CT36" s="1029"/>
      <c r="CU36" s="1029"/>
      <c r="CV36" s="1030"/>
      <c r="CW36" s="1028"/>
      <c r="CX36" s="1029"/>
      <c r="CY36" s="1029"/>
      <c r="CZ36" s="1029"/>
      <c r="DA36" s="1030"/>
      <c r="DB36" s="1028"/>
      <c r="DC36" s="1029"/>
      <c r="DD36" s="1029"/>
      <c r="DE36" s="1029"/>
      <c r="DF36" s="1030"/>
      <c r="DG36" s="1028"/>
      <c r="DH36" s="1029"/>
      <c r="DI36" s="1029"/>
      <c r="DJ36" s="1029"/>
      <c r="DK36" s="1030"/>
      <c r="DL36" s="1028"/>
      <c r="DM36" s="1029"/>
      <c r="DN36" s="1029"/>
      <c r="DO36" s="1029"/>
      <c r="DP36" s="1030"/>
      <c r="DQ36" s="1028"/>
      <c r="DR36" s="1029"/>
      <c r="DS36" s="1029"/>
      <c r="DT36" s="1029"/>
      <c r="DU36" s="1030"/>
      <c r="DV36" s="1031"/>
      <c r="DW36" s="1032"/>
      <c r="DX36" s="1032"/>
      <c r="DY36" s="1032"/>
      <c r="DZ36" s="1033"/>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7"/>
      <c r="BT37" s="1048"/>
      <c r="BU37" s="1048"/>
      <c r="BV37" s="1048"/>
      <c r="BW37" s="1048"/>
      <c r="BX37" s="1048"/>
      <c r="BY37" s="1048"/>
      <c r="BZ37" s="1048"/>
      <c r="CA37" s="1048"/>
      <c r="CB37" s="1048"/>
      <c r="CC37" s="1048"/>
      <c r="CD37" s="1048"/>
      <c r="CE37" s="1048"/>
      <c r="CF37" s="1048"/>
      <c r="CG37" s="1049"/>
      <c r="CH37" s="1028"/>
      <c r="CI37" s="1029"/>
      <c r="CJ37" s="1029"/>
      <c r="CK37" s="1029"/>
      <c r="CL37" s="1030"/>
      <c r="CM37" s="1028"/>
      <c r="CN37" s="1029"/>
      <c r="CO37" s="1029"/>
      <c r="CP37" s="1029"/>
      <c r="CQ37" s="1030"/>
      <c r="CR37" s="1028"/>
      <c r="CS37" s="1029"/>
      <c r="CT37" s="1029"/>
      <c r="CU37" s="1029"/>
      <c r="CV37" s="1030"/>
      <c r="CW37" s="1028"/>
      <c r="CX37" s="1029"/>
      <c r="CY37" s="1029"/>
      <c r="CZ37" s="1029"/>
      <c r="DA37" s="1030"/>
      <c r="DB37" s="1028"/>
      <c r="DC37" s="1029"/>
      <c r="DD37" s="1029"/>
      <c r="DE37" s="1029"/>
      <c r="DF37" s="1030"/>
      <c r="DG37" s="1028"/>
      <c r="DH37" s="1029"/>
      <c r="DI37" s="1029"/>
      <c r="DJ37" s="1029"/>
      <c r="DK37" s="1030"/>
      <c r="DL37" s="1028"/>
      <c r="DM37" s="1029"/>
      <c r="DN37" s="1029"/>
      <c r="DO37" s="1029"/>
      <c r="DP37" s="1030"/>
      <c r="DQ37" s="1028"/>
      <c r="DR37" s="1029"/>
      <c r="DS37" s="1029"/>
      <c r="DT37" s="1029"/>
      <c r="DU37" s="1030"/>
      <c r="DV37" s="1031"/>
      <c r="DW37" s="1032"/>
      <c r="DX37" s="1032"/>
      <c r="DY37" s="1032"/>
      <c r="DZ37" s="1033"/>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7"/>
      <c r="BT38" s="1048"/>
      <c r="BU38" s="1048"/>
      <c r="BV38" s="1048"/>
      <c r="BW38" s="1048"/>
      <c r="BX38" s="1048"/>
      <c r="BY38" s="1048"/>
      <c r="BZ38" s="1048"/>
      <c r="CA38" s="1048"/>
      <c r="CB38" s="1048"/>
      <c r="CC38" s="1048"/>
      <c r="CD38" s="1048"/>
      <c r="CE38" s="1048"/>
      <c r="CF38" s="1048"/>
      <c r="CG38" s="1049"/>
      <c r="CH38" s="1028"/>
      <c r="CI38" s="1029"/>
      <c r="CJ38" s="1029"/>
      <c r="CK38" s="1029"/>
      <c r="CL38" s="1030"/>
      <c r="CM38" s="1028"/>
      <c r="CN38" s="1029"/>
      <c r="CO38" s="1029"/>
      <c r="CP38" s="1029"/>
      <c r="CQ38" s="1030"/>
      <c r="CR38" s="1028"/>
      <c r="CS38" s="1029"/>
      <c r="CT38" s="1029"/>
      <c r="CU38" s="1029"/>
      <c r="CV38" s="1030"/>
      <c r="CW38" s="1028"/>
      <c r="CX38" s="1029"/>
      <c r="CY38" s="1029"/>
      <c r="CZ38" s="1029"/>
      <c r="DA38" s="1030"/>
      <c r="DB38" s="1028"/>
      <c r="DC38" s="1029"/>
      <c r="DD38" s="1029"/>
      <c r="DE38" s="1029"/>
      <c r="DF38" s="1030"/>
      <c r="DG38" s="1028"/>
      <c r="DH38" s="1029"/>
      <c r="DI38" s="1029"/>
      <c r="DJ38" s="1029"/>
      <c r="DK38" s="1030"/>
      <c r="DL38" s="1028"/>
      <c r="DM38" s="1029"/>
      <c r="DN38" s="1029"/>
      <c r="DO38" s="1029"/>
      <c r="DP38" s="1030"/>
      <c r="DQ38" s="1028"/>
      <c r="DR38" s="1029"/>
      <c r="DS38" s="1029"/>
      <c r="DT38" s="1029"/>
      <c r="DU38" s="1030"/>
      <c r="DV38" s="1031"/>
      <c r="DW38" s="1032"/>
      <c r="DX38" s="1032"/>
      <c r="DY38" s="1032"/>
      <c r="DZ38" s="1033"/>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7"/>
      <c r="BT39" s="1048"/>
      <c r="BU39" s="1048"/>
      <c r="BV39" s="1048"/>
      <c r="BW39" s="1048"/>
      <c r="BX39" s="1048"/>
      <c r="BY39" s="1048"/>
      <c r="BZ39" s="1048"/>
      <c r="CA39" s="1048"/>
      <c r="CB39" s="1048"/>
      <c r="CC39" s="1048"/>
      <c r="CD39" s="1048"/>
      <c r="CE39" s="1048"/>
      <c r="CF39" s="1048"/>
      <c r="CG39" s="1049"/>
      <c r="CH39" s="1028"/>
      <c r="CI39" s="1029"/>
      <c r="CJ39" s="1029"/>
      <c r="CK39" s="1029"/>
      <c r="CL39" s="1030"/>
      <c r="CM39" s="1028"/>
      <c r="CN39" s="1029"/>
      <c r="CO39" s="1029"/>
      <c r="CP39" s="1029"/>
      <c r="CQ39" s="1030"/>
      <c r="CR39" s="1028"/>
      <c r="CS39" s="1029"/>
      <c r="CT39" s="1029"/>
      <c r="CU39" s="1029"/>
      <c r="CV39" s="1030"/>
      <c r="CW39" s="1028"/>
      <c r="CX39" s="1029"/>
      <c r="CY39" s="1029"/>
      <c r="CZ39" s="1029"/>
      <c r="DA39" s="1030"/>
      <c r="DB39" s="1028"/>
      <c r="DC39" s="1029"/>
      <c r="DD39" s="1029"/>
      <c r="DE39" s="1029"/>
      <c r="DF39" s="1030"/>
      <c r="DG39" s="1028"/>
      <c r="DH39" s="1029"/>
      <c r="DI39" s="1029"/>
      <c r="DJ39" s="1029"/>
      <c r="DK39" s="1030"/>
      <c r="DL39" s="1028"/>
      <c r="DM39" s="1029"/>
      <c r="DN39" s="1029"/>
      <c r="DO39" s="1029"/>
      <c r="DP39" s="1030"/>
      <c r="DQ39" s="1028"/>
      <c r="DR39" s="1029"/>
      <c r="DS39" s="1029"/>
      <c r="DT39" s="1029"/>
      <c r="DU39" s="1030"/>
      <c r="DV39" s="1031"/>
      <c r="DW39" s="1032"/>
      <c r="DX39" s="1032"/>
      <c r="DY39" s="1032"/>
      <c r="DZ39" s="1033"/>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7"/>
      <c r="BT40" s="1048"/>
      <c r="BU40" s="1048"/>
      <c r="BV40" s="1048"/>
      <c r="BW40" s="1048"/>
      <c r="BX40" s="1048"/>
      <c r="BY40" s="1048"/>
      <c r="BZ40" s="1048"/>
      <c r="CA40" s="1048"/>
      <c r="CB40" s="1048"/>
      <c r="CC40" s="1048"/>
      <c r="CD40" s="1048"/>
      <c r="CE40" s="1048"/>
      <c r="CF40" s="1048"/>
      <c r="CG40" s="1049"/>
      <c r="CH40" s="1028"/>
      <c r="CI40" s="1029"/>
      <c r="CJ40" s="1029"/>
      <c r="CK40" s="1029"/>
      <c r="CL40" s="1030"/>
      <c r="CM40" s="1028"/>
      <c r="CN40" s="1029"/>
      <c r="CO40" s="1029"/>
      <c r="CP40" s="1029"/>
      <c r="CQ40" s="1030"/>
      <c r="CR40" s="1028"/>
      <c r="CS40" s="1029"/>
      <c r="CT40" s="1029"/>
      <c r="CU40" s="1029"/>
      <c r="CV40" s="1030"/>
      <c r="CW40" s="1028"/>
      <c r="CX40" s="1029"/>
      <c r="CY40" s="1029"/>
      <c r="CZ40" s="1029"/>
      <c r="DA40" s="1030"/>
      <c r="DB40" s="1028"/>
      <c r="DC40" s="1029"/>
      <c r="DD40" s="1029"/>
      <c r="DE40" s="1029"/>
      <c r="DF40" s="1030"/>
      <c r="DG40" s="1028"/>
      <c r="DH40" s="1029"/>
      <c r="DI40" s="1029"/>
      <c r="DJ40" s="1029"/>
      <c r="DK40" s="1030"/>
      <c r="DL40" s="1028"/>
      <c r="DM40" s="1029"/>
      <c r="DN40" s="1029"/>
      <c r="DO40" s="1029"/>
      <c r="DP40" s="1030"/>
      <c r="DQ40" s="1028"/>
      <c r="DR40" s="1029"/>
      <c r="DS40" s="1029"/>
      <c r="DT40" s="1029"/>
      <c r="DU40" s="1030"/>
      <c r="DV40" s="1031"/>
      <c r="DW40" s="1032"/>
      <c r="DX40" s="1032"/>
      <c r="DY40" s="1032"/>
      <c r="DZ40" s="1033"/>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7"/>
      <c r="BT41" s="1048"/>
      <c r="BU41" s="1048"/>
      <c r="BV41" s="1048"/>
      <c r="BW41" s="1048"/>
      <c r="BX41" s="1048"/>
      <c r="BY41" s="1048"/>
      <c r="BZ41" s="1048"/>
      <c r="CA41" s="1048"/>
      <c r="CB41" s="1048"/>
      <c r="CC41" s="1048"/>
      <c r="CD41" s="1048"/>
      <c r="CE41" s="1048"/>
      <c r="CF41" s="1048"/>
      <c r="CG41" s="1049"/>
      <c r="CH41" s="1028"/>
      <c r="CI41" s="1029"/>
      <c r="CJ41" s="1029"/>
      <c r="CK41" s="1029"/>
      <c r="CL41" s="1030"/>
      <c r="CM41" s="1028"/>
      <c r="CN41" s="1029"/>
      <c r="CO41" s="1029"/>
      <c r="CP41" s="1029"/>
      <c r="CQ41" s="1030"/>
      <c r="CR41" s="1028"/>
      <c r="CS41" s="1029"/>
      <c r="CT41" s="1029"/>
      <c r="CU41" s="1029"/>
      <c r="CV41" s="1030"/>
      <c r="CW41" s="1028"/>
      <c r="CX41" s="1029"/>
      <c r="CY41" s="1029"/>
      <c r="CZ41" s="1029"/>
      <c r="DA41" s="1030"/>
      <c r="DB41" s="1028"/>
      <c r="DC41" s="1029"/>
      <c r="DD41" s="1029"/>
      <c r="DE41" s="1029"/>
      <c r="DF41" s="1030"/>
      <c r="DG41" s="1028"/>
      <c r="DH41" s="1029"/>
      <c r="DI41" s="1029"/>
      <c r="DJ41" s="1029"/>
      <c r="DK41" s="1030"/>
      <c r="DL41" s="1028"/>
      <c r="DM41" s="1029"/>
      <c r="DN41" s="1029"/>
      <c r="DO41" s="1029"/>
      <c r="DP41" s="1030"/>
      <c r="DQ41" s="1028"/>
      <c r="DR41" s="1029"/>
      <c r="DS41" s="1029"/>
      <c r="DT41" s="1029"/>
      <c r="DU41" s="1030"/>
      <c r="DV41" s="1031"/>
      <c r="DW41" s="1032"/>
      <c r="DX41" s="1032"/>
      <c r="DY41" s="1032"/>
      <c r="DZ41" s="1033"/>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7"/>
      <c r="BT42" s="1048"/>
      <c r="BU42" s="1048"/>
      <c r="BV42" s="1048"/>
      <c r="BW42" s="1048"/>
      <c r="BX42" s="1048"/>
      <c r="BY42" s="1048"/>
      <c r="BZ42" s="1048"/>
      <c r="CA42" s="1048"/>
      <c r="CB42" s="1048"/>
      <c r="CC42" s="1048"/>
      <c r="CD42" s="1048"/>
      <c r="CE42" s="1048"/>
      <c r="CF42" s="1048"/>
      <c r="CG42" s="1049"/>
      <c r="CH42" s="1028"/>
      <c r="CI42" s="1029"/>
      <c r="CJ42" s="1029"/>
      <c r="CK42" s="1029"/>
      <c r="CL42" s="1030"/>
      <c r="CM42" s="1028"/>
      <c r="CN42" s="1029"/>
      <c r="CO42" s="1029"/>
      <c r="CP42" s="1029"/>
      <c r="CQ42" s="1030"/>
      <c r="CR42" s="1028"/>
      <c r="CS42" s="1029"/>
      <c r="CT42" s="1029"/>
      <c r="CU42" s="1029"/>
      <c r="CV42" s="1030"/>
      <c r="CW42" s="1028"/>
      <c r="CX42" s="1029"/>
      <c r="CY42" s="1029"/>
      <c r="CZ42" s="1029"/>
      <c r="DA42" s="1030"/>
      <c r="DB42" s="1028"/>
      <c r="DC42" s="1029"/>
      <c r="DD42" s="1029"/>
      <c r="DE42" s="1029"/>
      <c r="DF42" s="1030"/>
      <c r="DG42" s="1028"/>
      <c r="DH42" s="1029"/>
      <c r="DI42" s="1029"/>
      <c r="DJ42" s="1029"/>
      <c r="DK42" s="1030"/>
      <c r="DL42" s="1028"/>
      <c r="DM42" s="1029"/>
      <c r="DN42" s="1029"/>
      <c r="DO42" s="1029"/>
      <c r="DP42" s="1030"/>
      <c r="DQ42" s="1028"/>
      <c r="DR42" s="1029"/>
      <c r="DS42" s="1029"/>
      <c r="DT42" s="1029"/>
      <c r="DU42" s="1030"/>
      <c r="DV42" s="1031"/>
      <c r="DW42" s="1032"/>
      <c r="DX42" s="1032"/>
      <c r="DY42" s="1032"/>
      <c r="DZ42" s="1033"/>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7"/>
      <c r="BT43" s="1048"/>
      <c r="BU43" s="1048"/>
      <c r="BV43" s="1048"/>
      <c r="BW43" s="1048"/>
      <c r="BX43" s="1048"/>
      <c r="BY43" s="1048"/>
      <c r="BZ43" s="1048"/>
      <c r="CA43" s="1048"/>
      <c r="CB43" s="1048"/>
      <c r="CC43" s="1048"/>
      <c r="CD43" s="1048"/>
      <c r="CE43" s="1048"/>
      <c r="CF43" s="1048"/>
      <c r="CG43" s="1049"/>
      <c r="CH43" s="1028"/>
      <c r="CI43" s="1029"/>
      <c r="CJ43" s="1029"/>
      <c r="CK43" s="1029"/>
      <c r="CL43" s="1030"/>
      <c r="CM43" s="1028"/>
      <c r="CN43" s="1029"/>
      <c r="CO43" s="1029"/>
      <c r="CP43" s="1029"/>
      <c r="CQ43" s="1030"/>
      <c r="CR43" s="1028"/>
      <c r="CS43" s="1029"/>
      <c r="CT43" s="1029"/>
      <c r="CU43" s="1029"/>
      <c r="CV43" s="1030"/>
      <c r="CW43" s="1028"/>
      <c r="CX43" s="1029"/>
      <c r="CY43" s="1029"/>
      <c r="CZ43" s="1029"/>
      <c r="DA43" s="1030"/>
      <c r="DB43" s="1028"/>
      <c r="DC43" s="1029"/>
      <c r="DD43" s="1029"/>
      <c r="DE43" s="1029"/>
      <c r="DF43" s="1030"/>
      <c r="DG43" s="1028"/>
      <c r="DH43" s="1029"/>
      <c r="DI43" s="1029"/>
      <c r="DJ43" s="1029"/>
      <c r="DK43" s="1030"/>
      <c r="DL43" s="1028"/>
      <c r="DM43" s="1029"/>
      <c r="DN43" s="1029"/>
      <c r="DO43" s="1029"/>
      <c r="DP43" s="1030"/>
      <c r="DQ43" s="1028"/>
      <c r="DR43" s="1029"/>
      <c r="DS43" s="1029"/>
      <c r="DT43" s="1029"/>
      <c r="DU43" s="1030"/>
      <c r="DV43" s="1031"/>
      <c r="DW43" s="1032"/>
      <c r="DX43" s="1032"/>
      <c r="DY43" s="1032"/>
      <c r="DZ43" s="1033"/>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7"/>
      <c r="BT44" s="1048"/>
      <c r="BU44" s="1048"/>
      <c r="BV44" s="1048"/>
      <c r="BW44" s="1048"/>
      <c r="BX44" s="1048"/>
      <c r="BY44" s="1048"/>
      <c r="BZ44" s="1048"/>
      <c r="CA44" s="1048"/>
      <c r="CB44" s="1048"/>
      <c r="CC44" s="1048"/>
      <c r="CD44" s="1048"/>
      <c r="CE44" s="1048"/>
      <c r="CF44" s="1048"/>
      <c r="CG44" s="1049"/>
      <c r="CH44" s="1028"/>
      <c r="CI44" s="1029"/>
      <c r="CJ44" s="1029"/>
      <c r="CK44" s="1029"/>
      <c r="CL44" s="1030"/>
      <c r="CM44" s="1028"/>
      <c r="CN44" s="1029"/>
      <c r="CO44" s="1029"/>
      <c r="CP44" s="1029"/>
      <c r="CQ44" s="1030"/>
      <c r="CR44" s="1028"/>
      <c r="CS44" s="1029"/>
      <c r="CT44" s="1029"/>
      <c r="CU44" s="1029"/>
      <c r="CV44" s="1030"/>
      <c r="CW44" s="1028"/>
      <c r="CX44" s="1029"/>
      <c r="CY44" s="1029"/>
      <c r="CZ44" s="1029"/>
      <c r="DA44" s="1030"/>
      <c r="DB44" s="1028"/>
      <c r="DC44" s="1029"/>
      <c r="DD44" s="1029"/>
      <c r="DE44" s="1029"/>
      <c r="DF44" s="1030"/>
      <c r="DG44" s="1028"/>
      <c r="DH44" s="1029"/>
      <c r="DI44" s="1029"/>
      <c r="DJ44" s="1029"/>
      <c r="DK44" s="1030"/>
      <c r="DL44" s="1028"/>
      <c r="DM44" s="1029"/>
      <c r="DN44" s="1029"/>
      <c r="DO44" s="1029"/>
      <c r="DP44" s="1030"/>
      <c r="DQ44" s="1028"/>
      <c r="DR44" s="1029"/>
      <c r="DS44" s="1029"/>
      <c r="DT44" s="1029"/>
      <c r="DU44" s="1030"/>
      <c r="DV44" s="1031"/>
      <c r="DW44" s="1032"/>
      <c r="DX44" s="1032"/>
      <c r="DY44" s="1032"/>
      <c r="DZ44" s="1033"/>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7"/>
      <c r="BT45" s="1048"/>
      <c r="BU45" s="1048"/>
      <c r="BV45" s="1048"/>
      <c r="BW45" s="1048"/>
      <c r="BX45" s="1048"/>
      <c r="BY45" s="1048"/>
      <c r="BZ45" s="1048"/>
      <c r="CA45" s="1048"/>
      <c r="CB45" s="1048"/>
      <c r="CC45" s="1048"/>
      <c r="CD45" s="1048"/>
      <c r="CE45" s="1048"/>
      <c r="CF45" s="1048"/>
      <c r="CG45" s="1049"/>
      <c r="CH45" s="1028"/>
      <c r="CI45" s="1029"/>
      <c r="CJ45" s="1029"/>
      <c r="CK45" s="1029"/>
      <c r="CL45" s="1030"/>
      <c r="CM45" s="1028"/>
      <c r="CN45" s="1029"/>
      <c r="CO45" s="1029"/>
      <c r="CP45" s="1029"/>
      <c r="CQ45" s="1030"/>
      <c r="CR45" s="1028"/>
      <c r="CS45" s="1029"/>
      <c r="CT45" s="1029"/>
      <c r="CU45" s="1029"/>
      <c r="CV45" s="1030"/>
      <c r="CW45" s="1028"/>
      <c r="CX45" s="1029"/>
      <c r="CY45" s="1029"/>
      <c r="CZ45" s="1029"/>
      <c r="DA45" s="1030"/>
      <c r="DB45" s="1028"/>
      <c r="DC45" s="1029"/>
      <c r="DD45" s="1029"/>
      <c r="DE45" s="1029"/>
      <c r="DF45" s="1030"/>
      <c r="DG45" s="1028"/>
      <c r="DH45" s="1029"/>
      <c r="DI45" s="1029"/>
      <c r="DJ45" s="1029"/>
      <c r="DK45" s="1030"/>
      <c r="DL45" s="1028"/>
      <c r="DM45" s="1029"/>
      <c r="DN45" s="1029"/>
      <c r="DO45" s="1029"/>
      <c r="DP45" s="1030"/>
      <c r="DQ45" s="1028"/>
      <c r="DR45" s="1029"/>
      <c r="DS45" s="1029"/>
      <c r="DT45" s="1029"/>
      <c r="DU45" s="1030"/>
      <c r="DV45" s="1031"/>
      <c r="DW45" s="1032"/>
      <c r="DX45" s="1032"/>
      <c r="DY45" s="1032"/>
      <c r="DZ45" s="1033"/>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7"/>
      <c r="BT46" s="1048"/>
      <c r="BU46" s="1048"/>
      <c r="BV46" s="1048"/>
      <c r="BW46" s="1048"/>
      <c r="BX46" s="1048"/>
      <c r="BY46" s="1048"/>
      <c r="BZ46" s="1048"/>
      <c r="CA46" s="1048"/>
      <c r="CB46" s="1048"/>
      <c r="CC46" s="1048"/>
      <c r="CD46" s="1048"/>
      <c r="CE46" s="1048"/>
      <c r="CF46" s="1048"/>
      <c r="CG46" s="1049"/>
      <c r="CH46" s="1028"/>
      <c r="CI46" s="1029"/>
      <c r="CJ46" s="1029"/>
      <c r="CK46" s="1029"/>
      <c r="CL46" s="1030"/>
      <c r="CM46" s="1028"/>
      <c r="CN46" s="1029"/>
      <c r="CO46" s="1029"/>
      <c r="CP46" s="1029"/>
      <c r="CQ46" s="1030"/>
      <c r="CR46" s="1028"/>
      <c r="CS46" s="1029"/>
      <c r="CT46" s="1029"/>
      <c r="CU46" s="1029"/>
      <c r="CV46" s="1030"/>
      <c r="CW46" s="1028"/>
      <c r="CX46" s="1029"/>
      <c r="CY46" s="1029"/>
      <c r="CZ46" s="1029"/>
      <c r="DA46" s="1030"/>
      <c r="DB46" s="1028"/>
      <c r="DC46" s="1029"/>
      <c r="DD46" s="1029"/>
      <c r="DE46" s="1029"/>
      <c r="DF46" s="1030"/>
      <c r="DG46" s="1028"/>
      <c r="DH46" s="1029"/>
      <c r="DI46" s="1029"/>
      <c r="DJ46" s="1029"/>
      <c r="DK46" s="1030"/>
      <c r="DL46" s="1028"/>
      <c r="DM46" s="1029"/>
      <c r="DN46" s="1029"/>
      <c r="DO46" s="1029"/>
      <c r="DP46" s="1030"/>
      <c r="DQ46" s="1028"/>
      <c r="DR46" s="1029"/>
      <c r="DS46" s="1029"/>
      <c r="DT46" s="1029"/>
      <c r="DU46" s="1030"/>
      <c r="DV46" s="1031"/>
      <c r="DW46" s="1032"/>
      <c r="DX46" s="1032"/>
      <c r="DY46" s="1032"/>
      <c r="DZ46" s="1033"/>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7"/>
      <c r="BT47" s="1048"/>
      <c r="BU47" s="1048"/>
      <c r="BV47" s="1048"/>
      <c r="BW47" s="1048"/>
      <c r="BX47" s="1048"/>
      <c r="BY47" s="1048"/>
      <c r="BZ47" s="1048"/>
      <c r="CA47" s="1048"/>
      <c r="CB47" s="1048"/>
      <c r="CC47" s="1048"/>
      <c r="CD47" s="1048"/>
      <c r="CE47" s="1048"/>
      <c r="CF47" s="1048"/>
      <c r="CG47" s="1049"/>
      <c r="CH47" s="1028"/>
      <c r="CI47" s="1029"/>
      <c r="CJ47" s="1029"/>
      <c r="CK47" s="1029"/>
      <c r="CL47" s="1030"/>
      <c r="CM47" s="1028"/>
      <c r="CN47" s="1029"/>
      <c r="CO47" s="1029"/>
      <c r="CP47" s="1029"/>
      <c r="CQ47" s="1030"/>
      <c r="CR47" s="1028"/>
      <c r="CS47" s="1029"/>
      <c r="CT47" s="1029"/>
      <c r="CU47" s="1029"/>
      <c r="CV47" s="1030"/>
      <c r="CW47" s="1028"/>
      <c r="CX47" s="1029"/>
      <c r="CY47" s="1029"/>
      <c r="CZ47" s="1029"/>
      <c r="DA47" s="1030"/>
      <c r="DB47" s="1028"/>
      <c r="DC47" s="1029"/>
      <c r="DD47" s="1029"/>
      <c r="DE47" s="1029"/>
      <c r="DF47" s="1030"/>
      <c r="DG47" s="1028"/>
      <c r="DH47" s="1029"/>
      <c r="DI47" s="1029"/>
      <c r="DJ47" s="1029"/>
      <c r="DK47" s="1030"/>
      <c r="DL47" s="1028"/>
      <c r="DM47" s="1029"/>
      <c r="DN47" s="1029"/>
      <c r="DO47" s="1029"/>
      <c r="DP47" s="1030"/>
      <c r="DQ47" s="1028"/>
      <c r="DR47" s="1029"/>
      <c r="DS47" s="1029"/>
      <c r="DT47" s="1029"/>
      <c r="DU47" s="1030"/>
      <c r="DV47" s="1031"/>
      <c r="DW47" s="1032"/>
      <c r="DX47" s="1032"/>
      <c r="DY47" s="1032"/>
      <c r="DZ47" s="1033"/>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7"/>
      <c r="BT48" s="1048"/>
      <c r="BU48" s="1048"/>
      <c r="BV48" s="1048"/>
      <c r="BW48" s="1048"/>
      <c r="BX48" s="1048"/>
      <c r="BY48" s="1048"/>
      <c r="BZ48" s="1048"/>
      <c r="CA48" s="1048"/>
      <c r="CB48" s="1048"/>
      <c r="CC48" s="1048"/>
      <c r="CD48" s="1048"/>
      <c r="CE48" s="1048"/>
      <c r="CF48" s="1048"/>
      <c r="CG48" s="1049"/>
      <c r="CH48" s="1028"/>
      <c r="CI48" s="1029"/>
      <c r="CJ48" s="1029"/>
      <c r="CK48" s="1029"/>
      <c r="CL48" s="1030"/>
      <c r="CM48" s="1028"/>
      <c r="CN48" s="1029"/>
      <c r="CO48" s="1029"/>
      <c r="CP48" s="1029"/>
      <c r="CQ48" s="1030"/>
      <c r="CR48" s="1028"/>
      <c r="CS48" s="1029"/>
      <c r="CT48" s="1029"/>
      <c r="CU48" s="1029"/>
      <c r="CV48" s="1030"/>
      <c r="CW48" s="1028"/>
      <c r="CX48" s="1029"/>
      <c r="CY48" s="1029"/>
      <c r="CZ48" s="1029"/>
      <c r="DA48" s="1030"/>
      <c r="DB48" s="1028"/>
      <c r="DC48" s="1029"/>
      <c r="DD48" s="1029"/>
      <c r="DE48" s="1029"/>
      <c r="DF48" s="1030"/>
      <c r="DG48" s="1028"/>
      <c r="DH48" s="1029"/>
      <c r="DI48" s="1029"/>
      <c r="DJ48" s="1029"/>
      <c r="DK48" s="1030"/>
      <c r="DL48" s="1028"/>
      <c r="DM48" s="1029"/>
      <c r="DN48" s="1029"/>
      <c r="DO48" s="1029"/>
      <c r="DP48" s="1030"/>
      <c r="DQ48" s="1028"/>
      <c r="DR48" s="1029"/>
      <c r="DS48" s="1029"/>
      <c r="DT48" s="1029"/>
      <c r="DU48" s="1030"/>
      <c r="DV48" s="1031"/>
      <c r="DW48" s="1032"/>
      <c r="DX48" s="1032"/>
      <c r="DY48" s="1032"/>
      <c r="DZ48" s="1033"/>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7"/>
      <c r="BT49" s="1048"/>
      <c r="BU49" s="1048"/>
      <c r="BV49" s="1048"/>
      <c r="BW49" s="1048"/>
      <c r="BX49" s="1048"/>
      <c r="BY49" s="1048"/>
      <c r="BZ49" s="1048"/>
      <c r="CA49" s="1048"/>
      <c r="CB49" s="1048"/>
      <c r="CC49" s="1048"/>
      <c r="CD49" s="1048"/>
      <c r="CE49" s="1048"/>
      <c r="CF49" s="1048"/>
      <c r="CG49" s="1049"/>
      <c r="CH49" s="1028"/>
      <c r="CI49" s="1029"/>
      <c r="CJ49" s="1029"/>
      <c r="CK49" s="1029"/>
      <c r="CL49" s="1030"/>
      <c r="CM49" s="1028"/>
      <c r="CN49" s="1029"/>
      <c r="CO49" s="1029"/>
      <c r="CP49" s="1029"/>
      <c r="CQ49" s="1030"/>
      <c r="CR49" s="1028"/>
      <c r="CS49" s="1029"/>
      <c r="CT49" s="1029"/>
      <c r="CU49" s="1029"/>
      <c r="CV49" s="1030"/>
      <c r="CW49" s="1028"/>
      <c r="CX49" s="1029"/>
      <c r="CY49" s="1029"/>
      <c r="CZ49" s="1029"/>
      <c r="DA49" s="1030"/>
      <c r="DB49" s="1028"/>
      <c r="DC49" s="1029"/>
      <c r="DD49" s="1029"/>
      <c r="DE49" s="1029"/>
      <c r="DF49" s="1030"/>
      <c r="DG49" s="1028"/>
      <c r="DH49" s="1029"/>
      <c r="DI49" s="1029"/>
      <c r="DJ49" s="1029"/>
      <c r="DK49" s="1030"/>
      <c r="DL49" s="1028"/>
      <c r="DM49" s="1029"/>
      <c r="DN49" s="1029"/>
      <c r="DO49" s="1029"/>
      <c r="DP49" s="1030"/>
      <c r="DQ49" s="1028"/>
      <c r="DR49" s="1029"/>
      <c r="DS49" s="1029"/>
      <c r="DT49" s="1029"/>
      <c r="DU49" s="1030"/>
      <c r="DV49" s="1031"/>
      <c r="DW49" s="1032"/>
      <c r="DX49" s="1032"/>
      <c r="DY49" s="1032"/>
      <c r="DZ49" s="1033"/>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7"/>
      <c r="BT50" s="1048"/>
      <c r="BU50" s="1048"/>
      <c r="BV50" s="1048"/>
      <c r="BW50" s="1048"/>
      <c r="BX50" s="1048"/>
      <c r="BY50" s="1048"/>
      <c r="BZ50" s="1048"/>
      <c r="CA50" s="1048"/>
      <c r="CB50" s="1048"/>
      <c r="CC50" s="1048"/>
      <c r="CD50" s="1048"/>
      <c r="CE50" s="1048"/>
      <c r="CF50" s="1048"/>
      <c r="CG50" s="1049"/>
      <c r="CH50" s="1028"/>
      <c r="CI50" s="1029"/>
      <c r="CJ50" s="1029"/>
      <c r="CK50" s="1029"/>
      <c r="CL50" s="1030"/>
      <c r="CM50" s="1028"/>
      <c r="CN50" s="1029"/>
      <c r="CO50" s="1029"/>
      <c r="CP50" s="1029"/>
      <c r="CQ50" s="1030"/>
      <c r="CR50" s="1028"/>
      <c r="CS50" s="1029"/>
      <c r="CT50" s="1029"/>
      <c r="CU50" s="1029"/>
      <c r="CV50" s="1030"/>
      <c r="CW50" s="1028"/>
      <c r="CX50" s="1029"/>
      <c r="CY50" s="1029"/>
      <c r="CZ50" s="1029"/>
      <c r="DA50" s="1030"/>
      <c r="DB50" s="1028"/>
      <c r="DC50" s="1029"/>
      <c r="DD50" s="1029"/>
      <c r="DE50" s="1029"/>
      <c r="DF50" s="1030"/>
      <c r="DG50" s="1028"/>
      <c r="DH50" s="1029"/>
      <c r="DI50" s="1029"/>
      <c r="DJ50" s="1029"/>
      <c r="DK50" s="1030"/>
      <c r="DL50" s="1028"/>
      <c r="DM50" s="1029"/>
      <c r="DN50" s="1029"/>
      <c r="DO50" s="1029"/>
      <c r="DP50" s="1030"/>
      <c r="DQ50" s="1028"/>
      <c r="DR50" s="1029"/>
      <c r="DS50" s="1029"/>
      <c r="DT50" s="1029"/>
      <c r="DU50" s="1030"/>
      <c r="DV50" s="1031"/>
      <c r="DW50" s="1032"/>
      <c r="DX50" s="1032"/>
      <c r="DY50" s="1032"/>
      <c r="DZ50" s="1033"/>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7"/>
      <c r="BT51" s="1048"/>
      <c r="BU51" s="1048"/>
      <c r="BV51" s="1048"/>
      <c r="BW51" s="1048"/>
      <c r="BX51" s="1048"/>
      <c r="BY51" s="1048"/>
      <c r="BZ51" s="1048"/>
      <c r="CA51" s="1048"/>
      <c r="CB51" s="1048"/>
      <c r="CC51" s="1048"/>
      <c r="CD51" s="1048"/>
      <c r="CE51" s="1048"/>
      <c r="CF51" s="1048"/>
      <c r="CG51" s="1049"/>
      <c r="CH51" s="1028"/>
      <c r="CI51" s="1029"/>
      <c r="CJ51" s="1029"/>
      <c r="CK51" s="1029"/>
      <c r="CL51" s="1030"/>
      <c r="CM51" s="1028"/>
      <c r="CN51" s="1029"/>
      <c r="CO51" s="1029"/>
      <c r="CP51" s="1029"/>
      <c r="CQ51" s="1030"/>
      <c r="CR51" s="1028"/>
      <c r="CS51" s="1029"/>
      <c r="CT51" s="1029"/>
      <c r="CU51" s="1029"/>
      <c r="CV51" s="1030"/>
      <c r="CW51" s="1028"/>
      <c r="CX51" s="1029"/>
      <c r="CY51" s="1029"/>
      <c r="CZ51" s="1029"/>
      <c r="DA51" s="1030"/>
      <c r="DB51" s="1028"/>
      <c r="DC51" s="1029"/>
      <c r="DD51" s="1029"/>
      <c r="DE51" s="1029"/>
      <c r="DF51" s="1030"/>
      <c r="DG51" s="1028"/>
      <c r="DH51" s="1029"/>
      <c r="DI51" s="1029"/>
      <c r="DJ51" s="1029"/>
      <c r="DK51" s="1030"/>
      <c r="DL51" s="1028"/>
      <c r="DM51" s="1029"/>
      <c r="DN51" s="1029"/>
      <c r="DO51" s="1029"/>
      <c r="DP51" s="1030"/>
      <c r="DQ51" s="1028"/>
      <c r="DR51" s="1029"/>
      <c r="DS51" s="1029"/>
      <c r="DT51" s="1029"/>
      <c r="DU51" s="1030"/>
      <c r="DV51" s="1031"/>
      <c r="DW51" s="1032"/>
      <c r="DX51" s="1032"/>
      <c r="DY51" s="1032"/>
      <c r="DZ51" s="1033"/>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7"/>
      <c r="BT52" s="1048"/>
      <c r="BU52" s="1048"/>
      <c r="BV52" s="1048"/>
      <c r="BW52" s="1048"/>
      <c r="BX52" s="1048"/>
      <c r="BY52" s="1048"/>
      <c r="BZ52" s="1048"/>
      <c r="CA52" s="1048"/>
      <c r="CB52" s="1048"/>
      <c r="CC52" s="1048"/>
      <c r="CD52" s="1048"/>
      <c r="CE52" s="1048"/>
      <c r="CF52" s="1048"/>
      <c r="CG52" s="1049"/>
      <c r="CH52" s="1028"/>
      <c r="CI52" s="1029"/>
      <c r="CJ52" s="1029"/>
      <c r="CK52" s="1029"/>
      <c r="CL52" s="1030"/>
      <c r="CM52" s="1028"/>
      <c r="CN52" s="1029"/>
      <c r="CO52" s="1029"/>
      <c r="CP52" s="1029"/>
      <c r="CQ52" s="1030"/>
      <c r="CR52" s="1028"/>
      <c r="CS52" s="1029"/>
      <c r="CT52" s="1029"/>
      <c r="CU52" s="1029"/>
      <c r="CV52" s="1030"/>
      <c r="CW52" s="1028"/>
      <c r="CX52" s="1029"/>
      <c r="CY52" s="1029"/>
      <c r="CZ52" s="1029"/>
      <c r="DA52" s="1030"/>
      <c r="DB52" s="1028"/>
      <c r="DC52" s="1029"/>
      <c r="DD52" s="1029"/>
      <c r="DE52" s="1029"/>
      <c r="DF52" s="1030"/>
      <c r="DG52" s="1028"/>
      <c r="DH52" s="1029"/>
      <c r="DI52" s="1029"/>
      <c r="DJ52" s="1029"/>
      <c r="DK52" s="1030"/>
      <c r="DL52" s="1028"/>
      <c r="DM52" s="1029"/>
      <c r="DN52" s="1029"/>
      <c r="DO52" s="1029"/>
      <c r="DP52" s="1030"/>
      <c r="DQ52" s="1028"/>
      <c r="DR52" s="1029"/>
      <c r="DS52" s="1029"/>
      <c r="DT52" s="1029"/>
      <c r="DU52" s="1030"/>
      <c r="DV52" s="1031"/>
      <c r="DW52" s="1032"/>
      <c r="DX52" s="1032"/>
      <c r="DY52" s="1032"/>
      <c r="DZ52" s="1033"/>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7"/>
      <c r="BT53" s="1048"/>
      <c r="BU53" s="1048"/>
      <c r="BV53" s="1048"/>
      <c r="BW53" s="1048"/>
      <c r="BX53" s="1048"/>
      <c r="BY53" s="1048"/>
      <c r="BZ53" s="1048"/>
      <c r="CA53" s="1048"/>
      <c r="CB53" s="1048"/>
      <c r="CC53" s="1048"/>
      <c r="CD53" s="1048"/>
      <c r="CE53" s="1048"/>
      <c r="CF53" s="1048"/>
      <c r="CG53" s="1049"/>
      <c r="CH53" s="1028"/>
      <c r="CI53" s="1029"/>
      <c r="CJ53" s="1029"/>
      <c r="CK53" s="1029"/>
      <c r="CL53" s="1030"/>
      <c r="CM53" s="1028"/>
      <c r="CN53" s="1029"/>
      <c r="CO53" s="1029"/>
      <c r="CP53" s="1029"/>
      <c r="CQ53" s="1030"/>
      <c r="CR53" s="1028"/>
      <c r="CS53" s="1029"/>
      <c r="CT53" s="1029"/>
      <c r="CU53" s="1029"/>
      <c r="CV53" s="1030"/>
      <c r="CW53" s="1028"/>
      <c r="CX53" s="1029"/>
      <c r="CY53" s="1029"/>
      <c r="CZ53" s="1029"/>
      <c r="DA53" s="1030"/>
      <c r="DB53" s="1028"/>
      <c r="DC53" s="1029"/>
      <c r="DD53" s="1029"/>
      <c r="DE53" s="1029"/>
      <c r="DF53" s="1030"/>
      <c r="DG53" s="1028"/>
      <c r="DH53" s="1029"/>
      <c r="DI53" s="1029"/>
      <c r="DJ53" s="1029"/>
      <c r="DK53" s="1030"/>
      <c r="DL53" s="1028"/>
      <c r="DM53" s="1029"/>
      <c r="DN53" s="1029"/>
      <c r="DO53" s="1029"/>
      <c r="DP53" s="1030"/>
      <c r="DQ53" s="1028"/>
      <c r="DR53" s="1029"/>
      <c r="DS53" s="1029"/>
      <c r="DT53" s="1029"/>
      <c r="DU53" s="1030"/>
      <c r="DV53" s="1031"/>
      <c r="DW53" s="1032"/>
      <c r="DX53" s="1032"/>
      <c r="DY53" s="1032"/>
      <c r="DZ53" s="1033"/>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7"/>
      <c r="BT54" s="1048"/>
      <c r="BU54" s="1048"/>
      <c r="BV54" s="1048"/>
      <c r="BW54" s="1048"/>
      <c r="BX54" s="1048"/>
      <c r="BY54" s="1048"/>
      <c r="BZ54" s="1048"/>
      <c r="CA54" s="1048"/>
      <c r="CB54" s="1048"/>
      <c r="CC54" s="1048"/>
      <c r="CD54" s="1048"/>
      <c r="CE54" s="1048"/>
      <c r="CF54" s="1048"/>
      <c r="CG54" s="1049"/>
      <c r="CH54" s="1028"/>
      <c r="CI54" s="1029"/>
      <c r="CJ54" s="1029"/>
      <c r="CK54" s="1029"/>
      <c r="CL54" s="1030"/>
      <c r="CM54" s="1028"/>
      <c r="CN54" s="1029"/>
      <c r="CO54" s="1029"/>
      <c r="CP54" s="1029"/>
      <c r="CQ54" s="1030"/>
      <c r="CR54" s="1028"/>
      <c r="CS54" s="1029"/>
      <c r="CT54" s="1029"/>
      <c r="CU54" s="1029"/>
      <c r="CV54" s="1030"/>
      <c r="CW54" s="1028"/>
      <c r="CX54" s="1029"/>
      <c r="CY54" s="1029"/>
      <c r="CZ54" s="1029"/>
      <c r="DA54" s="1030"/>
      <c r="DB54" s="1028"/>
      <c r="DC54" s="1029"/>
      <c r="DD54" s="1029"/>
      <c r="DE54" s="1029"/>
      <c r="DF54" s="1030"/>
      <c r="DG54" s="1028"/>
      <c r="DH54" s="1029"/>
      <c r="DI54" s="1029"/>
      <c r="DJ54" s="1029"/>
      <c r="DK54" s="1030"/>
      <c r="DL54" s="1028"/>
      <c r="DM54" s="1029"/>
      <c r="DN54" s="1029"/>
      <c r="DO54" s="1029"/>
      <c r="DP54" s="1030"/>
      <c r="DQ54" s="1028"/>
      <c r="DR54" s="1029"/>
      <c r="DS54" s="1029"/>
      <c r="DT54" s="1029"/>
      <c r="DU54" s="1030"/>
      <c r="DV54" s="1031"/>
      <c r="DW54" s="1032"/>
      <c r="DX54" s="1032"/>
      <c r="DY54" s="1032"/>
      <c r="DZ54" s="1033"/>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7"/>
      <c r="BT55" s="1048"/>
      <c r="BU55" s="1048"/>
      <c r="BV55" s="1048"/>
      <c r="BW55" s="1048"/>
      <c r="BX55" s="1048"/>
      <c r="BY55" s="1048"/>
      <c r="BZ55" s="1048"/>
      <c r="CA55" s="1048"/>
      <c r="CB55" s="1048"/>
      <c r="CC55" s="1048"/>
      <c r="CD55" s="1048"/>
      <c r="CE55" s="1048"/>
      <c r="CF55" s="1048"/>
      <c r="CG55" s="1049"/>
      <c r="CH55" s="1028"/>
      <c r="CI55" s="1029"/>
      <c r="CJ55" s="1029"/>
      <c r="CK55" s="1029"/>
      <c r="CL55" s="1030"/>
      <c r="CM55" s="1028"/>
      <c r="CN55" s="1029"/>
      <c r="CO55" s="1029"/>
      <c r="CP55" s="1029"/>
      <c r="CQ55" s="1030"/>
      <c r="CR55" s="1028"/>
      <c r="CS55" s="1029"/>
      <c r="CT55" s="1029"/>
      <c r="CU55" s="1029"/>
      <c r="CV55" s="1030"/>
      <c r="CW55" s="1028"/>
      <c r="CX55" s="1029"/>
      <c r="CY55" s="1029"/>
      <c r="CZ55" s="1029"/>
      <c r="DA55" s="1030"/>
      <c r="DB55" s="1028"/>
      <c r="DC55" s="1029"/>
      <c r="DD55" s="1029"/>
      <c r="DE55" s="1029"/>
      <c r="DF55" s="1030"/>
      <c r="DG55" s="1028"/>
      <c r="DH55" s="1029"/>
      <c r="DI55" s="1029"/>
      <c r="DJ55" s="1029"/>
      <c r="DK55" s="1030"/>
      <c r="DL55" s="1028"/>
      <c r="DM55" s="1029"/>
      <c r="DN55" s="1029"/>
      <c r="DO55" s="1029"/>
      <c r="DP55" s="1030"/>
      <c r="DQ55" s="1028"/>
      <c r="DR55" s="1029"/>
      <c r="DS55" s="1029"/>
      <c r="DT55" s="1029"/>
      <c r="DU55" s="1030"/>
      <c r="DV55" s="1031"/>
      <c r="DW55" s="1032"/>
      <c r="DX55" s="1032"/>
      <c r="DY55" s="1032"/>
      <c r="DZ55" s="1033"/>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7"/>
      <c r="BT56" s="1048"/>
      <c r="BU56" s="1048"/>
      <c r="BV56" s="1048"/>
      <c r="BW56" s="1048"/>
      <c r="BX56" s="1048"/>
      <c r="BY56" s="1048"/>
      <c r="BZ56" s="1048"/>
      <c r="CA56" s="1048"/>
      <c r="CB56" s="1048"/>
      <c r="CC56" s="1048"/>
      <c r="CD56" s="1048"/>
      <c r="CE56" s="1048"/>
      <c r="CF56" s="1048"/>
      <c r="CG56" s="1049"/>
      <c r="CH56" s="1028"/>
      <c r="CI56" s="1029"/>
      <c r="CJ56" s="1029"/>
      <c r="CK56" s="1029"/>
      <c r="CL56" s="1030"/>
      <c r="CM56" s="1028"/>
      <c r="CN56" s="1029"/>
      <c r="CO56" s="1029"/>
      <c r="CP56" s="1029"/>
      <c r="CQ56" s="1030"/>
      <c r="CR56" s="1028"/>
      <c r="CS56" s="1029"/>
      <c r="CT56" s="1029"/>
      <c r="CU56" s="1029"/>
      <c r="CV56" s="1030"/>
      <c r="CW56" s="1028"/>
      <c r="CX56" s="1029"/>
      <c r="CY56" s="1029"/>
      <c r="CZ56" s="1029"/>
      <c r="DA56" s="1030"/>
      <c r="DB56" s="1028"/>
      <c r="DC56" s="1029"/>
      <c r="DD56" s="1029"/>
      <c r="DE56" s="1029"/>
      <c r="DF56" s="1030"/>
      <c r="DG56" s="1028"/>
      <c r="DH56" s="1029"/>
      <c r="DI56" s="1029"/>
      <c r="DJ56" s="1029"/>
      <c r="DK56" s="1030"/>
      <c r="DL56" s="1028"/>
      <c r="DM56" s="1029"/>
      <c r="DN56" s="1029"/>
      <c r="DO56" s="1029"/>
      <c r="DP56" s="1030"/>
      <c r="DQ56" s="1028"/>
      <c r="DR56" s="1029"/>
      <c r="DS56" s="1029"/>
      <c r="DT56" s="1029"/>
      <c r="DU56" s="1030"/>
      <c r="DV56" s="1031"/>
      <c r="DW56" s="1032"/>
      <c r="DX56" s="1032"/>
      <c r="DY56" s="1032"/>
      <c r="DZ56" s="1033"/>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7"/>
      <c r="BT57" s="1048"/>
      <c r="BU57" s="1048"/>
      <c r="BV57" s="1048"/>
      <c r="BW57" s="1048"/>
      <c r="BX57" s="1048"/>
      <c r="BY57" s="1048"/>
      <c r="BZ57" s="1048"/>
      <c r="CA57" s="1048"/>
      <c r="CB57" s="1048"/>
      <c r="CC57" s="1048"/>
      <c r="CD57" s="1048"/>
      <c r="CE57" s="1048"/>
      <c r="CF57" s="1048"/>
      <c r="CG57" s="1049"/>
      <c r="CH57" s="1028"/>
      <c r="CI57" s="1029"/>
      <c r="CJ57" s="1029"/>
      <c r="CK57" s="1029"/>
      <c r="CL57" s="1030"/>
      <c r="CM57" s="1028"/>
      <c r="CN57" s="1029"/>
      <c r="CO57" s="1029"/>
      <c r="CP57" s="1029"/>
      <c r="CQ57" s="1030"/>
      <c r="CR57" s="1028"/>
      <c r="CS57" s="1029"/>
      <c r="CT57" s="1029"/>
      <c r="CU57" s="1029"/>
      <c r="CV57" s="1030"/>
      <c r="CW57" s="1028"/>
      <c r="CX57" s="1029"/>
      <c r="CY57" s="1029"/>
      <c r="CZ57" s="1029"/>
      <c r="DA57" s="1030"/>
      <c r="DB57" s="1028"/>
      <c r="DC57" s="1029"/>
      <c r="DD57" s="1029"/>
      <c r="DE57" s="1029"/>
      <c r="DF57" s="1030"/>
      <c r="DG57" s="1028"/>
      <c r="DH57" s="1029"/>
      <c r="DI57" s="1029"/>
      <c r="DJ57" s="1029"/>
      <c r="DK57" s="1030"/>
      <c r="DL57" s="1028"/>
      <c r="DM57" s="1029"/>
      <c r="DN57" s="1029"/>
      <c r="DO57" s="1029"/>
      <c r="DP57" s="1030"/>
      <c r="DQ57" s="1028"/>
      <c r="DR57" s="1029"/>
      <c r="DS57" s="1029"/>
      <c r="DT57" s="1029"/>
      <c r="DU57" s="1030"/>
      <c r="DV57" s="1031"/>
      <c r="DW57" s="1032"/>
      <c r="DX57" s="1032"/>
      <c r="DY57" s="1032"/>
      <c r="DZ57" s="1033"/>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7"/>
      <c r="BT58" s="1048"/>
      <c r="BU58" s="1048"/>
      <c r="BV58" s="1048"/>
      <c r="BW58" s="1048"/>
      <c r="BX58" s="1048"/>
      <c r="BY58" s="1048"/>
      <c r="BZ58" s="1048"/>
      <c r="CA58" s="1048"/>
      <c r="CB58" s="1048"/>
      <c r="CC58" s="1048"/>
      <c r="CD58" s="1048"/>
      <c r="CE58" s="1048"/>
      <c r="CF58" s="1048"/>
      <c r="CG58" s="1049"/>
      <c r="CH58" s="1028"/>
      <c r="CI58" s="1029"/>
      <c r="CJ58" s="1029"/>
      <c r="CK58" s="1029"/>
      <c r="CL58" s="1030"/>
      <c r="CM58" s="1028"/>
      <c r="CN58" s="1029"/>
      <c r="CO58" s="1029"/>
      <c r="CP58" s="1029"/>
      <c r="CQ58" s="1030"/>
      <c r="CR58" s="1028"/>
      <c r="CS58" s="1029"/>
      <c r="CT58" s="1029"/>
      <c r="CU58" s="1029"/>
      <c r="CV58" s="1030"/>
      <c r="CW58" s="1028"/>
      <c r="CX58" s="1029"/>
      <c r="CY58" s="1029"/>
      <c r="CZ58" s="1029"/>
      <c r="DA58" s="1030"/>
      <c r="DB58" s="1028"/>
      <c r="DC58" s="1029"/>
      <c r="DD58" s="1029"/>
      <c r="DE58" s="1029"/>
      <c r="DF58" s="1030"/>
      <c r="DG58" s="1028"/>
      <c r="DH58" s="1029"/>
      <c r="DI58" s="1029"/>
      <c r="DJ58" s="1029"/>
      <c r="DK58" s="1030"/>
      <c r="DL58" s="1028"/>
      <c r="DM58" s="1029"/>
      <c r="DN58" s="1029"/>
      <c r="DO58" s="1029"/>
      <c r="DP58" s="1030"/>
      <c r="DQ58" s="1028"/>
      <c r="DR58" s="1029"/>
      <c r="DS58" s="1029"/>
      <c r="DT58" s="1029"/>
      <c r="DU58" s="1030"/>
      <c r="DV58" s="1031"/>
      <c r="DW58" s="1032"/>
      <c r="DX58" s="1032"/>
      <c r="DY58" s="1032"/>
      <c r="DZ58" s="1033"/>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7"/>
      <c r="BT59" s="1048"/>
      <c r="BU59" s="1048"/>
      <c r="BV59" s="1048"/>
      <c r="BW59" s="1048"/>
      <c r="BX59" s="1048"/>
      <c r="BY59" s="1048"/>
      <c r="BZ59" s="1048"/>
      <c r="CA59" s="1048"/>
      <c r="CB59" s="1048"/>
      <c r="CC59" s="1048"/>
      <c r="CD59" s="1048"/>
      <c r="CE59" s="1048"/>
      <c r="CF59" s="1048"/>
      <c r="CG59" s="1049"/>
      <c r="CH59" s="1028"/>
      <c r="CI59" s="1029"/>
      <c r="CJ59" s="1029"/>
      <c r="CK59" s="1029"/>
      <c r="CL59" s="1030"/>
      <c r="CM59" s="1028"/>
      <c r="CN59" s="1029"/>
      <c r="CO59" s="1029"/>
      <c r="CP59" s="1029"/>
      <c r="CQ59" s="1030"/>
      <c r="CR59" s="1028"/>
      <c r="CS59" s="1029"/>
      <c r="CT59" s="1029"/>
      <c r="CU59" s="1029"/>
      <c r="CV59" s="1030"/>
      <c r="CW59" s="1028"/>
      <c r="CX59" s="1029"/>
      <c r="CY59" s="1029"/>
      <c r="CZ59" s="1029"/>
      <c r="DA59" s="1030"/>
      <c r="DB59" s="1028"/>
      <c r="DC59" s="1029"/>
      <c r="DD59" s="1029"/>
      <c r="DE59" s="1029"/>
      <c r="DF59" s="1030"/>
      <c r="DG59" s="1028"/>
      <c r="DH59" s="1029"/>
      <c r="DI59" s="1029"/>
      <c r="DJ59" s="1029"/>
      <c r="DK59" s="1030"/>
      <c r="DL59" s="1028"/>
      <c r="DM59" s="1029"/>
      <c r="DN59" s="1029"/>
      <c r="DO59" s="1029"/>
      <c r="DP59" s="1030"/>
      <c r="DQ59" s="1028"/>
      <c r="DR59" s="1029"/>
      <c r="DS59" s="1029"/>
      <c r="DT59" s="1029"/>
      <c r="DU59" s="1030"/>
      <c r="DV59" s="1031"/>
      <c r="DW59" s="1032"/>
      <c r="DX59" s="1032"/>
      <c r="DY59" s="1032"/>
      <c r="DZ59" s="1033"/>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7"/>
      <c r="BT60" s="1048"/>
      <c r="BU60" s="1048"/>
      <c r="BV60" s="1048"/>
      <c r="BW60" s="1048"/>
      <c r="BX60" s="1048"/>
      <c r="BY60" s="1048"/>
      <c r="BZ60" s="1048"/>
      <c r="CA60" s="1048"/>
      <c r="CB60" s="1048"/>
      <c r="CC60" s="1048"/>
      <c r="CD60" s="1048"/>
      <c r="CE60" s="1048"/>
      <c r="CF60" s="1048"/>
      <c r="CG60" s="1049"/>
      <c r="CH60" s="1028"/>
      <c r="CI60" s="1029"/>
      <c r="CJ60" s="1029"/>
      <c r="CK60" s="1029"/>
      <c r="CL60" s="1030"/>
      <c r="CM60" s="1028"/>
      <c r="CN60" s="1029"/>
      <c r="CO60" s="1029"/>
      <c r="CP60" s="1029"/>
      <c r="CQ60" s="1030"/>
      <c r="CR60" s="1028"/>
      <c r="CS60" s="1029"/>
      <c r="CT60" s="1029"/>
      <c r="CU60" s="1029"/>
      <c r="CV60" s="1030"/>
      <c r="CW60" s="1028"/>
      <c r="CX60" s="1029"/>
      <c r="CY60" s="1029"/>
      <c r="CZ60" s="1029"/>
      <c r="DA60" s="1030"/>
      <c r="DB60" s="1028"/>
      <c r="DC60" s="1029"/>
      <c r="DD60" s="1029"/>
      <c r="DE60" s="1029"/>
      <c r="DF60" s="1030"/>
      <c r="DG60" s="1028"/>
      <c r="DH60" s="1029"/>
      <c r="DI60" s="1029"/>
      <c r="DJ60" s="1029"/>
      <c r="DK60" s="1030"/>
      <c r="DL60" s="1028"/>
      <c r="DM60" s="1029"/>
      <c r="DN60" s="1029"/>
      <c r="DO60" s="1029"/>
      <c r="DP60" s="1030"/>
      <c r="DQ60" s="1028"/>
      <c r="DR60" s="1029"/>
      <c r="DS60" s="1029"/>
      <c r="DT60" s="1029"/>
      <c r="DU60" s="1030"/>
      <c r="DV60" s="1031"/>
      <c r="DW60" s="1032"/>
      <c r="DX60" s="1032"/>
      <c r="DY60" s="1032"/>
      <c r="DZ60" s="1033"/>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7"/>
      <c r="BT61" s="1048"/>
      <c r="BU61" s="1048"/>
      <c r="BV61" s="1048"/>
      <c r="BW61" s="1048"/>
      <c r="BX61" s="1048"/>
      <c r="BY61" s="1048"/>
      <c r="BZ61" s="1048"/>
      <c r="CA61" s="1048"/>
      <c r="CB61" s="1048"/>
      <c r="CC61" s="1048"/>
      <c r="CD61" s="1048"/>
      <c r="CE61" s="1048"/>
      <c r="CF61" s="1048"/>
      <c r="CG61" s="1049"/>
      <c r="CH61" s="1028"/>
      <c r="CI61" s="1029"/>
      <c r="CJ61" s="1029"/>
      <c r="CK61" s="1029"/>
      <c r="CL61" s="1030"/>
      <c r="CM61" s="1028"/>
      <c r="CN61" s="1029"/>
      <c r="CO61" s="1029"/>
      <c r="CP61" s="1029"/>
      <c r="CQ61" s="1030"/>
      <c r="CR61" s="1028"/>
      <c r="CS61" s="1029"/>
      <c r="CT61" s="1029"/>
      <c r="CU61" s="1029"/>
      <c r="CV61" s="1030"/>
      <c r="CW61" s="1028"/>
      <c r="CX61" s="1029"/>
      <c r="CY61" s="1029"/>
      <c r="CZ61" s="1029"/>
      <c r="DA61" s="1030"/>
      <c r="DB61" s="1028"/>
      <c r="DC61" s="1029"/>
      <c r="DD61" s="1029"/>
      <c r="DE61" s="1029"/>
      <c r="DF61" s="1030"/>
      <c r="DG61" s="1028"/>
      <c r="DH61" s="1029"/>
      <c r="DI61" s="1029"/>
      <c r="DJ61" s="1029"/>
      <c r="DK61" s="1030"/>
      <c r="DL61" s="1028"/>
      <c r="DM61" s="1029"/>
      <c r="DN61" s="1029"/>
      <c r="DO61" s="1029"/>
      <c r="DP61" s="1030"/>
      <c r="DQ61" s="1028"/>
      <c r="DR61" s="1029"/>
      <c r="DS61" s="1029"/>
      <c r="DT61" s="1029"/>
      <c r="DU61" s="1030"/>
      <c r="DV61" s="1031"/>
      <c r="DW61" s="1032"/>
      <c r="DX61" s="1032"/>
      <c r="DY61" s="1032"/>
      <c r="DZ61" s="1033"/>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403</v>
      </c>
      <c r="BK62" s="1060"/>
      <c r="BL62" s="1060"/>
      <c r="BM62" s="1060"/>
      <c r="BN62" s="1061"/>
      <c r="BO62" s="245"/>
      <c r="BP62" s="245"/>
      <c r="BQ62" s="242">
        <v>56</v>
      </c>
      <c r="BR62" s="243"/>
      <c r="BS62" s="1047"/>
      <c r="BT62" s="1048"/>
      <c r="BU62" s="1048"/>
      <c r="BV62" s="1048"/>
      <c r="BW62" s="1048"/>
      <c r="BX62" s="1048"/>
      <c r="BY62" s="1048"/>
      <c r="BZ62" s="1048"/>
      <c r="CA62" s="1048"/>
      <c r="CB62" s="1048"/>
      <c r="CC62" s="1048"/>
      <c r="CD62" s="1048"/>
      <c r="CE62" s="1048"/>
      <c r="CF62" s="1048"/>
      <c r="CG62" s="1049"/>
      <c r="CH62" s="1028"/>
      <c r="CI62" s="1029"/>
      <c r="CJ62" s="1029"/>
      <c r="CK62" s="1029"/>
      <c r="CL62" s="1030"/>
      <c r="CM62" s="1028"/>
      <c r="CN62" s="1029"/>
      <c r="CO62" s="1029"/>
      <c r="CP62" s="1029"/>
      <c r="CQ62" s="1030"/>
      <c r="CR62" s="1028"/>
      <c r="CS62" s="1029"/>
      <c r="CT62" s="1029"/>
      <c r="CU62" s="1029"/>
      <c r="CV62" s="1030"/>
      <c r="CW62" s="1028"/>
      <c r="CX62" s="1029"/>
      <c r="CY62" s="1029"/>
      <c r="CZ62" s="1029"/>
      <c r="DA62" s="1030"/>
      <c r="DB62" s="1028"/>
      <c r="DC62" s="1029"/>
      <c r="DD62" s="1029"/>
      <c r="DE62" s="1029"/>
      <c r="DF62" s="1030"/>
      <c r="DG62" s="1028"/>
      <c r="DH62" s="1029"/>
      <c r="DI62" s="1029"/>
      <c r="DJ62" s="1029"/>
      <c r="DK62" s="1030"/>
      <c r="DL62" s="1028"/>
      <c r="DM62" s="1029"/>
      <c r="DN62" s="1029"/>
      <c r="DO62" s="1029"/>
      <c r="DP62" s="1030"/>
      <c r="DQ62" s="1028"/>
      <c r="DR62" s="1029"/>
      <c r="DS62" s="1029"/>
      <c r="DT62" s="1029"/>
      <c r="DU62" s="1030"/>
      <c r="DV62" s="1031"/>
      <c r="DW62" s="1032"/>
      <c r="DX62" s="1032"/>
      <c r="DY62" s="1032"/>
      <c r="DZ62" s="1033"/>
      <c r="EA62" s="226"/>
    </row>
    <row r="63" spans="1:131" s="227" customFormat="1" ht="26.25" customHeight="1" thickBot="1" x14ac:dyDescent="0.2">
      <c r="A63" s="244" t="s">
        <v>383</v>
      </c>
      <c r="B63" s="975" t="s">
        <v>404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528</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121</v>
      </c>
      <c r="BK63" s="982"/>
      <c r="BL63" s="982"/>
      <c r="BM63" s="982"/>
      <c r="BN63" s="1052"/>
      <c r="BO63" s="245"/>
      <c r="BP63" s="245"/>
      <c r="BQ63" s="242">
        <v>57</v>
      </c>
      <c r="BR63" s="243"/>
      <c r="BS63" s="1047"/>
      <c r="BT63" s="1048"/>
      <c r="BU63" s="1048"/>
      <c r="BV63" s="1048"/>
      <c r="BW63" s="1048"/>
      <c r="BX63" s="1048"/>
      <c r="BY63" s="1048"/>
      <c r="BZ63" s="1048"/>
      <c r="CA63" s="1048"/>
      <c r="CB63" s="1048"/>
      <c r="CC63" s="1048"/>
      <c r="CD63" s="1048"/>
      <c r="CE63" s="1048"/>
      <c r="CF63" s="1048"/>
      <c r="CG63" s="1049"/>
      <c r="CH63" s="1028"/>
      <c r="CI63" s="1029"/>
      <c r="CJ63" s="1029"/>
      <c r="CK63" s="1029"/>
      <c r="CL63" s="1030"/>
      <c r="CM63" s="1028"/>
      <c r="CN63" s="1029"/>
      <c r="CO63" s="1029"/>
      <c r="CP63" s="1029"/>
      <c r="CQ63" s="1030"/>
      <c r="CR63" s="1028"/>
      <c r="CS63" s="1029"/>
      <c r="CT63" s="1029"/>
      <c r="CU63" s="1029"/>
      <c r="CV63" s="1030"/>
      <c r="CW63" s="1028"/>
      <c r="CX63" s="1029"/>
      <c r="CY63" s="1029"/>
      <c r="CZ63" s="1029"/>
      <c r="DA63" s="1030"/>
      <c r="DB63" s="1028"/>
      <c r="DC63" s="1029"/>
      <c r="DD63" s="1029"/>
      <c r="DE63" s="1029"/>
      <c r="DF63" s="1030"/>
      <c r="DG63" s="1028"/>
      <c r="DH63" s="1029"/>
      <c r="DI63" s="1029"/>
      <c r="DJ63" s="1029"/>
      <c r="DK63" s="1030"/>
      <c r="DL63" s="1028"/>
      <c r="DM63" s="1029"/>
      <c r="DN63" s="1029"/>
      <c r="DO63" s="1029"/>
      <c r="DP63" s="1030"/>
      <c r="DQ63" s="1028"/>
      <c r="DR63" s="1029"/>
      <c r="DS63" s="1029"/>
      <c r="DT63" s="1029"/>
      <c r="DU63" s="1030"/>
      <c r="DV63" s="1031"/>
      <c r="DW63" s="1032"/>
      <c r="DX63" s="1032"/>
      <c r="DY63" s="1032"/>
      <c r="DZ63" s="103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7"/>
      <c r="BT64" s="1048"/>
      <c r="BU64" s="1048"/>
      <c r="BV64" s="1048"/>
      <c r="BW64" s="1048"/>
      <c r="BX64" s="1048"/>
      <c r="BY64" s="1048"/>
      <c r="BZ64" s="1048"/>
      <c r="CA64" s="1048"/>
      <c r="CB64" s="1048"/>
      <c r="CC64" s="1048"/>
      <c r="CD64" s="1048"/>
      <c r="CE64" s="1048"/>
      <c r="CF64" s="1048"/>
      <c r="CG64" s="1049"/>
      <c r="CH64" s="1028"/>
      <c r="CI64" s="1029"/>
      <c r="CJ64" s="1029"/>
      <c r="CK64" s="1029"/>
      <c r="CL64" s="1030"/>
      <c r="CM64" s="1028"/>
      <c r="CN64" s="1029"/>
      <c r="CO64" s="1029"/>
      <c r="CP64" s="1029"/>
      <c r="CQ64" s="1030"/>
      <c r="CR64" s="1028"/>
      <c r="CS64" s="1029"/>
      <c r="CT64" s="1029"/>
      <c r="CU64" s="1029"/>
      <c r="CV64" s="1030"/>
      <c r="CW64" s="1028"/>
      <c r="CX64" s="1029"/>
      <c r="CY64" s="1029"/>
      <c r="CZ64" s="1029"/>
      <c r="DA64" s="1030"/>
      <c r="DB64" s="1028"/>
      <c r="DC64" s="1029"/>
      <c r="DD64" s="1029"/>
      <c r="DE64" s="1029"/>
      <c r="DF64" s="1030"/>
      <c r="DG64" s="1028"/>
      <c r="DH64" s="1029"/>
      <c r="DI64" s="1029"/>
      <c r="DJ64" s="1029"/>
      <c r="DK64" s="1030"/>
      <c r="DL64" s="1028"/>
      <c r="DM64" s="1029"/>
      <c r="DN64" s="1029"/>
      <c r="DO64" s="1029"/>
      <c r="DP64" s="1030"/>
      <c r="DQ64" s="1028"/>
      <c r="DR64" s="1029"/>
      <c r="DS64" s="1029"/>
      <c r="DT64" s="1029"/>
      <c r="DU64" s="1030"/>
      <c r="DV64" s="1031"/>
      <c r="DW64" s="1032"/>
      <c r="DX64" s="1032"/>
      <c r="DY64" s="1032"/>
      <c r="DZ64" s="103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7"/>
      <c r="BT65" s="1048"/>
      <c r="BU65" s="1048"/>
      <c r="BV65" s="1048"/>
      <c r="BW65" s="1048"/>
      <c r="BX65" s="1048"/>
      <c r="BY65" s="1048"/>
      <c r="BZ65" s="1048"/>
      <c r="CA65" s="1048"/>
      <c r="CB65" s="1048"/>
      <c r="CC65" s="1048"/>
      <c r="CD65" s="1048"/>
      <c r="CE65" s="1048"/>
      <c r="CF65" s="1048"/>
      <c r="CG65" s="1049"/>
      <c r="CH65" s="1028"/>
      <c r="CI65" s="1029"/>
      <c r="CJ65" s="1029"/>
      <c r="CK65" s="1029"/>
      <c r="CL65" s="1030"/>
      <c r="CM65" s="1028"/>
      <c r="CN65" s="1029"/>
      <c r="CO65" s="1029"/>
      <c r="CP65" s="1029"/>
      <c r="CQ65" s="1030"/>
      <c r="CR65" s="1028"/>
      <c r="CS65" s="1029"/>
      <c r="CT65" s="1029"/>
      <c r="CU65" s="1029"/>
      <c r="CV65" s="1030"/>
      <c r="CW65" s="1028"/>
      <c r="CX65" s="1029"/>
      <c r="CY65" s="1029"/>
      <c r="CZ65" s="1029"/>
      <c r="DA65" s="1030"/>
      <c r="DB65" s="1028"/>
      <c r="DC65" s="1029"/>
      <c r="DD65" s="1029"/>
      <c r="DE65" s="1029"/>
      <c r="DF65" s="1030"/>
      <c r="DG65" s="1028"/>
      <c r="DH65" s="1029"/>
      <c r="DI65" s="1029"/>
      <c r="DJ65" s="1029"/>
      <c r="DK65" s="1030"/>
      <c r="DL65" s="1028"/>
      <c r="DM65" s="1029"/>
      <c r="DN65" s="1029"/>
      <c r="DO65" s="1029"/>
      <c r="DP65" s="1030"/>
      <c r="DQ65" s="1028"/>
      <c r="DR65" s="1029"/>
      <c r="DS65" s="1029"/>
      <c r="DT65" s="1029"/>
      <c r="DU65" s="1030"/>
      <c r="DV65" s="1031"/>
      <c r="DW65" s="1032"/>
      <c r="DX65" s="1032"/>
      <c r="DY65" s="1032"/>
      <c r="DZ65" s="1033"/>
      <c r="EA65" s="226"/>
    </row>
    <row r="66" spans="1:131" s="227" customFormat="1" ht="26.25" customHeight="1" x14ac:dyDescent="0.15">
      <c r="A66" s="1034" t="s">
        <v>406</v>
      </c>
      <c r="B66" s="1035"/>
      <c r="C66" s="1035"/>
      <c r="D66" s="1035"/>
      <c r="E66" s="1035"/>
      <c r="F66" s="1035"/>
      <c r="G66" s="1035"/>
      <c r="H66" s="1035"/>
      <c r="I66" s="1035"/>
      <c r="J66" s="1035"/>
      <c r="K66" s="1035"/>
      <c r="L66" s="1035"/>
      <c r="M66" s="1035"/>
      <c r="N66" s="1035"/>
      <c r="O66" s="1035"/>
      <c r="P66" s="1036"/>
      <c r="Q66" s="1020" t="s">
        <v>387</v>
      </c>
      <c r="R66" s="1021"/>
      <c r="S66" s="1021"/>
      <c r="T66" s="1021"/>
      <c r="U66" s="1022"/>
      <c r="V66" s="1020" t="s">
        <v>407</v>
      </c>
      <c r="W66" s="1021"/>
      <c r="X66" s="1021"/>
      <c r="Y66" s="1021"/>
      <c r="Z66" s="1022"/>
      <c r="AA66" s="1020" t="s">
        <v>408</v>
      </c>
      <c r="AB66" s="1021"/>
      <c r="AC66" s="1021"/>
      <c r="AD66" s="1021"/>
      <c r="AE66" s="1022"/>
      <c r="AF66" s="1040" t="s">
        <v>409</v>
      </c>
      <c r="AG66" s="1041"/>
      <c r="AH66" s="1041"/>
      <c r="AI66" s="1041"/>
      <c r="AJ66" s="1042"/>
      <c r="AK66" s="1020" t="s">
        <v>410</v>
      </c>
      <c r="AL66" s="1035"/>
      <c r="AM66" s="1035"/>
      <c r="AN66" s="1035"/>
      <c r="AO66" s="1036"/>
      <c r="AP66" s="1020" t="s">
        <v>411</v>
      </c>
      <c r="AQ66" s="1021"/>
      <c r="AR66" s="1021"/>
      <c r="AS66" s="1021"/>
      <c r="AT66" s="1022"/>
      <c r="AU66" s="1020" t="s">
        <v>412</v>
      </c>
      <c r="AV66" s="1021"/>
      <c r="AW66" s="1021"/>
      <c r="AX66" s="1021"/>
      <c r="AY66" s="1022"/>
      <c r="AZ66" s="1020" t="s">
        <v>371</v>
      </c>
      <c r="BA66" s="1021"/>
      <c r="BB66" s="1021"/>
      <c r="BC66" s="1021"/>
      <c r="BD66" s="1026"/>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37"/>
      <c r="B67" s="1038"/>
      <c r="C67" s="1038"/>
      <c r="D67" s="1038"/>
      <c r="E67" s="1038"/>
      <c r="F67" s="1038"/>
      <c r="G67" s="1038"/>
      <c r="H67" s="1038"/>
      <c r="I67" s="1038"/>
      <c r="J67" s="1038"/>
      <c r="K67" s="1038"/>
      <c r="L67" s="1038"/>
      <c r="M67" s="1038"/>
      <c r="N67" s="1038"/>
      <c r="O67" s="1038"/>
      <c r="P67" s="1039"/>
      <c r="Q67" s="1023"/>
      <c r="R67" s="1024"/>
      <c r="S67" s="1024"/>
      <c r="T67" s="1024"/>
      <c r="U67" s="1025"/>
      <c r="V67" s="1023"/>
      <c r="W67" s="1024"/>
      <c r="X67" s="1024"/>
      <c r="Y67" s="1024"/>
      <c r="Z67" s="1025"/>
      <c r="AA67" s="1023"/>
      <c r="AB67" s="1024"/>
      <c r="AC67" s="1024"/>
      <c r="AD67" s="1024"/>
      <c r="AE67" s="1025"/>
      <c r="AF67" s="1043"/>
      <c r="AG67" s="1044"/>
      <c r="AH67" s="1044"/>
      <c r="AI67" s="1044"/>
      <c r="AJ67" s="1045"/>
      <c r="AK67" s="1046"/>
      <c r="AL67" s="1038"/>
      <c r="AM67" s="1038"/>
      <c r="AN67" s="1038"/>
      <c r="AO67" s="1039"/>
      <c r="AP67" s="1023"/>
      <c r="AQ67" s="1024"/>
      <c r="AR67" s="1024"/>
      <c r="AS67" s="1024"/>
      <c r="AT67" s="1025"/>
      <c r="AU67" s="1023"/>
      <c r="AV67" s="1024"/>
      <c r="AW67" s="1024"/>
      <c r="AX67" s="1024"/>
      <c r="AY67" s="1025"/>
      <c r="AZ67" s="1023"/>
      <c r="BA67" s="1024"/>
      <c r="BB67" s="1024"/>
      <c r="BC67" s="1024"/>
      <c r="BD67" s="1027"/>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579</v>
      </c>
      <c r="C68" s="1017"/>
      <c r="D68" s="1017"/>
      <c r="E68" s="1017"/>
      <c r="F68" s="1017"/>
      <c r="G68" s="1017"/>
      <c r="H68" s="1017"/>
      <c r="I68" s="1017"/>
      <c r="J68" s="1017"/>
      <c r="K68" s="1017"/>
      <c r="L68" s="1017"/>
      <c r="M68" s="1017"/>
      <c r="N68" s="1017"/>
      <c r="O68" s="1017"/>
      <c r="P68" s="1018"/>
      <c r="Q68" s="1019">
        <v>3956</v>
      </c>
      <c r="R68" s="1013"/>
      <c r="S68" s="1013"/>
      <c r="T68" s="1013"/>
      <c r="U68" s="1013"/>
      <c r="V68" s="1013">
        <v>3822</v>
      </c>
      <c r="W68" s="1013"/>
      <c r="X68" s="1013"/>
      <c r="Y68" s="1013"/>
      <c r="Z68" s="1013"/>
      <c r="AA68" s="1013">
        <v>134</v>
      </c>
      <c r="AB68" s="1013"/>
      <c r="AC68" s="1013"/>
      <c r="AD68" s="1013"/>
      <c r="AE68" s="1013"/>
      <c r="AF68" s="1013">
        <v>134</v>
      </c>
      <c r="AG68" s="1013"/>
      <c r="AH68" s="1013"/>
      <c r="AI68" s="1013"/>
      <c r="AJ68" s="1013"/>
      <c r="AK68" s="1013">
        <v>0</v>
      </c>
      <c r="AL68" s="1013"/>
      <c r="AM68" s="1013"/>
      <c r="AN68" s="1013"/>
      <c r="AO68" s="1013"/>
      <c r="AP68" s="1013">
        <v>422</v>
      </c>
      <c r="AQ68" s="1013"/>
      <c r="AR68" s="1013"/>
      <c r="AS68" s="1013"/>
      <c r="AT68" s="1013"/>
      <c r="AU68" s="1013"/>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580</v>
      </c>
      <c r="C69" s="1006"/>
      <c r="D69" s="1006"/>
      <c r="E69" s="1006"/>
      <c r="F69" s="1006"/>
      <c r="G69" s="1006"/>
      <c r="H69" s="1006"/>
      <c r="I69" s="1006"/>
      <c r="J69" s="1006"/>
      <c r="K69" s="1006"/>
      <c r="L69" s="1006"/>
      <c r="M69" s="1006"/>
      <c r="N69" s="1006"/>
      <c r="O69" s="1006"/>
      <c r="P69" s="1007"/>
      <c r="Q69" s="1008">
        <v>1173</v>
      </c>
      <c r="R69" s="1002"/>
      <c r="S69" s="1002"/>
      <c r="T69" s="1002"/>
      <c r="U69" s="1002"/>
      <c r="V69" s="1002">
        <v>998</v>
      </c>
      <c r="W69" s="1002"/>
      <c r="X69" s="1002"/>
      <c r="Y69" s="1002"/>
      <c r="Z69" s="1002"/>
      <c r="AA69" s="1002">
        <v>176</v>
      </c>
      <c r="AB69" s="1002"/>
      <c r="AC69" s="1002"/>
      <c r="AD69" s="1002"/>
      <c r="AE69" s="1002"/>
      <c r="AF69" s="1002">
        <v>506</v>
      </c>
      <c r="AG69" s="1002"/>
      <c r="AH69" s="1002"/>
      <c r="AI69" s="1002"/>
      <c r="AJ69" s="1002"/>
      <c r="AK69" s="1002">
        <v>0</v>
      </c>
      <c r="AL69" s="1002"/>
      <c r="AM69" s="1002"/>
      <c r="AN69" s="1002"/>
      <c r="AO69" s="1002"/>
      <c r="AP69" s="1002">
        <v>3326</v>
      </c>
      <c r="AQ69" s="1002"/>
      <c r="AR69" s="1002"/>
      <c r="AS69" s="1002"/>
      <c r="AT69" s="1002"/>
      <c r="AU69" s="1002"/>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581</v>
      </c>
      <c r="C70" s="1006"/>
      <c r="D70" s="1006"/>
      <c r="E70" s="1006"/>
      <c r="F70" s="1006"/>
      <c r="G70" s="1006"/>
      <c r="H70" s="1006"/>
      <c r="I70" s="1006"/>
      <c r="J70" s="1006"/>
      <c r="K70" s="1006"/>
      <c r="L70" s="1006"/>
      <c r="M70" s="1006"/>
      <c r="N70" s="1006"/>
      <c r="O70" s="1006"/>
      <c r="P70" s="1007"/>
      <c r="Q70" s="1008">
        <v>867</v>
      </c>
      <c r="R70" s="1002"/>
      <c r="S70" s="1002"/>
      <c r="T70" s="1002"/>
      <c r="U70" s="1002"/>
      <c r="V70" s="1002">
        <v>814</v>
      </c>
      <c r="W70" s="1002"/>
      <c r="X70" s="1002"/>
      <c r="Y70" s="1002"/>
      <c r="Z70" s="1002"/>
      <c r="AA70" s="1002">
        <v>53</v>
      </c>
      <c r="AB70" s="1002"/>
      <c r="AC70" s="1002"/>
      <c r="AD70" s="1002"/>
      <c r="AE70" s="1002"/>
      <c r="AF70" s="1002">
        <v>53</v>
      </c>
      <c r="AG70" s="1002"/>
      <c r="AH70" s="1002"/>
      <c r="AI70" s="1002"/>
      <c r="AJ70" s="1002"/>
      <c r="AK70" s="1002">
        <v>0</v>
      </c>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582</v>
      </c>
      <c r="C71" s="1006"/>
      <c r="D71" s="1006"/>
      <c r="E71" s="1006"/>
      <c r="F71" s="1006"/>
      <c r="G71" s="1006"/>
      <c r="H71" s="1006"/>
      <c r="I71" s="1006"/>
      <c r="J71" s="1006"/>
      <c r="K71" s="1006"/>
      <c r="L71" s="1006"/>
      <c r="M71" s="1006"/>
      <c r="N71" s="1006"/>
      <c r="O71" s="1006"/>
      <c r="P71" s="1007"/>
      <c r="Q71" s="1008">
        <v>250285</v>
      </c>
      <c r="R71" s="1002"/>
      <c r="S71" s="1002"/>
      <c r="T71" s="1002"/>
      <c r="U71" s="1002"/>
      <c r="V71" s="1002">
        <v>238827</v>
      </c>
      <c r="W71" s="1002"/>
      <c r="X71" s="1002"/>
      <c r="Y71" s="1002"/>
      <c r="Z71" s="1002"/>
      <c r="AA71" s="1002">
        <v>11458</v>
      </c>
      <c r="AB71" s="1002"/>
      <c r="AC71" s="1002"/>
      <c r="AD71" s="1002"/>
      <c r="AE71" s="1002"/>
      <c r="AF71" s="1002">
        <v>11458</v>
      </c>
      <c r="AG71" s="1002"/>
      <c r="AH71" s="1002"/>
      <c r="AI71" s="1002"/>
      <c r="AJ71" s="1002"/>
      <c r="AK71" s="1002">
        <v>608</v>
      </c>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583</v>
      </c>
      <c r="C72" s="1006"/>
      <c r="D72" s="1006"/>
      <c r="E72" s="1006"/>
      <c r="F72" s="1006"/>
      <c r="G72" s="1006"/>
      <c r="H72" s="1006"/>
      <c r="I72" s="1006"/>
      <c r="J72" s="1006"/>
      <c r="K72" s="1006"/>
      <c r="L72" s="1006"/>
      <c r="M72" s="1006"/>
      <c r="N72" s="1006"/>
      <c r="O72" s="1006"/>
      <c r="P72" s="1007"/>
      <c r="Q72" s="1008">
        <v>10004</v>
      </c>
      <c r="R72" s="1002"/>
      <c r="S72" s="1002"/>
      <c r="T72" s="1002"/>
      <c r="U72" s="1002"/>
      <c r="V72" s="1002">
        <v>9478</v>
      </c>
      <c r="W72" s="1002"/>
      <c r="X72" s="1002"/>
      <c r="Y72" s="1002"/>
      <c r="Z72" s="1002"/>
      <c r="AA72" s="1002">
        <v>526</v>
      </c>
      <c r="AB72" s="1002"/>
      <c r="AC72" s="1002"/>
      <c r="AD72" s="1002"/>
      <c r="AE72" s="1002"/>
      <c r="AF72" s="1002"/>
      <c r="AG72" s="1002"/>
      <c r="AH72" s="1002"/>
      <c r="AI72" s="1002"/>
      <c r="AJ72" s="1002"/>
      <c r="AK72" s="1002">
        <v>15</v>
      </c>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584</v>
      </c>
      <c r="C73" s="1006"/>
      <c r="D73" s="1006"/>
      <c r="E73" s="1006"/>
      <c r="F73" s="1006"/>
      <c r="G73" s="1006"/>
      <c r="H73" s="1006"/>
      <c r="I73" s="1006"/>
      <c r="J73" s="1006"/>
      <c r="K73" s="1006"/>
      <c r="L73" s="1006"/>
      <c r="M73" s="1006"/>
      <c r="N73" s="1006"/>
      <c r="O73" s="1006"/>
      <c r="P73" s="1007"/>
      <c r="Q73" s="1008">
        <v>1564</v>
      </c>
      <c r="R73" s="1002"/>
      <c r="S73" s="1002"/>
      <c r="T73" s="1002"/>
      <c r="U73" s="1002"/>
      <c r="V73" s="1002">
        <v>1563</v>
      </c>
      <c r="W73" s="1002"/>
      <c r="X73" s="1002"/>
      <c r="Y73" s="1002"/>
      <c r="Z73" s="1002"/>
      <c r="AA73" s="1002">
        <v>1</v>
      </c>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585</v>
      </c>
      <c r="C74" s="1006"/>
      <c r="D74" s="1006"/>
      <c r="E74" s="1006"/>
      <c r="F74" s="1006"/>
      <c r="G74" s="1006"/>
      <c r="H74" s="1006"/>
      <c r="I74" s="1006"/>
      <c r="J74" s="1006"/>
      <c r="K74" s="1006"/>
      <c r="L74" s="1006"/>
      <c r="M74" s="1006"/>
      <c r="N74" s="1006"/>
      <c r="O74" s="1006"/>
      <c r="P74" s="1007"/>
      <c r="Q74" s="1008">
        <v>1</v>
      </c>
      <c r="R74" s="1002"/>
      <c r="S74" s="1002"/>
      <c r="T74" s="1002"/>
      <c r="U74" s="1002"/>
      <c r="V74" s="1002">
        <v>0</v>
      </c>
      <c r="W74" s="1002"/>
      <c r="X74" s="1002"/>
      <c r="Y74" s="1002"/>
      <c r="Z74" s="1002"/>
      <c r="AA74" s="1002">
        <v>1</v>
      </c>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586</v>
      </c>
      <c r="C75" s="1006"/>
      <c r="D75" s="1006"/>
      <c r="E75" s="1006"/>
      <c r="F75" s="1006"/>
      <c r="G75" s="1006"/>
      <c r="H75" s="1006"/>
      <c r="I75" s="1006"/>
      <c r="J75" s="1006"/>
      <c r="K75" s="1006"/>
      <c r="L75" s="1006"/>
      <c r="M75" s="1006"/>
      <c r="N75" s="1006"/>
      <c r="O75" s="1006"/>
      <c r="P75" s="1007"/>
      <c r="Q75" s="1009">
        <v>41</v>
      </c>
      <c r="R75" s="1010"/>
      <c r="S75" s="1010"/>
      <c r="T75" s="1010"/>
      <c r="U75" s="1011"/>
      <c r="V75" s="1012">
        <v>35</v>
      </c>
      <c r="W75" s="1010"/>
      <c r="X75" s="1010"/>
      <c r="Y75" s="1010"/>
      <c r="Z75" s="1011"/>
      <c r="AA75" s="1012">
        <v>6</v>
      </c>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587</v>
      </c>
      <c r="C76" s="1006"/>
      <c r="D76" s="1006"/>
      <c r="E76" s="1006"/>
      <c r="F76" s="1006"/>
      <c r="G76" s="1006"/>
      <c r="H76" s="1006"/>
      <c r="I76" s="1006"/>
      <c r="J76" s="1006"/>
      <c r="K76" s="1006"/>
      <c r="L76" s="1006"/>
      <c r="M76" s="1006"/>
      <c r="N76" s="1006"/>
      <c r="O76" s="1006"/>
      <c r="P76" s="1007"/>
      <c r="Q76" s="1009">
        <v>42</v>
      </c>
      <c r="R76" s="1010"/>
      <c r="S76" s="1010"/>
      <c r="T76" s="1010"/>
      <c r="U76" s="1011"/>
      <c r="V76" s="1012">
        <v>39</v>
      </c>
      <c r="W76" s="1010"/>
      <c r="X76" s="1010"/>
      <c r="Y76" s="1010"/>
      <c r="Z76" s="1011"/>
      <c r="AA76" s="1012">
        <v>3</v>
      </c>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383</v>
      </c>
      <c r="B88" s="975" t="s">
        <v>413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422</v>
      </c>
      <c r="AB109" s="925"/>
      <c r="AC109" s="925"/>
      <c r="AD109" s="925"/>
      <c r="AE109" s="926"/>
      <c r="AF109" s="927" t="s">
        <v>302</v>
      </c>
      <c r="AG109" s="925"/>
      <c r="AH109" s="925"/>
      <c r="AI109" s="925"/>
      <c r="AJ109" s="926"/>
      <c r="AK109" s="927" t="s">
        <v>301</v>
      </c>
      <c r="AL109" s="925"/>
      <c r="AM109" s="925"/>
      <c r="AN109" s="925"/>
      <c r="AO109" s="926"/>
      <c r="AP109" s="927" t="s">
        <v>423</v>
      </c>
      <c r="AQ109" s="925"/>
      <c r="AR109" s="925"/>
      <c r="AS109" s="925"/>
      <c r="AT109" s="956"/>
      <c r="AU109" s="924" t="s">
        <v>421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422</v>
      </c>
      <c r="BR109" s="925"/>
      <c r="BS109" s="925"/>
      <c r="BT109" s="925"/>
      <c r="BU109" s="926"/>
      <c r="BV109" s="927" t="s">
        <v>302</v>
      </c>
      <c r="BW109" s="925"/>
      <c r="BX109" s="925"/>
      <c r="BY109" s="925"/>
      <c r="BZ109" s="926"/>
      <c r="CA109" s="927" t="s">
        <v>301</v>
      </c>
      <c r="CB109" s="925"/>
      <c r="CC109" s="925"/>
      <c r="CD109" s="925"/>
      <c r="CE109" s="926"/>
      <c r="CF109" s="963" t="s">
        <v>423</v>
      </c>
      <c r="CG109" s="963"/>
      <c r="CH109" s="963"/>
      <c r="CI109" s="963"/>
      <c r="CJ109" s="963"/>
      <c r="CK109" s="927" t="s">
        <v>424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422</v>
      </c>
      <c r="DH109" s="925"/>
      <c r="DI109" s="925"/>
      <c r="DJ109" s="925"/>
      <c r="DK109" s="926"/>
      <c r="DL109" s="927" t="s">
        <v>302</v>
      </c>
      <c r="DM109" s="925"/>
      <c r="DN109" s="925"/>
      <c r="DO109" s="925"/>
      <c r="DP109" s="926"/>
      <c r="DQ109" s="927" t="s">
        <v>301</v>
      </c>
      <c r="DR109" s="925"/>
      <c r="DS109" s="925"/>
      <c r="DT109" s="925"/>
      <c r="DU109" s="926"/>
      <c r="DV109" s="927" t="s">
        <v>423</v>
      </c>
      <c r="DW109" s="925"/>
      <c r="DX109" s="925"/>
      <c r="DY109" s="925"/>
      <c r="DZ109" s="956"/>
    </row>
    <row r="110" spans="1:131" s="226" customFormat="1" ht="26.25" customHeight="1" x14ac:dyDescent="0.15">
      <c r="A110" s="827" t="s">
        <v>425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740002</v>
      </c>
      <c r="AB110" s="918"/>
      <c r="AC110" s="918"/>
      <c r="AD110" s="918"/>
      <c r="AE110" s="919"/>
      <c r="AF110" s="920">
        <v>738730</v>
      </c>
      <c r="AG110" s="918"/>
      <c r="AH110" s="918"/>
      <c r="AI110" s="918"/>
      <c r="AJ110" s="919"/>
      <c r="AK110" s="920">
        <v>733229</v>
      </c>
      <c r="AL110" s="918"/>
      <c r="AM110" s="918"/>
      <c r="AN110" s="918"/>
      <c r="AO110" s="919"/>
      <c r="AP110" s="921">
        <v>18.8</v>
      </c>
      <c r="AQ110" s="922"/>
      <c r="AR110" s="922"/>
      <c r="AS110" s="922"/>
      <c r="AT110" s="923"/>
      <c r="AU110" s="957" t="s">
        <v>67</v>
      </c>
      <c r="AV110" s="958"/>
      <c r="AW110" s="958"/>
      <c r="AX110" s="958"/>
      <c r="AY110" s="958"/>
      <c r="AZ110" s="863" t="s">
        <v>426</v>
      </c>
      <c r="BA110" s="828"/>
      <c r="BB110" s="828"/>
      <c r="BC110" s="828"/>
      <c r="BD110" s="828"/>
      <c r="BE110" s="828"/>
      <c r="BF110" s="828"/>
      <c r="BG110" s="828"/>
      <c r="BH110" s="828"/>
      <c r="BI110" s="828"/>
      <c r="BJ110" s="828"/>
      <c r="BK110" s="828"/>
      <c r="BL110" s="828"/>
      <c r="BM110" s="828"/>
      <c r="BN110" s="828"/>
      <c r="BO110" s="828"/>
      <c r="BP110" s="829"/>
      <c r="BQ110" s="864">
        <v>8351947</v>
      </c>
      <c r="BR110" s="845"/>
      <c r="BS110" s="845"/>
      <c r="BT110" s="845"/>
      <c r="BU110" s="845"/>
      <c r="BV110" s="845">
        <v>8405524</v>
      </c>
      <c r="BW110" s="845"/>
      <c r="BX110" s="845"/>
      <c r="BY110" s="845"/>
      <c r="BZ110" s="845"/>
      <c r="CA110" s="845">
        <v>8156517</v>
      </c>
      <c r="CB110" s="845"/>
      <c r="CC110" s="845"/>
      <c r="CD110" s="845"/>
      <c r="CE110" s="845"/>
      <c r="CF110" s="889">
        <v>209.4</v>
      </c>
      <c r="CG110" s="890"/>
      <c r="CH110" s="890"/>
      <c r="CI110" s="890"/>
      <c r="CJ110" s="890"/>
      <c r="CK110" s="953" t="s">
        <v>427</v>
      </c>
      <c r="CL110" s="909"/>
      <c r="CM110" s="914" t="s">
        <v>428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64" t="s">
        <v>429</v>
      </c>
      <c r="DH110" s="845"/>
      <c r="DI110" s="845"/>
      <c r="DJ110" s="845"/>
      <c r="DK110" s="845"/>
      <c r="DL110" s="845" t="s">
        <v>429</v>
      </c>
      <c r="DM110" s="845"/>
      <c r="DN110" s="845"/>
      <c r="DO110" s="845"/>
      <c r="DP110" s="845"/>
      <c r="DQ110" s="845" t="s">
        <v>429</v>
      </c>
      <c r="DR110" s="845"/>
      <c r="DS110" s="845"/>
      <c r="DT110" s="845"/>
      <c r="DU110" s="845"/>
      <c r="DV110" s="846" t="s">
        <v>121</v>
      </c>
      <c r="DW110" s="846"/>
      <c r="DX110" s="846"/>
      <c r="DY110" s="846"/>
      <c r="DZ110" s="847"/>
    </row>
    <row r="111" spans="1:131" s="226" customFormat="1" ht="26.25" customHeight="1" x14ac:dyDescent="0.15">
      <c r="A111" s="794" t="s">
        <v>430</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39" t="s">
        <v>429</v>
      </c>
      <c r="AB111" s="940"/>
      <c r="AC111" s="940"/>
      <c r="AD111" s="940"/>
      <c r="AE111" s="941"/>
      <c r="AF111" s="942" t="s">
        <v>429</v>
      </c>
      <c r="AG111" s="940"/>
      <c r="AH111" s="940"/>
      <c r="AI111" s="940"/>
      <c r="AJ111" s="941"/>
      <c r="AK111" s="942" t="s">
        <v>429</v>
      </c>
      <c r="AL111" s="940"/>
      <c r="AM111" s="940"/>
      <c r="AN111" s="940"/>
      <c r="AO111" s="941"/>
      <c r="AP111" s="943" t="s">
        <v>121</v>
      </c>
      <c r="AQ111" s="944"/>
      <c r="AR111" s="944"/>
      <c r="AS111" s="944"/>
      <c r="AT111" s="945"/>
      <c r="AU111" s="959"/>
      <c r="AV111" s="960"/>
      <c r="AW111" s="960"/>
      <c r="AX111" s="960"/>
      <c r="AY111" s="960"/>
      <c r="AZ111" s="835" t="s">
        <v>431</v>
      </c>
      <c r="BA111" s="770"/>
      <c r="BB111" s="770"/>
      <c r="BC111" s="770"/>
      <c r="BD111" s="770"/>
      <c r="BE111" s="770"/>
      <c r="BF111" s="770"/>
      <c r="BG111" s="770"/>
      <c r="BH111" s="770"/>
      <c r="BI111" s="770"/>
      <c r="BJ111" s="770"/>
      <c r="BK111" s="770"/>
      <c r="BL111" s="770"/>
      <c r="BM111" s="770"/>
      <c r="BN111" s="770"/>
      <c r="BO111" s="770"/>
      <c r="BP111" s="771"/>
      <c r="BQ111" s="836">
        <v>1333086</v>
      </c>
      <c r="BR111" s="837"/>
      <c r="BS111" s="837"/>
      <c r="BT111" s="837"/>
      <c r="BU111" s="837"/>
      <c r="BV111" s="837">
        <v>1245398</v>
      </c>
      <c r="BW111" s="837"/>
      <c r="BX111" s="837"/>
      <c r="BY111" s="837"/>
      <c r="BZ111" s="837"/>
      <c r="CA111" s="837">
        <v>1155505</v>
      </c>
      <c r="CB111" s="837"/>
      <c r="CC111" s="837"/>
      <c r="CD111" s="837"/>
      <c r="CE111" s="837"/>
      <c r="CF111" s="898">
        <v>29.7</v>
      </c>
      <c r="CG111" s="899"/>
      <c r="CH111" s="899"/>
      <c r="CI111" s="899"/>
      <c r="CJ111" s="899"/>
      <c r="CK111" s="954"/>
      <c r="CL111" s="911"/>
      <c r="CM111" s="848" t="s">
        <v>432</v>
      </c>
      <c r="CN111" s="849"/>
      <c r="CO111" s="849"/>
      <c r="CP111" s="849"/>
      <c r="CQ111" s="849"/>
      <c r="CR111" s="849"/>
      <c r="CS111" s="849"/>
      <c r="CT111" s="849"/>
      <c r="CU111" s="849"/>
      <c r="CV111" s="849"/>
      <c r="CW111" s="849"/>
      <c r="CX111" s="849"/>
      <c r="CY111" s="849"/>
      <c r="CZ111" s="849"/>
      <c r="DA111" s="849"/>
      <c r="DB111" s="849"/>
      <c r="DC111" s="849"/>
      <c r="DD111" s="849"/>
      <c r="DE111" s="849"/>
      <c r="DF111" s="850"/>
      <c r="DG111" s="836" t="s">
        <v>429</v>
      </c>
      <c r="DH111" s="837"/>
      <c r="DI111" s="837"/>
      <c r="DJ111" s="837"/>
      <c r="DK111" s="837"/>
      <c r="DL111" s="837" t="s">
        <v>429</v>
      </c>
      <c r="DM111" s="837"/>
      <c r="DN111" s="837"/>
      <c r="DO111" s="837"/>
      <c r="DP111" s="837"/>
      <c r="DQ111" s="837" t="s">
        <v>429</v>
      </c>
      <c r="DR111" s="837"/>
      <c r="DS111" s="837"/>
      <c r="DT111" s="837"/>
      <c r="DU111" s="837"/>
      <c r="DV111" s="814" t="s">
        <v>429</v>
      </c>
      <c r="DW111" s="814"/>
      <c r="DX111" s="814"/>
      <c r="DY111" s="814"/>
      <c r="DZ111" s="815"/>
    </row>
    <row r="112" spans="1:131" s="226" customFormat="1" ht="26.25" customHeight="1" x14ac:dyDescent="0.15">
      <c r="A112" s="946" t="s">
        <v>433</v>
      </c>
      <c r="B112" s="947"/>
      <c r="C112" s="770" t="s">
        <v>434</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429</v>
      </c>
      <c r="AB112" s="800"/>
      <c r="AC112" s="800"/>
      <c r="AD112" s="800"/>
      <c r="AE112" s="801"/>
      <c r="AF112" s="802" t="s">
        <v>429</v>
      </c>
      <c r="AG112" s="800"/>
      <c r="AH112" s="800"/>
      <c r="AI112" s="800"/>
      <c r="AJ112" s="801"/>
      <c r="AK112" s="802" t="s">
        <v>429</v>
      </c>
      <c r="AL112" s="800"/>
      <c r="AM112" s="800"/>
      <c r="AN112" s="800"/>
      <c r="AO112" s="801"/>
      <c r="AP112" s="841" t="s">
        <v>429</v>
      </c>
      <c r="AQ112" s="842"/>
      <c r="AR112" s="842"/>
      <c r="AS112" s="842"/>
      <c r="AT112" s="843"/>
      <c r="AU112" s="959"/>
      <c r="AV112" s="960"/>
      <c r="AW112" s="960"/>
      <c r="AX112" s="960"/>
      <c r="AY112" s="960"/>
      <c r="AZ112" s="835" t="s">
        <v>435</v>
      </c>
      <c r="BA112" s="770"/>
      <c r="BB112" s="770"/>
      <c r="BC112" s="770"/>
      <c r="BD112" s="770"/>
      <c r="BE112" s="770"/>
      <c r="BF112" s="770"/>
      <c r="BG112" s="770"/>
      <c r="BH112" s="770"/>
      <c r="BI112" s="770"/>
      <c r="BJ112" s="770"/>
      <c r="BK112" s="770"/>
      <c r="BL112" s="770"/>
      <c r="BM112" s="770"/>
      <c r="BN112" s="770"/>
      <c r="BO112" s="770"/>
      <c r="BP112" s="771"/>
      <c r="BQ112" s="836">
        <v>4224396</v>
      </c>
      <c r="BR112" s="837"/>
      <c r="BS112" s="837"/>
      <c r="BT112" s="837"/>
      <c r="BU112" s="837"/>
      <c r="BV112" s="837">
        <v>4031737</v>
      </c>
      <c r="BW112" s="837"/>
      <c r="BX112" s="837"/>
      <c r="BY112" s="837"/>
      <c r="BZ112" s="837"/>
      <c r="CA112" s="837">
        <v>3962328</v>
      </c>
      <c r="CB112" s="837"/>
      <c r="CC112" s="837"/>
      <c r="CD112" s="837"/>
      <c r="CE112" s="837"/>
      <c r="CF112" s="898">
        <v>101.7</v>
      </c>
      <c r="CG112" s="899"/>
      <c r="CH112" s="899"/>
      <c r="CI112" s="899"/>
      <c r="CJ112" s="899"/>
      <c r="CK112" s="954"/>
      <c r="CL112" s="911"/>
      <c r="CM112" s="848" t="s">
        <v>436</v>
      </c>
      <c r="CN112" s="849"/>
      <c r="CO112" s="849"/>
      <c r="CP112" s="849"/>
      <c r="CQ112" s="849"/>
      <c r="CR112" s="849"/>
      <c r="CS112" s="849"/>
      <c r="CT112" s="849"/>
      <c r="CU112" s="849"/>
      <c r="CV112" s="849"/>
      <c r="CW112" s="849"/>
      <c r="CX112" s="849"/>
      <c r="CY112" s="849"/>
      <c r="CZ112" s="849"/>
      <c r="DA112" s="849"/>
      <c r="DB112" s="849"/>
      <c r="DC112" s="849"/>
      <c r="DD112" s="849"/>
      <c r="DE112" s="849"/>
      <c r="DF112" s="850"/>
      <c r="DG112" s="836">
        <v>931783</v>
      </c>
      <c r="DH112" s="837"/>
      <c r="DI112" s="837"/>
      <c r="DJ112" s="837"/>
      <c r="DK112" s="837"/>
      <c r="DL112" s="837">
        <v>880631</v>
      </c>
      <c r="DM112" s="837"/>
      <c r="DN112" s="837"/>
      <c r="DO112" s="837"/>
      <c r="DP112" s="837"/>
      <c r="DQ112" s="837">
        <v>829478</v>
      </c>
      <c r="DR112" s="837"/>
      <c r="DS112" s="837"/>
      <c r="DT112" s="837"/>
      <c r="DU112" s="837"/>
      <c r="DV112" s="814">
        <v>21.3</v>
      </c>
      <c r="DW112" s="814"/>
      <c r="DX112" s="814"/>
      <c r="DY112" s="814"/>
      <c r="DZ112" s="815"/>
    </row>
    <row r="113" spans="1:130" s="226" customFormat="1" ht="26.25" customHeight="1" x14ac:dyDescent="0.15">
      <c r="A113" s="948"/>
      <c r="B113" s="949"/>
      <c r="C113" s="770" t="s">
        <v>437</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39">
        <v>308334</v>
      </c>
      <c r="AB113" s="940"/>
      <c r="AC113" s="940"/>
      <c r="AD113" s="940"/>
      <c r="AE113" s="941"/>
      <c r="AF113" s="942">
        <v>334722</v>
      </c>
      <c r="AG113" s="940"/>
      <c r="AH113" s="940"/>
      <c r="AI113" s="940"/>
      <c r="AJ113" s="941"/>
      <c r="AK113" s="942">
        <v>309628</v>
      </c>
      <c r="AL113" s="940"/>
      <c r="AM113" s="940"/>
      <c r="AN113" s="940"/>
      <c r="AO113" s="941"/>
      <c r="AP113" s="943">
        <v>8</v>
      </c>
      <c r="AQ113" s="944"/>
      <c r="AR113" s="944"/>
      <c r="AS113" s="944"/>
      <c r="AT113" s="945"/>
      <c r="AU113" s="959"/>
      <c r="AV113" s="960"/>
      <c r="AW113" s="960"/>
      <c r="AX113" s="960"/>
      <c r="AY113" s="960"/>
      <c r="AZ113" s="835" t="s">
        <v>438</v>
      </c>
      <c r="BA113" s="770"/>
      <c r="BB113" s="770"/>
      <c r="BC113" s="770"/>
      <c r="BD113" s="770"/>
      <c r="BE113" s="770"/>
      <c r="BF113" s="770"/>
      <c r="BG113" s="770"/>
      <c r="BH113" s="770"/>
      <c r="BI113" s="770"/>
      <c r="BJ113" s="770"/>
      <c r="BK113" s="770"/>
      <c r="BL113" s="770"/>
      <c r="BM113" s="770"/>
      <c r="BN113" s="770"/>
      <c r="BO113" s="770"/>
      <c r="BP113" s="771"/>
      <c r="BQ113" s="836">
        <v>124166</v>
      </c>
      <c r="BR113" s="837"/>
      <c r="BS113" s="837"/>
      <c r="BT113" s="837"/>
      <c r="BU113" s="837"/>
      <c r="BV113" s="837">
        <v>89047</v>
      </c>
      <c r="BW113" s="837"/>
      <c r="BX113" s="837"/>
      <c r="BY113" s="837"/>
      <c r="BZ113" s="837"/>
      <c r="CA113" s="837">
        <v>53059</v>
      </c>
      <c r="CB113" s="837"/>
      <c r="CC113" s="837"/>
      <c r="CD113" s="837"/>
      <c r="CE113" s="837"/>
      <c r="CF113" s="898">
        <v>1.4</v>
      </c>
      <c r="CG113" s="899"/>
      <c r="CH113" s="899"/>
      <c r="CI113" s="899"/>
      <c r="CJ113" s="899"/>
      <c r="CK113" s="954"/>
      <c r="CL113" s="911"/>
      <c r="CM113" s="848" t="s">
        <v>439</v>
      </c>
      <c r="CN113" s="849"/>
      <c r="CO113" s="849"/>
      <c r="CP113" s="849"/>
      <c r="CQ113" s="849"/>
      <c r="CR113" s="849"/>
      <c r="CS113" s="849"/>
      <c r="CT113" s="849"/>
      <c r="CU113" s="849"/>
      <c r="CV113" s="849"/>
      <c r="CW113" s="849"/>
      <c r="CX113" s="849"/>
      <c r="CY113" s="849"/>
      <c r="CZ113" s="849"/>
      <c r="DA113" s="849"/>
      <c r="DB113" s="849"/>
      <c r="DC113" s="849"/>
      <c r="DD113" s="849"/>
      <c r="DE113" s="849"/>
      <c r="DF113" s="850"/>
      <c r="DG113" s="799" t="s">
        <v>429</v>
      </c>
      <c r="DH113" s="800"/>
      <c r="DI113" s="800"/>
      <c r="DJ113" s="800"/>
      <c r="DK113" s="801"/>
      <c r="DL113" s="802" t="s">
        <v>429</v>
      </c>
      <c r="DM113" s="800"/>
      <c r="DN113" s="800"/>
      <c r="DO113" s="800"/>
      <c r="DP113" s="801"/>
      <c r="DQ113" s="802" t="s">
        <v>429</v>
      </c>
      <c r="DR113" s="800"/>
      <c r="DS113" s="800"/>
      <c r="DT113" s="800"/>
      <c r="DU113" s="801"/>
      <c r="DV113" s="841" t="s">
        <v>429</v>
      </c>
      <c r="DW113" s="842"/>
      <c r="DX113" s="842"/>
      <c r="DY113" s="842"/>
      <c r="DZ113" s="843"/>
    </row>
    <row r="114" spans="1:130" s="226" customFormat="1" ht="26.25" customHeight="1" x14ac:dyDescent="0.15">
      <c r="A114" s="948"/>
      <c r="B114" s="949"/>
      <c r="C114" s="770" t="s">
        <v>440</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39098</v>
      </c>
      <c r="AB114" s="800"/>
      <c r="AC114" s="800"/>
      <c r="AD114" s="800"/>
      <c r="AE114" s="801"/>
      <c r="AF114" s="802">
        <v>40907</v>
      </c>
      <c r="AG114" s="800"/>
      <c r="AH114" s="800"/>
      <c r="AI114" s="800"/>
      <c r="AJ114" s="801"/>
      <c r="AK114" s="802">
        <v>40457</v>
      </c>
      <c r="AL114" s="800"/>
      <c r="AM114" s="800"/>
      <c r="AN114" s="800"/>
      <c r="AO114" s="801"/>
      <c r="AP114" s="841">
        <v>1</v>
      </c>
      <c r="AQ114" s="842"/>
      <c r="AR114" s="842"/>
      <c r="AS114" s="842"/>
      <c r="AT114" s="843"/>
      <c r="AU114" s="959"/>
      <c r="AV114" s="960"/>
      <c r="AW114" s="960"/>
      <c r="AX114" s="960"/>
      <c r="AY114" s="960"/>
      <c r="AZ114" s="835" t="s">
        <v>441</v>
      </c>
      <c r="BA114" s="770"/>
      <c r="BB114" s="770"/>
      <c r="BC114" s="770"/>
      <c r="BD114" s="770"/>
      <c r="BE114" s="770"/>
      <c r="BF114" s="770"/>
      <c r="BG114" s="770"/>
      <c r="BH114" s="770"/>
      <c r="BI114" s="770"/>
      <c r="BJ114" s="770"/>
      <c r="BK114" s="770"/>
      <c r="BL114" s="770"/>
      <c r="BM114" s="770"/>
      <c r="BN114" s="770"/>
      <c r="BO114" s="770"/>
      <c r="BP114" s="771"/>
      <c r="BQ114" s="836">
        <v>1311737</v>
      </c>
      <c r="BR114" s="837"/>
      <c r="BS114" s="837"/>
      <c r="BT114" s="837"/>
      <c r="BU114" s="837"/>
      <c r="BV114" s="837">
        <v>1178385</v>
      </c>
      <c r="BW114" s="837"/>
      <c r="BX114" s="837"/>
      <c r="BY114" s="837"/>
      <c r="BZ114" s="837"/>
      <c r="CA114" s="837">
        <v>992153</v>
      </c>
      <c r="CB114" s="837"/>
      <c r="CC114" s="837"/>
      <c r="CD114" s="837"/>
      <c r="CE114" s="837"/>
      <c r="CF114" s="898">
        <v>25.5</v>
      </c>
      <c r="CG114" s="899"/>
      <c r="CH114" s="899"/>
      <c r="CI114" s="899"/>
      <c r="CJ114" s="899"/>
      <c r="CK114" s="954"/>
      <c r="CL114" s="911"/>
      <c r="CM114" s="848" t="s">
        <v>442</v>
      </c>
      <c r="CN114" s="849"/>
      <c r="CO114" s="849"/>
      <c r="CP114" s="849"/>
      <c r="CQ114" s="849"/>
      <c r="CR114" s="849"/>
      <c r="CS114" s="849"/>
      <c r="CT114" s="849"/>
      <c r="CU114" s="849"/>
      <c r="CV114" s="849"/>
      <c r="CW114" s="849"/>
      <c r="CX114" s="849"/>
      <c r="CY114" s="849"/>
      <c r="CZ114" s="849"/>
      <c r="DA114" s="849"/>
      <c r="DB114" s="849"/>
      <c r="DC114" s="849"/>
      <c r="DD114" s="849"/>
      <c r="DE114" s="849"/>
      <c r="DF114" s="850"/>
      <c r="DG114" s="799" t="s">
        <v>429</v>
      </c>
      <c r="DH114" s="800"/>
      <c r="DI114" s="800"/>
      <c r="DJ114" s="800"/>
      <c r="DK114" s="801"/>
      <c r="DL114" s="802" t="s">
        <v>429</v>
      </c>
      <c r="DM114" s="800"/>
      <c r="DN114" s="800"/>
      <c r="DO114" s="800"/>
      <c r="DP114" s="801"/>
      <c r="DQ114" s="802" t="s">
        <v>429</v>
      </c>
      <c r="DR114" s="800"/>
      <c r="DS114" s="800"/>
      <c r="DT114" s="800"/>
      <c r="DU114" s="801"/>
      <c r="DV114" s="841" t="s">
        <v>429</v>
      </c>
      <c r="DW114" s="842"/>
      <c r="DX114" s="842"/>
      <c r="DY114" s="842"/>
      <c r="DZ114" s="843"/>
    </row>
    <row r="115" spans="1:130" s="226" customFormat="1" ht="26.25" customHeight="1" x14ac:dyDescent="0.15">
      <c r="A115" s="948"/>
      <c r="B115" s="949"/>
      <c r="C115" s="770" t="s">
        <v>443</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39">
        <v>79099</v>
      </c>
      <c r="AB115" s="940"/>
      <c r="AC115" s="940"/>
      <c r="AD115" s="940"/>
      <c r="AE115" s="941"/>
      <c r="AF115" s="942">
        <v>63172</v>
      </c>
      <c r="AG115" s="940"/>
      <c r="AH115" s="940"/>
      <c r="AI115" s="940"/>
      <c r="AJ115" s="941"/>
      <c r="AK115" s="942">
        <v>78472</v>
      </c>
      <c r="AL115" s="940"/>
      <c r="AM115" s="940"/>
      <c r="AN115" s="940"/>
      <c r="AO115" s="941"/>
      <c r="AP115" s="943">
        <v>2</v>
      </c>
      <c r="AQ115" s="944"/>
      <c r="AR115" s="944"/>
      <c r="AS115" s="944"/>
      <c r="AT115" s="945"/>
      <c r="AU115" s="959"/>
      <c r="AV115" s="960"/>
      <c r="AW115" s="960"/>
      <c r="AX115" s="960"/>
      <c r="AY115" s="960"/>
      <c r="AZ115" s="835" t="s">
        <v>444</v>
      </c>
      <c r="BA115" s="770"/>
      <c r="BB115" s="770"/>
      <c r="BC115" s="770"/>
      <c r="BD115" s="770"/>
      <c r="BE115" s="770"/>
      <c r="BF115" s="770"/>
      <c r="BG115" s="770"/>
      <c r="BH115" s="770"/>
      <c r="BI115" s="770"/>
      <c r="BJ115" s="770"/>
      <c r="BK115" s="770"/>
      <c r="BL115" s="770"/>
      <c r="BM115" s="770"/>
      <c r="BN115" s="770"/>
      <c r="BO115" s="770"/>
      <c r="BP115" s="771"/>
      <c r="BQ115" s="836" t="s">
        <v>429</v>
      </c>
      <c r="BR115" s="837"/>
      <c r="BS115" s="837"/>
      <c r="BT115" s="837"/>
      <c r="BU115" s="837"/>
      <c r="BV115" s="837">
        <v>17686</v>
      </c>
      <c r="BW115" s="837"/>
      <c r="BX115" s="837"/>
      <c r="BY115" s="837"/>
      <c r="BZ115" s="837"/>
      <c r="CA115" s="837">
        <v>18183</v>
      </c>
      <c r="CB115" s="837"/>
      <c r="CC115" s="837"/>
      <c r="CD115" s="837"/>
      <c r="CE115" s="837"/>
      <c r="CF115" s="898">
        <v>0.5</v>
      </c>
      <c r="CG115" s="899"/>
      <c r="CH115" s="899"/>
      <c r="CI115" s="899"/>
      <c r="CJ115" s="899"/>
      <c r="CK115" s="954"/>
      <c r="CL115" s="911"/>
      <c r="CM115" s="835" t="s">
        <v>445</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396339</v>
      </c>
      <c r="DH115" s="800"/>
      <c r="DI115" s="800"/>
      <c r="DJ115" s="800"/>
      <c r="DK115" s="801"/>
      <c r="DL115" s="802">
        <v>360935</v>
      </c>
      <c r="DM115" s="800"/>
      <c r="DN115" s="800"/>
      <c r="DO115" s="800"/>
      <c r="DP115" s="801"/>
      <c r="DQ115" s="802">
        <v>326027</v>
      </c>
      <c r="DR115" s="800"/>
      <c r="DS115" s="800"/>
      <c r="DT115" s="800"/>
      <c r="DU115" s="801"/>
      <c r="DV115" s="841">
        <v>8.4</v>
      </c>
      <c r="DW115" s="842"/>
      <c r="DX115" s="842"/>
      <c r="DY115" s="842"/>
      <c r="DZ115" s="843"/>
    </row>
    <row r="116" spans="1:130" s="226" customFormat="1" ht="26.25" customHeight="1" x14ac:dyDescent="0.15">
      <c r="A116" s="950"/>
      <c r="B116" s="951"/>
      <c r="C116" s="880" t="s">
        <v>446</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99">
        <v>73</v>
      </c>
      <c r="AB116" s="800"/>
      <c r="AC116" s="800"/>
      <c r="AD116" s="800"/>
      <c r="AE116" s="801"/>
      <c r="AF116" s="802">
        <v>115</v>
      </c>
      <c r="AG116" s="800"/>
      <c r="AH116" s="800"/>
      <c r="AI116" s="800"/>
      <c r="AJ116" s="801"/>
      <c r="AK116" s="802">
        <v>57</v>
      </c>
      <c r="AL116" s="800"/>
      <c r="AM116" s="800"/>
      <c r="AN116" s="800"/>
      <c r="AO116" s="801"/>
      <c r="AP116" s="841">
        <v>0</v>
      </c>
      <c r="AQ116" s="842"/>
      <c r="AR116" s="842"/>
      <c r="AS116" s="842"/>
      <c r="AT116" s="843"/>
      <c r="AU116" s="959"/>
      <c r="AV116" s="960"/>
      <c r="AW116" s="960"/>
      <c r="AX116" s="960"/>
      <c r="AY116" s="960"/>
      <c r="AZ116" s="886" t="s">
        <v>447</v>
      </c>
      <c r="BA116" s="887"/>
      <c r="BB116" s="887"/>
      <c r="BC116" s="887"/>
      <c r="BD116" s="887"/>
      <c r="BE116" s="887"/>
      <c r="BF116" s="887"/>
      <c r="BG116" s="887"/>
      <c r="BH116" s="887"/>
      <c r="BI116" s="887"/>
      <c r="BJ116" s="887"/>
      <c r="BK116" s="887"/>
      <c r="BL116" s="887"/>
      <c r="BM116" s="887"/>
      <c r="BN116" s="887"/>
      <c r="BO116" s="887"/>
      <c r="BP116" s="888"/>
      <c r="BQ116" s="836" t="s">
        <v>121</v>
      </c>
      <c r="BR116" s="837"/>
      <c r="BS116" s="837"/>
      <c r="BT116" s="837"/>
      <c r="BU116" s="837"/>
      <c r="BV116" s="837" t="s">
        <v>429</v>
      </c>
      <c r="BW116" s="837"/>
      <c r="BX116" s="837"/>
      <c r="BY116" s="837"/>
      <c r="BZ116" s="837"/>
      <c r="CA116" s="837" t="s">
        <v>429</v>
      </c>
      <c r="CB116" s="837"/>
      <c r="CC116" s="837"/>
      <c r="CD116" s="837"/>
      <c r="CE116" s="837"/>
      <c r="CF116" s="898" t="s">
        <v>429</v>
      </c>
      <c r="CG116" s="899"/>
      <c r="CH116" s="899"/>
      <c r="CI116" s="899"/>
      <c r="CJ116" s="899"/>
      <c r="CK116" s="954"/>
      <c r="CL116" s="911"/>
      <c r="CM116" s="848" t="s">
        <v>448</v>
      </c>
      <c r="CN116" s="849"/>
      <c r="CO116" s="849"/>
      <c r="CP116" s="849"/>
      <c r="CQ116" s="849"/>
      <c r="CR116" s="849"/>
      <c r="CS116" s="849"/>
      <c r="CT116" s="849"/>
      <c r="CU116" s="849"/>
      <c r="CV116" s="849"/>
      <c r="CW116" s="849"/>
      <c r="CX116" s="849"/>
      <c r="CY116" s="849"/>
      <c r="CZ116" s="849"/>
      <c r="DA116" s="849"/>
      <c r="DB116" s="849"/>
      <c r="DC116" s="849"/>
      <c r="DD116" s="849"/>
      <c r="DE116" s="849"/>
      <c r="DF116" s="850"/>
      <c r="DG116" s="799" t="s">
        <v>429</v>
      </c>
      <c r="DH116" s="800"/>
      <c r="DI116" s="800"/>
      <c r="DJ116" s="800"/>
      <c r="DK116" s="801"/>
      <c r="DL116" s="802" t="s">
        <v>429</v>
      </c>
      <c r="DM116" s="800"/>
      <c r="DN116" s="800"/>
      <c r="DO116" s="800"/>
      <c r="DP116" s="801"/>
      <c r="DQ116" s="802" t="s">
        <v>429</v>
      </c>
      <c r="DR116" s="800"/>
      <c r="DS116" s="800"/>
      <c r="DT116" s="800"/>
      <c r="DU116" s="801"/>
      <c r="DV116" s="841" t="s">
        <v>429</v>
      </c>
      <c r="DW116" s="842"/>
      <c r="DX116" s="842"/>
      <c r="DY116" s="842"/>
      <c r="DZ116" s="843"/>
    </row>
    <row r="117" spans="1:130" s="226" customFormat="1" ht="26.25" customHeight="1" x14ac:dyDescent="0.15">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877" t="s">
        <v>449</v>
      </c>
      <c r="Z117" s="926"/>
      <c r="AA117" s="931">
        <v>1166606</v>
      </c>
      <c r="AB117" s="932"/>
      <c r="AC117" s="932"/>
      <c r="AD117" s="932"/>
      <c r="AE117" s="933"/>
      <c r="AF117" s="934">
        <v>1177646</v>
      </c>
      <c r="AG117" s="932"/>
      <c r="AH117" s="932"/>
      <c r="AI117" s="932"/>
      <c r="AJ117" s="933"/>
      <c r="AK117" s="934">
        <v>1161843</v>
      </c>
      <c r="AL117" s="932"/>
      <c r="AM117" s="932"/>
      <c r="AN117" s="932"/>
      <c r="AO117" s="933"/>
      <c r="AP117" s="935"/>
      <c r="AQ117" s="936"/>
      <c r="AR117" s="936"/>
      <c r="AS117" s="936"/>
      <c r="AT117" s="937"/>
      <c r="AU117" s="959"/>
      <c r="AV117" s="960"/>
      <c r="AW117" s="960"/>
      <c r="AX117" s="960"/>
      <c r="AY117" s="960"/>
      <c r="AZ117" s="886" t="s">
        <v>450</v>
      </c>
      <c r="BA117" s="887"/>
      <c r="BB117" s="887"/>
      <c r="BC117" s="887"/>
      <c r="BD117" s="887"/>
      <c r="BE117" s="887"/>
      <c r="BF117" s="887"/>
      <c r="BG117" s="887"/>
      <c r="BH117" s="887"/>
      <c r="BI117" s="887"/>
      <c r="BJ117" s="887"/>
      <c r="BK117" s="887"/>
      <c r="BL117" s="887"/>
      <c r="BM117" s="887"/>
      <c r="BN117" s="887"/>
      <c r="BO117" s="887"/>
      <c r="BP117" s="888"/>
      <c r="BQ117" s="836" t="s">
        <v>451</v>
      </c>
      <c r="BR117" s="837"/>
      <c r="BS117" s="837"/>
      <c r="BT117" s="837"/>
      <c r="BU117" s="837"/>
      <c r="BV117" s="837" t="s">
        <v>121</v>
      </c>
      <c r="BW117" s="837"/>
      <c r="BX117" s="837"/>
      <c r="BY117" s="837"/>
      <c r="BZ117" s="837"/>
      <c r="CA117" s="837" t="s">
        <v>121</v>
      </c>
      <c r="CB117" s="837"/>
      <c r="CC117" s="837"/>
      <c r="CD117" s="837"/>
      <c r="CE117" s="837"/>
      <c r="CF117" s="898" t="s">
        <v>121</v>
      </c>
      <c r="CG117" s="899"/>
      <c r="CH117" s="899"/>
      <c r="CI117" s="899"/>
      <c r="CJ117" s="899"/>
      <c r="CK117" s="954"/>
      <c r="CL117" s="911"/>
      <c r="CM117" s="848" t="s">
        <v>452</v>
      </c>
      <c r="CN117" s="849"/>
      <c r="CO117" s="849"/>
      <c r="CP117" s="849"/>
      <c r="CQ117" s="849"/>
      <c r="CR117" s="849"/>
      <c r="CS117" s="849"/>
      <c r="CT117" s="849"/>
      <c r="CU117" s="849"/>
      <c r="CV117" s="849"/>
      <c r="CW117" s="849"/>
      <c r="CX117" s="849"/>
      <c r="CY117" s="849"/>
      <c r="CZ117" s="849"/>
      <c r="DA117" s="849"/>
      <c r="DB117" s="849"/>
      <c r="DC117" s="849"/>
      <c r="DD117" s="849"/>
      <c r="DE117" s="849"/>
      <c r="DF117" s="850"/>
      <c r="DG117" s="799" t="s">
        <v>451</v>
      </c>
      <c r="DH117" s="800"/>
      <c r="DI117" s="800"/>
      <c r="DJ117" s="800"/>
      <c r="DK117" s="801"/>
      <c r="DL117" s="802" t="s">
        <v>451</v>
      </c>
      <c r="DM117" s="800"/>
      <c r="DN117" s="800"/>
      <c r="DO117" s="800"/>
      <c r="DP117" s="801"/>
      <c r="DQ117" s="802" t="s">
        <v>121</v>
      </c>
      <c r="DR117" s="800"/>
      <c r="DS117" s="800"/>
      <c r="DT117" s="800"/>
      <c r="DU117" s="801"/>
      <c r="DV117" s="841" t="s">
        <v>121</v>
      </c>
      <c r="DW117" s="842"/>
      <c r="DX117" s="842"/>
      <c r="DY117" s="842"/>
      <c r="DZ117" s="843"/>
    </row>
    <row r="118" spans="1:130" s="226" customFormat="1" ht="26.25" customHeight="1" x14ac:dyDescent="0.15">
      <c r="A118" s="924" t="s">
        <v>424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422</v>
      </c>
      <c r="AB118" s="925"/>
      <c r="AC118" s="925"/>
      <c r="AD118" s="925"/>
      <c r="AE118" s="926"/>
      <c r="AF118" s="927" t="s">
        <v>302</v>
      </c>
      <c r="AG118" s="925"/>
      <c r="AH118" s="925"/>
      <c r="AI118" s="925"/>
      <c r="AJ118" s="926"/>
      <c r="AK118" s="927" t="s">
        <v>301</v>
      </c>
      <c r="AL118" s="925"/>
      <c r="AM118" s="925"/>
      <c r="AN118" s="925"/>
      <c r="AO118" s="926"/>
      <c r="AP118" s="928" t="s">
        <v>423</v>
      </c>
      <c r="AQ118" s="929"/>
      <c r="AR118" s="929"/>
      <c r="AS118" s="929"/>
      <c r="AT118" s="930"/>
      <c r="AU118" s="959"/>
      <c r="AV118" s="960"/>
      <c r="AW118" s="960"/>
      <c r="AX118" s="960"/>
      <c r="AY118" s="960"/>
      <c r="AZ118" s="879" t="s">
        <v>453</v>
      </c>
      <c r="BA118" s="880"/>
      <c r="BB118" s="880"/>
      <c r="BC118" s="880"/>
      <c r="BD118" s="880"/>
      <c r="BE118" s="880"/>
      <c r="BF118" s="880"/>
      <c r="BG118" s="880"/>
      <c r="BH118" s="880"/>
      <c r="BI118" s="880"/>
      <c r="BJ118" s="880"/>
      <c r="BK118" s="880"/>
      <c r="BL118" s="880"/>
      <c r="BM118" s="880"/>
      <c r="BN118" s="880"/>
      <c r="BO118" s="880"/>
      <c r="BP118" s="881"/>
      <c r="BQ118" s="882" t="s">
        <v>451</v>
      </c>
      <c r="BR118" s="883"/>
      <c r="BS118" s="883"/>
      <c r="BT118" s="883"/>
      <c r="BU118" s="883"/>
      <c r="BV118" s="883" t="s">
        <v>451</v>
      </c>
      <c r="BW118" s="883"/>
      <c r="BX118" s="883"/>
      <c r="BY118" s="883"/>
      <c r="BZ118" s="883"/>
      <c r="CA118" s="883" t="s">
        <v>121</v>
      </c>
      <c r="CB118" s="883"/>
      <c r="CC118" s="883"/>
      <c r="CD118" s="883"/>
      <c r="CE118" s="883"/>
      <c r="CF118" s="898" t="s">
        <v>121</v>
      </c>
      <c r="CG118" s="899"/>
      <c r="CH118" s="899"/>
      <c r="CI118" s="899"/>
      <c r="CJ118" s="899"/>
      <c r="CK118" s="954"/>
      <c r="CL118" s="911"/>
      <c r="CM118" s="848" t="s">
        <v>454</v>
      </c>
      <c r="CN118" s="849"/>
      <c r="CO118" s="849"/>
      <c r="CP118" s="849"/>
      <c r="CQ118" s="849"/>
      <c r="CR118" s="849"/>
      <c r="CS118" s="849"/>
      <c r="CT118" s="849"/>
      <c r="CU118" s="849"/>
      <c r="CV118" s="849"/>
      <c r="CW118" s="849"/>
      <c r="CX118" s="849"/>
      <c r="CY118" s="849"/>
      <c r="CZ118" s="849"/>
      <c r="DA118" s="849"/>
      <c r="DB118" s="849"/>
      <c r="DC118" s="849"/>
      <c r="DD118" s="849"/>
      <c r="DE118" s="849"/>
      <c r="DF118" s="850"/>
      <c r="DG118" s="799" t="s">
        <v>121</v>
      </c>
      <c r="DH118" s="800"/>
      <c r="DI118" s="800"/>
      <c r="DJ118" s="800"/>
      <c r="DK118" s="801"/>
      <c r="DL118" s="802" t="s">
        <v>451</v>
      </c>
      <c r="DM118" s="800"/>
      <c r="DN118" s="800"/>
      <c r="DO118" s="800"/>
      <c r="DP118" s="801"/>
      <c r="DQ118" s="802" t="s">
        <v>121</v>
      </c>
      <c r="DR118" s="800"/>
      <c r="DS118" s="800"/>
      <c r="DT118" s="800"/>
      <c r="DU118" s="801"/>
      <c r="DV118" s="841" t="s">
        <v>121</v>
      </c>
      <c r="DW118" s="842"/>
      <c r="DX118" s="842"/>
      <c r="DY118" s="842"/>
      <c r="DZ118" s="843"/>
    </row>
    <row r="119" spans="1:130" s="226" customFormat="1" ht="26.25" customHeight="1" x14ac:dyDescent="0.15">
      <c r="A119" s="908" t="s">
        <v>427</v>
      </c>
      <c r="B119" s="909"/>
      <c r="C119" s="914" t="s">
        <v>428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121</v>
      </c>
      <c r="AB119" s="918"/>
      <c r="AC119" s="918"/>
      <c r="AD119" s="918"/>
      <c r="AE119" s="919"/>
      <c r="AF119" s="920" t="s">
        <v>121</v>
      </c>
      <c r="AG119" s="918"/>
      <c r="AH119" s="918"/>
      <c r="AI119" s="918"/>
      <c r="AJ119" s="919"/>
      <c r="AK119" s="920" t="s">
        <v>455</v>
      </c>
      <c r="AL119" s="918"/>
      <c r="AM119" s="918"/>
      <c r="AN119" s="918"/>
      <c r="AO119" s="919"/>
      <c r="AP119" s="921" t="s">
        <v>121</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877" t="s">
        <v>456</v>
      </c>
      <c r="BP119" s="878"/>
      <c r="BQ119" s="882">
        <v>15345332</v>
      </c>
      <c r="BR119" s="883"/>
      <c r="BS119" s="883"/>
      <c r="BT119" s="883"/>
      <c r="BU119" s="883"/>
      <c r="BV119" s="883">
        <v>14967777</v>
      </c>
      <c r="BW119" s="883"/>
      <c r="BX119" s="883"/>
      <c r="BY119" s="883"/>
      <c r="BZ119" s="883"/>
      <c r="CA119" s="883">
        <v>14337745</v>
      </c>
      <c r="CB119" s="883"/>
      <c r="CC119" s="883"/>
      <c r="CD119" s="883"/>
      <c r="CE119" s="883"/>
      <c r="CF119" s="766"/>
      <c r="CG119" s="767"/>
      <c r="CH119" s="767"/>
      <c r="CI119" s="767"/>
      <c r="CJ119" s="876"/>
      <c r="CK119" s="955"/>
      <c r="CL119" s="913"/>
      <c r="CM119" s="838" t="s">
        <v>457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82">
        <v>4964</v>
      </c>
      <c r="DH119" s="783"/>
      <c r="DI119" s="783"/>
      <c r="DJ119" s="783"/>
      <c r="DK119" s="784"/>
      <c r="DL119" s="785">
        <v>3832</v>
      </c>
      <c r="DM119" s="783"/>
      <c r="DN119" s="783"/>
      <c r="DO119" s="783"/>
      <c r="DP119" s="784"/>
      <c r="DQ119" s="785" t="s">
        <v>121</v>
      </c>
      <c r="DR119" s="783"/>
      <c r="DS119" s="783"/>
      <c r="DT119" s="783"/>
      <c r="DU119" s="784"/>
      <c r="DV119" s="851" t="s">
        <v>121</v>
      </c>
      <c r="DW119" s="852"/>
      <c r="DX119" s="852"/>
      <c r="DY119" s="852"/>
      <c r="DZ119" s="853"/>
    </row>
    <row r="120" spans="1:130" s="226" customFormat="1" ht="26.25" customHeight="1" x14ac:dyDescent="0.15">
      <c r="A120" s="910"/>
      <c r="B120" s="911"/>
      <c r="C120" s="848" t="s">
        <v>432</v>
      </c>
      <c r="D120" s="849"/>
      <c r="E120" s="849"/>
      <c r="F120" s="849"/>
      <c r="G120" s="849"/>
      <c r="H120" s="849"/>
      <c r="I120" s="849"/>
      <c r="J120" s="849"/>
      <c r="K120" s="849"/>
      <c r="L120" s="849"/>
      <c r="M120" s="849"/>
      <c r="N120" s="849"/>
      <c r="O120" s="849"/>
      <c r="P120" s="849"/>
      <c r="Q120" s="849"/>
      <c r="R120" s="849"/>
      <c r="S120" s="849"/>
      <c r="T120" s="849"/>
      <c r="U120" s="849"/>
      <c r="V120" s="849"/>
      <c r="W120" s="849"/>
      <c r="X120" s="849"/>
      <c r="Y120" s="849"/>
      <c r="Z120" s="850"/>
      <c r="AA120" s="799" t="s">
        <v>121</v>
      </c>
      <c r="AB120" s="800"/>
      <c r="AC120" s="800"/>
      <c r="AD120" s="800"/>
      <c r="AE120" s="801"/>
      <c r="AF120" s="802" t="s">
        <v>121</v>
      </c>
      <c r="AG120" s="800"/>
      <c r="AH120" s="800"/>
      <c r="AI120" s="800"/>
      <c r="AJ120" s="801"/>
      <c r="AK120" s="802" t="s">
        <v>121</v>
      </c>
      <c r="AL120" s="800"/>
      <c r="AM120" s="800"/>
      <c r="AN120" s="800"/>
      <c r="AO120" s="801"/>
      <c r="AP120" s="841" t="s">
        <v>121</v>
      </c>
      <c r="AQ120" s="842"/>
      <c r="AR120" s="842"/>
      <c r="AS120" s="842"/>
      <c r="AT120" s="843"/>
      <c r="AU120" s="900" t="s">
        <v>458</v>
      </c>
      <c r="AV120" s="901"/>
      <c r="AW120" s="901"/>
      <c r="AX120" s="901"/>
      <c r="AY120" s="902"/>
      <c r="AZ120" s="863" t="s">
        <v>459</v>
      </c>
      <c r="BA120" s="828"/>
      <c r="BB120" s="828"/>
      <c r="BC120" s="828"/>
      <c r="BD120" s="828"/>
      <c r="BE120" s="828"/>
      <c r="BF120" s="828"/>
      <c r="BG120" s="828"/>
      <c r="BH120" s="828"/>
      <c r="BI120" s="828"/>
      <c r="BJ120" s="828"/>
      <c r="BK120" s="828"/>
      <c r="BL120" s="828"/>
      <c r="BM120" s="828"/>
      <c r="BN120" s="828"/>
      <c r="BO120" s="828"/>
      <c r="BP120" s="829"/>
      <c r="BQ120" s="864">
        <v>1763389</v>
      </c>
      <c r="BR120" s="845"/>
      <c r="BS120" s="845"/>
      <c r="BT120" s="845"/>
      <c r="BU120" s="845"/>
      <c r="BV120" s="845">
        <v>1878112</v>
      </c>
      <c r="BW120" s="845"/>
      <c r="BX120" s="845"/>
      <c r="BY120" s="845"/>
      <c r="BZ120" s="845"/>
      <c r="CA120" s="845">
        <v>1758930</v>
      </c>
      <c r="CB120" s="845"/>
      <c r="CC120" s="845"/>
      <c r="CD120" s="845"/>
      <c r="CE120" s="845"/>
      <c r="CF120" s="889">
        <v>45.2</v>
      </c>
      <c r="CG120" s="890"/>
      <c r="CH120" s="890"/>
      <c r="CI120" s="890"/>
      <c r="CJ120" s="890"/>
      <c r="CK120" s="891" t="s">
        <v>460</v>
      </c>
      <c r="CL120" s="855"/>
      <c r="CM120" s="855"/>
      <c r="CN120" s="855"/>
      <c r="CO120" s="856"/>
      <c r="CP120" s="895" t="s">
        <v>461</v>
      </c>
      <c r="CQ120" s="896"/>
      <c r="CR120" s="896"/>
      <c r="CS120" s="896"/>
      <c r="CT120" s="896"/>
      <c r="CU120" s="896"/>
      <c r="CV120" s="896"/>
      <c r="CW120" s="896"/>
      <c r="CX120" s="896"/>
      <c r="CY120" s="896"/>
      <c r="CZ120" s="896"/>
      <c r="DA120" s="896"/>
      <c r="DB120" s="896"/>
      <c r="DC120" s="896"/>
      <c r="DD120" s="896"/>
      <c r="DE120" s="896"/>
      <c r="DF120" s="897"/>
      <c r="DG120" s="864">
        <v>2333040</v>
      </c>
      <c r="DH120" s="845"/>
      <c r="DI120" s="845"/>
      <c r="DJ120" s="845"/>
      <c r="DK120" s="845"/>
      <c r="DL120" s="845">
        <v>2252416</v>
      </c>
      <c r="DM120" s="845"/>
      <c r="DN120" s="845"/>
      <c r="DO120" s="845"/>
      <c r="DP120" s="845"/>
      <c r="DQ120" s="845">
        <v>2270851</v>
      </c>
      <c r="DR120" s="845"/>
      <c r="DS120" s="845"/>
      <c r="DT120" s="845"/>
      <c r="DU120" s="845"/>
      <c r="DV120" s="846">
        <v>58.3</v>
      </c>
      <c r="DW120" s="846"/>
      <c r="DX120" s="846"/>
      <c r="DY120" s="846"/>
      <c r="DZ120" s="847"/>
    </row>
    <row r="121" spans="1:130" s="226" customFormat="1" ht="26.25" customHeight="1" x14ac:dyDescent="0.15">
      <c r="A121" s="910"/>
      <c r="B121" s="911"/>
      <c r="C121" s="886" t="s">
        <v>462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4954</v>
      </c>
      <c r="AB121" s="800"/>
      <c r="AC121" s="800"/>
      <c r="AD121" s="800"/>
      <c r="AE121" s="801"/>
      <c r="AF121" s="802">
        <v>4747</v>
      </c>
      <c r="AG121" s="800"/>
      <c r="AH121" s="800"/>
      <c r="AI121" s="800"/>
      <c r="AJ121" s="801"/>
      <c r="AK121" s="802">
        <v>4540</v>
      </c>
      <c r="AL121" s="800"/>
      <c r="AM121" s="800"/>
      <c r="AN121" s="800"/>
      <c r="AO121" s="801"/>
      <c r="AP121" s="841">
        <v>0.1</v>
      </c>
      <c r="AQ121" s="842"/>
      <c r="AR121" s="842"/>
      <c r="AS121" s="842"/>
      <c r="AT121" s="843"/>
      <c r="AU121" s="903"/>
      <c r="AV121" s="904"/>
      <c r="AW121" s="904"/>
      <c r="AX121" s="904"/>
      <c r="AY121" s="905"/>
      <c r="AZ121" s="835" t="s">
        <v>463</v>
      </c>
      <c r="BA121" s="770"/>
      <c r="BB121" s="770"/>
      <c r="BC121" s="770"/>
      <c r="BD121" s="770"/>
      <c r="BE121" s="770"/>
      <c r="BF121" s="770"/>
      <c r="BG121" s="770"/>
      <c r="BH121" s="770"/>
      <c r="BI121" s="770"/>
      <c r="BJ121" s="770"/>
      <c r="BK121" s="770"/>
      <c r="BL121" s="770"/>
      <c r="BM121" s="770"/>
      <c r="BN121" s="770"/>
      <c r="BO121" s="770"/>
      <c r="BP121" s="771"/>
      <c r="BQ121" s="836">
        <v>167214</v>
      </c>
      <c r="BR121" s="837"/>
      <c r="BS121" s="837"/>
      <c r="BT121" s="837"/>
      <c r="BU121" s="837"/>
      <c r="BV121" s="837">
        <v>167333</v>
      </c>
      <c r="BW121" s="837"/>
      <c r="BX121" s="837"/>
      <c r="BY121" s="837"/>
      <c r="BZ121" s="837"/>
      <c r="CA121" s="837">
        <v>314078</v>
      </c>
      <c r="CB121" s="837"/>
      <c r="CC121" s="837"/>
      <c r="CD121" s="837"/>
      <c r="CE121" s="837"/>
      <c r="CF121" s="898">
        <v>8.1</v>
      </c>
      <c r="CG121" s="899"/>
      <c r="CH121" s="899"/>
      <c r="CI121" s="899"/>
      <c r="CJ121" s="899"/>
      <c r="CK121" s="892"/>
      <c r="CL121" s="858"/>
      <c r="CM121" s="858"/>
      <c r="CN121" s="858"/>
      <c r="CO121" s="859"/>
      <c r="CP121" s="867" t="s">
        <v>464</v>
      </c>
      <c r="CQ121" s="868"/>
      <c r="CR121" s="868"/>
      <c r="CS121" s="868"/>
      <c r="CT121" s="868"/>
      <c r="CU121" s="868"/>
      <c r="CV121" s="868"/>
      <c r="CW121" s="868"/>
      <c r="CX121" s="868"/>
      <c r="CY121" s="868"/>
      <c r="CZ121" s="868"/>
      <c r="DA121" s="868"/>
      <c r="DB121" s="868"/>
      <c r="DC121" s="868"/>
      <c r="DD121" s="868"/>
      <c r="DE121" s="868"/>
      <c r="DF121" s="869"/>
      <c r="DG121" s="836">
        <v>1463548</v>
      </c>
      <c r="DH121" s="837"/>
      <c r="DI121" s="837"/>
      <c r="DJ121" s="837"/>
      <c r="DK121" s="837"/>
      <c r="DL121" s="837">
        <v>1433923</v>
      </c>
      <c r="DM121" s="837"/>
      <c r="DN121" s="837"/>
      <c r="DO121" s="837"/>
      <c r="DP121" s="837"/>
      <c r="DQ121" s="837">
        <v>1389807</v>
      </c>
      <c r="DR121" s="837"/>
      <c r="DS121" s="837"/>
      <c r="DT121" s="837"/>
      <c r="DU121" s="837"/>
      <c r="DV121" s="814">
        <v>35.700000000000003</v>
      </c>
      <c r="DW121" s="814"/>
      <c r="DX121" s="814"/>
      <c r="DY121" s="814"/>
      <c r="DZ121" s="815"/>
    </row>
    <row r="122" spans="1:130" s="226" customFormat="1" ht="26.25" customHeight="1" x14ac:dyDescent="0.15">
      <c r="A122" s="910"/>
      <c r="B122" s="911"/>
      <c r="C122" s="848" t="s">
        <v>442</v>
      </c>
      <c r="D122" s="849"/>
      <c r="E122" s="849"/>
      <c r="F122" s="849"/>
      <c r="G122" s="849"/>
      <c r="H122" s="849"/>
      <c r="I122" s="849"/>
      <c r="J122" s="849"/>
      <c r="K122" s="849"/>
      <c r="L122" s="849"/>
      <c r="M122" s="849"/>
      <c r="N122" s="849"/>
      <c r="O122" s="849"/>
      <c r="P122" s="849"/>
      <c r="Q122" s="849"/>
      <c r="R122" s="849"/>
      <c r="S122" s="849"/>
      <c r="T122" s="849"/>
      <c r="U122" s="849"/>
      <c r="V122" s="849"/>
      <c r="W122" s="849"/>
      <c r="X122" s="849"/>
      <c r="Y122" s="849"/>
      <c r="Z122" s="850"/>
      <c r="AA122" s="799" t="s">
        <v>121</v>
      </c>
      <c r="AB122" s="800"/>
      <c r="AC122" s="800"/>
      <c r="AD122" s="800"/>
      <c r="AE122" s="801"/>
      <c r="AF122" s="802" t="s">
        <v>121</v>
      </c>
      <c r="AG122" s="800"/>
      <c r="AH122" s="800"/>
      <c r="AI122" s="800"/>
      <c r="AJ122" s="801"/>
      <c r="AK122" s="802" t="s">
        <v>121</v>
      </c>
      <c r="AL122" s="800"/>
      <c r="AM122" s="800"/>
      <c r="AN122" s="800"/>
      <c r="AO122" s="801"/>
      <c r="AP122" s="841" t="s">
        <v>121</v>
      </c>
      <c r="AQ122" s="842"/>
      <c r="AR122" s="842"/>
      <c r="AS122" s="842"/>
      <c r="AT122" s="843"/>
      <c r="AU122" s="903"/>
      <c r="AV122" s="904"/>
      <c r="AW122" s="904"/>
      <c r="AX122" s="904"/>
      <c r="AY122" s="905"/>
      <c r="AZ122" s="879" t="s">
        <v>465</v>
      </c>
      <c r="BA122" s="880"/>
      <c r="BB122" s="880"/>
      <c r="BC122" s="880"/>
      <c r="BD122" s="880"/>
      <c r="BE122" s="880"/>
      <c r="BF122" s="880"/>
      <c r="BG122" s="880"/>
      <c r="BH122" s="880"/>
      <c r="BI122" s="880"/>
      <c r="BJ122" s="880"/>
      <c r="BK122" s="880"/>
      <c r="BL122" s="880"/>
      <c r="BM122" s="880"/>
      <c r="BN122" s="880"/>
      <c r="BO122" s="880"/>
      <c r="BP122" s="881"/>
      <c r="BQ122" s="882">
        <v>8709573</v>
      </c>
      <c r="BR122" s="883"/>
      <c r="BS122" s="883"/>
      <c r="BT122" s="883"/>
      <c r="BU122" s="883"/>
      <c r="BV122" s="883">
        <v>8575243</v>
      </c>
      <c r="BW122" s="883"/>
      <c r="BX122" s="883"/>
      <c r="BY122" s="883"/>
      <c r="BZ122" s="883"/>
      <c r="CA122" s="883">
        <v>8340940</v>
      </c>
      <c r="CB122" s="883"/>
      <c r="CC122" s="883"/>
      <c r="CD122" s="883"/>
      <c r="CE122" s="883"/>
      <c r="CF122" s="884">
        <v>214.2</v>
      </c>
      <c r="CG122" s="885"/>
      <c r="CH122" s="885"/>
      <c r="CI122" s="885"/>
      <c r="CJ122" s="885"/>
      <c r="CK122" s="892"/>
      <c r="CL122" s="858"/>
      <c r="CM122" s="858"/>
      <c r="CN122" s="858"/>
      <c r="CO122" s="859"/>
      <c r="CP122" s="867" t="s">
        <v>397</v>
      </c>
      <c r="CQ122" s="868"/>
      <c r="CR122" s="868"/>
      <c r="CS122" s="868"/>
      <c r="CT122" s="868"/>
      <c r="CU122" s="868"/>
      <c r="CV122" s="868"/>
      <c r="CW122" s="868"/>
      <c r="CX122" s="868"/>
      <c r="CY122" s="868"/>
      <c r="CZ122" s="868"/>
      <c r="DA122" s="868"/>
      <c r="DB122" s="868"/>
      <c r="DC122" s="868"/>
      <c r="DD122" s="868"/>
      <c r="DE122" s="868"/>
      <c r="DF122" s="869"/>
      <c r="DG122" s="836">
        <v>427808</v>
      </c>
      <c r="DH122" s="837"/>
      <c r="DI122" s="837"/>
      <c r="DJ122" s="837"/>
      <c r="DK122" s="837"/>
      <c r="DL122" s="837">
        <v>345398</v>
      </c>
      <c r="DM122" s="837"/>
      <c r="DN122" s="837"/>
      <c r="DO122" s="837"/>
      <c r="DP122" s="837"/>
      <c r="DQ122" s="837">
        <v>301670</v>
      </c>
      <c r="DR122" s="837"/>
      <c r="DS122" s="837"/>
      <c r="DT122" s="837"/>
      <c r="DU122" s="837"/>
      <c r="DV122" s="814">
        <v>7.7</v>
      </c>
      <c r="DW122" s="814"/>
      <c r="DX122" s="814"/>
      <c r="DY122" s="814"/>
      <c r="DZ122" s="815"/>
    </row>
    <row r="123" spans="1:130" s="226" customFormat="1" ht="26.25" customHeight="1" x14ac:dyDescent="0.15">
      <c r="A123" s="910"/>
      <c r="B123" s="911"/>
      <c r="C123" s="848" t="s">
        <v>448</v>
      </c>
      <c r="D123" s="849"/>
      <c r="E123" s="849"/>
      <c r="F123" s="849"/>
      <c r="G123" s="849"/>
      <c r="H123" s="849"/>
      <c r="I123" s="849"/>
      <c r="J123" s="849"/>
      <c r="K123" s="849"/>
      <c r="L123" s="849"/>
      <c r="M123" s="849"/>
      <c r="N123" s="849"/>
      <c r="O123" s="849"/>
      <c r="P123" s="849"/>
      <c r="Q123" s="849"/>
      <c r="R123" s="849"/>
      <c r="S123" s="849"/>
      <c r="T123" s="849"/>
      <c r="U123" s="849"/>
      <c r="V123" s="849"/>
      <c r="W123" s="849"/>
      <c r="X123" s="849"/>
      <c r="Y123" s="849"/>
      <c r="Z123" s="850"/>
      <c r="AA123" s="799" t="s">
        <v>121</v>
      </c>
      <c r="AB123" s="800"/>
      <c r="AC123" s="800"/>
      <c r="AD123" s="800"/>
      <c r="AE123" s="801"/>
      <c r="AF123" s="802" t="s">
        <v>121</v>
      </c>
      <c r="AG123" s="800"/>
      <c r="AH123" s="800"/>
      <c r="AI123" s="800"/>
      <c r="AJ123" s="801"/>
      <c r="AK123" s="802" t="s">
        <v>121</v>
      </c>
      <c r="AL123" s="800"/>
      <c r="AM123" s="800"/>
      <c r="AN123" s="800"/>
      <c r="AO123" s="801"/>
      <c r="AP123" s="841" t="s">
        <v>121</v>
      </c>
      <c r="AQ123" s="842"/>
      <c r="AR123" s="842"/>
      <c r="AS123" s="842"/>
      <c r="AT123" s="843"/>
      <c r="AU123" s="906"/>
      <c r="AV123" s="907"/>
      <c r="AW123" s="907"/>
      <c r="AX123" s="907"/>
      <c r="AY123" s="907"/>
      <c r="AZ123" s="257" t="s">
        <v>182</v>
      </c>
      <c r="BA123" s="257"/>
      <c r="BB123" s="257"/>
      <c r="BC123" s="257"/>
      <c r="BD123" s="257"/>
      <c r="BE123" s="257"/>
      <c r="BF123" s="257"/>
      <c r="BG123" s="257"/>
      <c r="BH123" s="257"/>
      <c r="BI123" s="257"/>
      <c r="BJ123" s="257"/>
      <c r="BK123" s="257"/>
      <c r="BL123" s="257"/>
      <c r="BM123" s="257"/>
      <c r="BN123" s="257"/>
      <c r="BO123" s="877" t="s">
        <v>466</v>
      </c>
      <c r="BP123" s="878"/>
      <c r="BQ123" s="874">
        <v>10640176</v>
      </c>
      <c r="BR123" s="875"/>
      <c r="BS123" s="875"/>
      <c r="BT123" s="875"/>
      <c r="BU123" s="875"/>
      <c r="BV123" s="875">
        <v>10620688</v>
      </c>
      <c r="BW123" s="875"/>
      <c r="BX123" s="875"/>
      <c r="BY123" s="875"/>
      <c r="BZ123" s="875"/>
      <c r="CA123" s="875">
        <v>10413948</v>
      </c>
      <c r="CB123" s="875"/>
      <c r="CC123" s="875"/>
      <c r="CD123" s="875"/>
      <c r="CE123" s="875"/>
      <c r="CF123" s="766"/>
      <c r="CG123" s="767"/>
      <c r="CH123" s="767"/>
      <c r="CI123" s="767"/>
      <c r="CJ123" s="876"/>
      <c r="CK123" s="892"/>
      <c r="CL123" s="858"/>
      <c r="CM123" s="858"/>
      <c r="CN123" s="858"/>
      <c r="CO123" s="859"/>
      <c r="CP123" s="867" t="s">
        <v>395</v>
      </c>
      <c r="CQ123" s="868"/>
      <c r="CR123" s="868"/>
      <c r="CS123" s="868"/>
      <c r="CT123" s="868"/>
      <c r="CU123" s="868"/>
      <c r="CV123" s="868"/>
      <c r="CW123" s="868"/>
      <c r="CX123" s="868"/>
      <c r="CY123" s="868"/>
      <c r="CZ123" s="868"/>
      <c r="DA123" s="868"/>
      <c r="DB123" s="868"/>
      <c r="DC123" s="868"/>
      <c r="DD123" s="868"/>
      <c r="DE123" s="868"/>
      <c r="DF123" s="869"/>
      <c r="DG123" s="799" t="s">
        <v>121</v>
      </c>
      <c r="DH123" s="800"/>
      <c r="DI123" s="800"/>
      <c r="DJ123" s="800"/>
      <c r="DK123" s="801"/>
      <c r="DL123" s="802" t="s">
        <v>121</v>
      </c>
      <c r="DM123" s="800"/>
      <c r="DN123" s="800"/>
      <c r="DO123" s="800"/>
      <c r="DP123" s="801"/>
      <c r="DQ123" s="802" t="s">
        <v>451</v>
      </c>
      <c r="DR123" s="800"/>
      <c r="DS123" s="800"/>
      <c r="DT123" s="800"/>
      <c r="DU123" s="801"/>
      <c r="DV123" s="841" t="s">
        <v>121</v>
      </c>
      <c r="DW123" s="842"/>
      <c r="DX123" s="842"/>
      <c r="DY123" s="842"/>
      <c r="DZ123" s="843"/>
    </row>
    <row r="124" spans="1:130" s="226" customFormat="1" ht="26.25" customHeight="1" thickBot="1" x14ac:dyDescent="0.2">
      <c r="A124" s="910"/>
      <c r="B124" s="911"/>
      <c r="C124" s="848" t="s">
        <v>452</v>
      </c>
      <c r="D124" s="849"/>
      <c r="E124" s="849"/>
      <c r="F124" s="849"/>
      <c r="G124" s="849"/>
      <c r="H124" s="849"/>
      <c r="I124" s="849"/>
      <c r="J124" s="849"/>
      <c r="K124" s="849"/>
      <c r="L124" s="849"/>
      <c r="M124" s="849"/>
      <c r="N124" s="849"/>
      <c r="O124" s="849"/>
      <c r="P124" s="849"/>
      <c r="Q124" s="849"/>
      <c r="R124" s="849"/>
      <c r="S124" s="849"/>
      <c r="T124" s="849"/>
      <c r="U124" s="849"/>
      <c r="V124" s="849"/>
      <c r="W124" s="849"/>
      <c r="X124" s="849"/>
      <c r="Y124" s="849"/>
      <c r="Z124" s="850"/>
      <c r="AA124" s="799" t="s">
        <v>121</v>
      </c>
      <c r="AB124" s="800"/>
      <c r="AC124" s="800"/>
      <c r="AD124" s="800"/>
      <c r="AE124" s="801"/>
      <c r="AF124" s="802" t="s">
        <v>451</v>
      </c>
      <c r="AG124" s="800"/>
      <c r="AH124" s="800"/>
      <c r="AI124" s="800"/>
      <c r="AJ124" s="801"/>
      <c r="AK124" s="802" t="s">
        <v>121</v>
      </c>
      <c r="AL124" s="800"/>
      <c r="AM124" s="800"/>
      <c r="AN124" s="800"/>
      <c r="AO124" s="801"/>
      <c r="AP124" s="841" t="s">
        <v>451</v>
      </c>
      <c r="AQ124" s="842"/>
      <c r="AR124" s="842"/>
      <c r="AS124" s="842"/>
      <c r="AT124" s="843"/>
      <c r="AU124" s="870" t="s">
        <v>467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117.8</v>
      </c>
      <c r="BR124" s="865"/>
      <c r="BS124" s="865"/>
      <c r="BT124" s="865"/>
      <c r="BU124" s="865"/>
      <c r="BV124" s="865">
        <v>112.9</v>
      </c>
      <c r="BW124" s="865"/>
      <c r="BX124" s="865"/>
      <c r="BY124" s="865"/>
      <c r="BZ124" s="865"/>
      <c r="CA124" s="865">
        <v>100.7</v>
      </c>
      <c r="CB124" s="865"/>
      <c r="CC124" s="865"/>
      <c r="CD124" s="865"/>
      <c r="CE124" s="865"/>
      <c r="CF124" s="744"/>
      <c r="CG124" s="745"/>
      <c r="CH124" s="745"/>
      <c r="CI124" s="745"/>
      <c r="CJ124" s="866"/>
      <c r="CK124" s="893"/>
      <c r="CL124" s="893"/>
      <c r="CM124" s="893"/>
      <c r="CN124" s="893"/>
      <c r="CO124" s="894"/>
      <c r="CP124" s="867" t="s">
        <v>468</v>
      </c>
      <c r="CQ124" s="868"/>
      <c r="CR124" s="868"/>
      <c r="CS124" s="868"/>
      <c r="CT124" s="868"/>
      <c r="CU124" s="868"/>
      <c r="CV124" s="868"/>
      <c r="CW124" s="868"/>
      <c r="CX124" s="868"/>
      <c r="CY124" s="868"/>
      <c r="CZ124" s="868"/>
      <c r="DA124" s="868"/>
      <c r="DB124" s="868"/>
      <c r="DC124" s="868"/>
      <c r="DD124" s="868"/>
      <c r="DE124" s="868"/>
      <c r="DF124" s="869"/>
      <c r="DG124" s="782" t="s">
        <v>121</v>
      </c>
      <c r="DH124" s="783"/>
      <c r="DI124" s="783"/>
      <c r="DJ124" s="783"/>
      <c r="DK124" s="784"/>
      <c r="DL124" s="785" t="s">
        <v>121</v>
      </c>
      <c r="DM124" s="783"/>
      <c r="DN124" s="783"/>
      <c r="DO124" s="783"/>
      <c r="DP124" s="784"/>
      <c r="DQ124" s="785" t="s">
        <v>121</v>
      </c>
      <c r="DR124" s="783"/>
      <c r="DS124" s="783"/>
      <c r="DT124" s="783"/>
      <c r="DU124" s="784"/>
      <c r="DV124" s="851" t="s">
        <v>121</v>
      </c>
      <c r="DW124" s="852"/>
      <c r="DX124" s="852"/>
      <c r="DY124" s="852"/>
      <c r="DZ124" s="853"/>
    </row>
    <row r="125" spans="1:130" s="226" customFormat="1" ht="26.25" customHeight="1" x14ac:dyDescent="0.15">
      <c r="A125" s="910"/>
      <c r="B125" s="911"/>
      <c r="C125" s="848" t="s">
        <v>454</v>
      </c>
      <c r="D125" s="849"/>
      <c r="E125" s="849"/>
      <c r="F125" s="849"/>
      <c r="G125" s="849"/>
      <c r="H125" s="849"/>
      <c r="I125" s="849"/>
      <c r="J125" s="849"/>
      <c r="K125" s="849"/>
      <c r="L125" s="849"/>
      <c r="M125" s="849"/>
      <c r="N125" s="849"/>
      <c r="O125" s="849"/>
      <c r="P125" s="849"/>
      <c r="Q125" s="849"/>
      <c r="R125" s="849"/>
      <c r="S125" s="849"/>
      <c r="T125" s="849"/>
      <c r="U125" s="849"/>
      <c r="V125" s="849"/>
      <c r="W125" s="849"/>
      <c r="X125" s="849"/>
      <c r="Y125" s="849"/>
      <c r="Z125" s="850"/>
      <c r="AA125" s="799" t="s">
        <v>121</v>
      </c>
      <c r="AB125" s="800"/>
      <c r="AC125" s="800"/>
      <c r="AD125" s="800"/>
      <c r="AE125" s="801"/>
      <c r="AF125" s="802" t="s">
        <v>121</v>
      </c>
      <c r="AG125" s="800"/>
      <c r="AH125" s="800"/>
      <c r="AI125" s="800"/>
      <c r="AJ125" s="801"/>
      <c r="AK125" s="802" t="s">
        <v>121</v>
      </c>
      <c r="AL125" s="800"/>
      <c r="AM125" s="800"/>
      <c r="AN125" s="800"/>
      <c r="AO125" s="801"/>
      <c r="AP125" s="841" t="s">
        <v>121</v>
      </c>
      <c r="AQ125" s="842"/>
      <c r="AR125" s="842"/>
      <c r="AS125" s="842"/>
      <c r="AT125" s="84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54" t="s">
        <v>469</v>
      </c>
      <c r="CL125" s="855"/>
      <c r="CM125" s="855"/>
      <c r="CN125" s="855"/>
      <c r="CO125" s="856"/>
      <c r="CP125" s="863" t="s">
        <v>470</v>
      </c>
      <c r="CQ125" s="828"/>
      <c r="CR125" s="828"/>
      <c r="CS125" s="828"/>
      <c r="CT125" s="828"/>
      <c r="CU125" s="828"/>
      <c r="CV125" s="828"/>
      <c r="CW125" s="828"/>
      <c r="CX125" s="828"/>
      <c r="CY125" s="828"/>
      <c r="CZ125" s="828"/>
      <c r="DA125" s="828"/>
      <c r="DB125" s="828"/>
      <c r="DC125" s="828"/>
      <c r="DD125" s="828"/>
      <c r="DE125" s="828"/>
      <c r="DF125" s="829"/>
      <c r="DG125" s="864" t="s">
        <v>121</v>
      </c>
      <c r="DH125" s="845"/>
      <c r="DI125" s="845"/>
      <c r="DJ125" s="845"/>
      <c r="DK125" s="845"/>
      <c r="DL125" s="845" t="s">
        <v>121</v>
      </c>
      <c r="DM125" s="845"/>
      <c r="DN125" s="845"/>
      <c r="DO125" s="845"/>
      <c r="DP125" s="845"/>
      <c r="DQ125" s="845" t="s">
        <v>121</v>
      </c>
      <c r="DR125" s="845"/>
      <c r="DS125" s="845"/>
      <c r="DT125" s="845"/>
      <c r="DU125" s="845"/>
      <c r="DV125" s="846" t="s">
        <v>121</v>
      </c>
      <c r="DW125" s="846"/>
      <c r="DX125" s="846"/>
      <c r="DY125" s="846"/>
      <c r="DZ125" s="847"/>
    </row>
    <row r="126" spans="1:130" s="226" customFormat="1" ht="26.25" customHeight="1" thickBot="1" x14ac:dyDescent="0.2">
      <c r="A126" s="910"/>
      <c r="B126" s="911"/>
      <c r="C126" s="848" t="s">
        <v>457</v>
      </c>
      <c r="D126" s="849"/>
      <c r="E126" s="849"/>
      <c r="F126" s="849"/>
      <c r="G126" s="849"/>
      <c r="H126" s="849"/>
      <c r="I126" s="849"/>
      <c r="J126" s="849"/>
      <c r="K126" s="849"/>
      <c r="L126" s="849"/>
      <c r="M126" s="849"/>
      <c r="N126" s="849"/>
      <c r="O126" s="849"/>
      <c r="P126" s="849"/>
      <c r="Q126" s="849"/>
      <c r="R126" s="849"/>
      <c r="S126" s="849"/>
      <c r="T126" s="849"/>
      <c r="U126" s="849"/>
      <c r="V126" s="849"/>
      <c r="W126" s="849"/>
      <c r="X126" s="849"/>
      <c r="Y126" s="849"/>
      <c r="Z126" s="850"/>
      <c r="AA126" s="799">
        <v>74145</v>
      </c>
      <c r="AB126" s="800"/>
      <c r="AC126" s="800"/>
      <c r="AD126" s="800"/>
      <c r="AE126" s="801"/>
      <c r="AF126" s="802">
        <v>58425</v>
      </c>
      <c r="AG126" s="800"/>
      <c r="AH126" s="800"/>
      <c r="AI126" s="800"/>
      <c r="AJ126" s="801"/>
      <c r="AK126" s="802">
        <v>73932</v>
      </c>
      <c r="AL126" s="800"/>
      <c r="AM126" s="800"/>
      <c r="AN126" s="800"/>
      <c r="AO126" s="801"/>
      <c r="AP126" s="841">
        <v>1.9</v>
      </c>
      <c r="AQ126" s="842"/>
      <c r="AR126" s="842"/>
      <c r="AS126" s="842"/>
      <c r="AT126" s="84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57"/>
      <c r="CL126" s="858"/>
      <c r="CM126" s="858"/>
      <c r="CN126" s="858"/>
      <c r="CO126" s="859"/>
      <c r="CP126" s="835" t="s">
        <v>471</v>
      </c>
      <c r="CQ126" s="770"/>
      <c r="CR126" s="770"/>
      <c r="CS126" s="770"/>
      <c r="CT126" s="770"/>
      <c r="CU126" s="770"/>
      <c r="CV126" s="770"/>
      <c r="CW126" s="770"/>
      <c r="CX126" s="770"/>
      <c r="CY126" s="770"/>
      <c r="CZ126" s="770"/>
      <c r="DA126" s="770"/>
      <c r="DB126" s="770"/>
      <c r="DC126" s="770"/>
      <c r="DD126" s="770"/>
      <c r="DE126" s="770"/>
      <c r="DF126" s="771"/>
      <c r="DG126" s="836" t="s">
        <v>121</v>
      </c>
      <c r="DH126" s="837"/>
      <c r="DI126" s="837"/>
      <c r="DJ126" s="837"/>
      <c r="DK126" s="837"/>
      <c r="DL126" s="837">
        <v>17686</v>
      </c>
      <c r="DM126" s="837"/>
      <c r="DN126" s="837"/>
      <c r="DO126" s="837"/>
      <c r="DP126" s="837"/>
      <c r="DQ126" s="837">
        <v>18183</v>
      </c>
      <c r="DR126" s="837"/>
      <c r="DS126" s="837"/>
      <c r="DT126" s="837"/>
      <c r="DU126" s="837"/>
      <c r="DV126" s="814">
        <v>0.5</v>
      </c>
      <c r="DW126" s="814"/>
      <c r="DX126" s="814"/>
      <c r="DY126" s="814"/>
      <c r="DZ126" s="815"/>
    </row>
    <row r="127" spans="1:130" s="226" customFormat="1" ht="26.25" customHeight="1" x14ac:dyDescent="0.15">
      <c r="A127" s="912"/>
      <c r="B127" s="913"/>
      <c r="C127" s="838" t="s">
        <v>472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99" t="s">
        <v>121</v>
      </c>
      <c r="AB127" s="800"/>
      <c r="AC127" s="800"/>
      <c r="AD127" s="800"/>
      <c r="AE127" s="801"/>
      <c r="AF127" s="802" t="s">
        <v>121</v>
      </c>
      <c r="AG127" s="800"/>
      <c r="AH127" s="800"/>
      <c r="AI127" s="800"/>
      <c r="AJ127" s="801"/>
      <c r="AK127" s="802" t="s">
        <v>121</v>
      </c>
      <c r="AL127" s="800"/>
      <c r="AM127" s="800"/>
      <c r="AN127" s="800"/>
      <c r="AO127" s="801"/>
      <c r="AP127" s="841" t="s">
        <v>121</v>
      </c>
      <c r="AQ127" s="842"/>
      <c r="AR127" s="842"/>
      <c r="AS127" s="842"/>
      <c r="AT127" s="843"/>
      <c r="AU127" s="262"/>
      <c r="AV127" s="262"/>
      <c r="AW127" s="262"/>
      <c r="AX127" s="844" t="s">
        <v>473</v>
      </c>
      <c r="AY127" s="832"/>
      <c r="AZ127" s="832"/>
      <c r="BA127" s="832"/>
      <c r="BB127" s="832"/>
      <c r="BC127" s="832"/>
      <c r="BD127" s="832"/>
      <c r="BE127" s="833"/>
      <c r="BF127" s="831" t="s">
        <v>474</v>
      </c>
      <c r="BG127" s="832"/>
      <c r="BH127" s="832"/>
      <c r="BI127" s="832"/>
      <c r="BJ127" s="832"/>
      <c r="BK127" s="832"/>
      <c r="BL127" s="833"/>
      <c r="BM127" s="831" t="s">
        <v>475</v>
      </c>
      <c r="BN127" s="832"/>
      <c r="BO127" s="832"/>
      <c r="BP127" s="832"/>
      <c r="BQ127" s="832"/>
      <c r="BR127" s="832"/>
      <c r="BS127" s="833"/>
      <c r="BT127" s="831" t="s">
        <v>476</v>
      </c>
      <c r="BU127" s="832"/>
      <c r="BV127" s="832"/>
      <c r="BW127" s="832"/>
      <c r="BX127" s="832"/>
      <c r="BY127" s="832"/>
      <c r="BZ127" s="834"/>
      <c r="CA127" s="262"/>
      <c r="CB127" s="262"/>
      <c r="CC127" s="262"/>
      <c r="CD127" s="263"/>
      <c r="CE127" s="263"/>
      <c r="CF127" s="263"/>
      <c r="CG127" s="260"/>
      <c r="CH127" s="260"/>
      <c r="CI127" s="260"/>
      <c r="CJ127" s="261"/>
      <c r="CK127" s="857"/>
      <c r="CL127" s="858"/>
      <c r="CM127" s="858"/>
      <c r="CN127" s="858"/>
      <c r="CO127" s="859"/>
      <c r="CP127" s="835" t="s">
        <v>477</v>
      </c>
      <c r="CQ127" s="770"/>
      <c r="CR127" s="770"/>
      <c r="CS127" s="770"/>
      <c r="CT127" s="770"/>
      <c r="CU127" s="770"/>
      <c r="CV127" s="770"/>
      <c r="CW127" s="770"/>
      <c r="CX127" s="770"/>
      <c r="CY127" s="770"/>
      <c r="CZ127" s="770"/>
      <c r="DA127" s="770"/>
      <c r="DB127" s="770"/>
      <c r="DC127" s="770"/>
      <c r="DD127" s="770"/>
      <c r="DE127" s="770"/>
      <c r="DF127" s="771"/>
      <c r="DG127" s="836" t="s">
        <v>121</v>
      </c>
      <c r="DH127" s="837"/>
      <c r="DI127" s="837"/>
      <c r="DJ127" s="837"/>
      <c r="DK127" s="837"/>
      <c r="DL127" s="837" t="s">
        <v>121</v>
      </c>
      <c r="DM127" s="837"/>
      <c r="DN127" s="837"/>
      <c r="DO127" s="837"/>
      <c r="DP127" s="837"/>
      <c r="DQ127" s="837" t="s">
        <v>121</v>
      </c>
      <c r="DR127" s="837"/>
      <c r="DS127" s="837"/>
      <c r="DT127" s="837"/>
      <c r="DU127" s="837"/>
      <c r="DV127" s="814" t="s">
        <v>121</v>
      </c>
      <c r="DW127" s="814"/>
      <c r="DX127" s="814"/>
      <c r="DY127" s="814"/>
      <c r="DZ127" s="815"/>
    </row>
    <row r="128" spans="1:130" s="226" customFormat="1" ht="26.25" customHeight="1" thickBot="1" x14ac:dyDescent="0.2">
      <c r="A128" s="816" t="s">
        <v>478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479</v>
      </c>
      <c r="X128" s="818"/>
      <c r="Y128" s="818"/>
      <c r="Z128" s="819"/>
      <c r="AA128" s="820">
        <v>20740</v>
      </c>
      <c r="AB128" s="821"/>
      <c r="AC128" s="821"/>
      <c r="AD128" s="821"/>
      <c r="AE128" s="822"/>
      <c r="AF128" s="823">
        <v>20660</v>
      </c>
      <c r="AG128" s="821"/>
      <c r="AH128" s="821"/>
      <c r="AI128" s="821"/>
      <c r="AJ128" s="822"/>
      <c r="AK128" s="823">
        <v>23057</v>
      </c>
      <c r="AL128" s="821"/>
      <c r="AM128" s="821"/>
      <c r="AN128" s="821"/>
      <c r="AO128" s="822"/>
      <c r="AP128" s="824"/>
      <c r="AQ128" s="825"/>
      <c r="AR128" s="825"/>
      <c r="AS128" s="825"/>
      <c r="AT128" s="826"/>
      <c r="AU128" s="262"/>
      <c r="AV128" s="262"/>
      <c r="AW128" s="262"/>
      <c r="AX128" s="827" t="s">
        <v>480</v>
      </c>
      <c r="AY128" s="828"/>
      <c r="AZ128" s="828"/>
      <c r="BA128" s="828"/>
      <c r="BB128" s="828"/>
      <c r="BC128" s="828"/>
      <c r="BD128" s="828"/>
      <c r="BE128" s="829"/>
      <c r="BF128" s="806" t="s">
        <v>121</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60"/>
      <c r="CL128" s="861"/>
      <c r="CM128" s="861"/>
      <c r="CN128" s="861"/>
      <c r="CO128" s="862"/>
      <c r="CP128" s="809" t="s">
        <v>481</v>
      </c>
      <c r="CQ128" s="748"/>
      <c r="CR128" s="748"/>
      <c r="CS128" s="748"/>
      <c r="CT128" s="748"/>
      <c r="CU128" s="748"/>
      <c r="CV128" s="748"/>
      <c r="CW128" s="748"/>
      <c r="CX128" s="748"/>
      <c r="CY128" s="748"/>
      <c r="CZ128" s="748"/>
      <c r="DA128" s="748"/>
      <c r="DB128" s="748"/>
      <c r="DC128" s="748"/>
      <c r="DD128" s="748"/>
      <c r="DE128" s="748"/>
      <c r="DF128" s="749"/>
      <c r="DG128" s="810" t="s">
        <v>121</v>
      </c>
      <c r="DH128" s="811"/>
      <c r="DI128" s="811"/>
      <c r="DJ128" s="811"/>
      <c r="DK128" s="811"/>
      <c r="DL128" s="811" t="s">
        <v>451</v>
      </c>
      <c r="DM128" s="811"/>
      <c r="DN128" s="811"/>
      <c r="DO128" s="811"/>
      <c r="DP128" s="811"/>
      <c r="DQ128" s="811" t="s">
        <v>121</v>
      </c>
      <c r="DR128" s="811"/>
      <c r="DS128" s="811"/>
      <c r="DT128" s="811"/>
      <c r="DU128" s="811"/>
      <c r="DV128" s="812" t="s">
        <v>121</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482</v>
      </c>
      <c r="X129" s="797"/>
      <c r="Y129" s="797"/>
      <c r="Z129" s="798"/>
      <c r="AA129" s="799">
        <v>4663383</v>
      </c>
      <c r="AB129" s="800"/>
      <c r="AC129" s="800"/>
      <c r="AD129" s="800"/>
      <c r="AE129" s="801"/>
      <c r="AF129" s="802">
        <v>4502314</v>
      </c>
      <c r="AG129" s="800"/>
      <c r="AH129" s="800"/>
      <c r="AI129" s="800"/>
      <c r="AJ129" s="801"/>
      <c r="AK129" s="802">
        <v>4541078</v>
      </c>
      <c r="AL129" s="800"/>
      <c r="AM129" s="800"/>
      <c r="AN129" s="800"/>
      <c r="AO129" s="801"/>
      <c r="AP129" s="803"/>
      <c r="AQ129" s="804"/>
      <c r="AR129" s="804"/>
      <c r="AS129" s="804"/>
      <c r="AT129" s="805"/>
      <c r="AU129" s="264"/>
      <c r="AV129" s="264"/>
      <c r="AW129" s="264"/>
      <c r="AX129" s="769" t="s">
        <v>483</v>
      </c>
      <c r="AY129" s="770"/>
      <c r="AZ129" s="770"/>
      <c r="BA129" s="770"/>
      <c r="BB129" s="770"/>
      <c r="BC129" s="770"/>
      <c r="BD129" s="770"/>
      <c r="BE129" s="771"/>
      <c r="BF129" s="789" t="s">
        <v>121</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485</v>
      </c>
      <c r="X130" s="797"/>
      <c r="Y130" s="797"/>
      <c r="Z130" s="798"/>
      <c r="AA130" s="799">
        <v>669744</v>
      </c>
      <c r="AB130" s="800"/>
      <c r="AC130" s="800"/>
      <c r="AD130" s="800"/>
      <c r="AE130" s="801"/>
      <c r="AF130" s="802">
        <v>653250</v>
      </c>
      <c r="AG130" s="800"/>
      <c r="AH130" s="800"/>
      <c r="AI130" s="800"/>
      <c r="AJ130" s="801"/>
      <c r="AK130" s="802">
        <v>646629</v>
      </c>
      <c r="AL130" s="800"/>
      <c r="AM130" s="800"/>
      <c r="AN130" s="800"/>
      <c r="AO130" s="801"/>
      <c r="AP130" s="803"/>
      <c r="AQ130" s="804"/>
      <c r="AR130" s="804"/>
      <c r="AS130" s="804"/>
      <c r="AT130" s="805"/>
      <c r="AU130" s="264"/>
      <c r="AV130" s="264"/>
      <c r="AW130" s="264"/>
      <c r="AX130" s="769" t="s">
        <v>486</v>
      </c>
      <c r="AY130" s="770"/>
      <c r="AZ130" s="770"/>
      <c r="BA130" s="770"/>
      <c r="BB130" s="770"/>
      <c r="BC130" s="770"/>
      <c r="BD130" s="770"/>
      <c r="BE130" s="771"/>
      <c r="BF130" s="772">
        <v>12.5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487</v>
      </c>
      <c r="X131" s="780"/>
      <c r="Y131" s="780"/>
      <c r="Z131" s="781"/>
      <c r="AA131" s="782">
        <v>3993639</v>
      </c>
      <c r="AB131" s="783"/>
      <c r="AC131" s="783"/>
      <c r="AD131" s="783"/>
      <c r="AE131" s="784"/>
      <c r="AF131" s="785">
        <v>3849064</v>
      </c>
      <c r="AG131" s="783"/>
      <c r="AH131" s="783"/>
      <c r="AI131" s="783"/>
      <c r="AJ131" s="784"/>
      <c r="AK131" s="785">
        <v>3894449</v>
      </c>
      <c r="AL131" s="783"/>
      <c r="AM131" s="783"/>
      <c r="AN131" s="783"/>
      <c r="AO131" s="784"/>
      <c r="AP131" s="786"/>
      <c r="AQ131" s="787"/>
      <c r="AR131" s="787"/>
      <c r="AS131" s="787"/>
      <c r="AT131" s="788"/>
      <c r="AU131" s="264"/>
      <c r="AV131" s="264"/>
      <c r="AW131" s="264"/>
      <c r="AX131" s="747" t="s">
        <v>488</v>
      </c>
      <c r="AY131" s="748"/>
      <c r="AZ131" s="748"/>
      <c r="BA131" s="748"/>
      <c r="BB131" s="748"/>
      <c r="BC131" s="748"/>
      <c r="BD131" s="748"/>
      <c r="BE131" s="749"/>
      <c r="BF131" s="750">
        <v>100.7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490</v>
      </c>
      <c r="W132" s="760"/>
      <c r="X132" s="760"/>
      <c r="Y132" s="760"/>
      <c r="Z132" s="761"/>
      <c r="AA132" s="762">
        <v>11.92200897</v>
      </c>
      <c r="AB132" s="763"/>
      <c r="AC132" s="763"/>
      <c r="AD132" s="763"/>
      <c r="AE132" s="764"/>
      <c r="AF132" s="765">
        <v>13.087237249999999</v>
      </c>
      <c r="AG132" s="763"/>
      <c r="AH132" s="763"/>
      <c r="AI132" s="763"/>
      <c r="AJ132" s="764"/>
      <c r="AK132" s="765">
        <v>12.637388059999999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491</v>
      </c>
      <c r="W133" s="739"/>
      <c r="X133" s="739"/>
      <c r="Y133" s="739"/>
      <c r="Z133" s="740"/>
      <c r="AA133" s="741">
        <v>13.2</v>
      </c>
      <c r="AB133" s="742"/>
      <c r="AC133" s="742"/>
      <c r="AD133" s="742"/>
      <c r="AE133" s="743"/>
      <c r="AF133" s="741">
        <v>12.5</v>
      </c>
      <c r="AG133" s="742"/>
      <c r="AH133" s="742"/>
      <c r="AI133" s="742"/>
      <c r="AJ133" s="743"/>
      <c r="AK133" s="741">
        <v>12.5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4g9lSXOhWj03N6eKW/Zayq7jTMea+Xj1y6jxqkHbnGrALF0Hnig7UoRpfWUPffngAYXd7KJQ8O1nPhVww3fnQ==" saltValue="g29g+aL9WjvwHY/gYnNI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7" zoomScale="85" zoomScaleNormal="85" zoomScaleSheetLayoutView="85" workbookViewId="0">
      <selection activeCell="CM30" sqref="CM30"/>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fcvEMI9O3YC6tecRcllCyYSYAqR/s8JC6yD2bBjkc1TV3TcYwijXI3TD99k55bhaIg9qKPjbijdCyotglbz2g==" saltValue="PJ1wBWkz82HoMQ4Epxye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1"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KKlkdvzx9iUTRGPn2/Gl0uqzltR5UybVJbBV8bChKOONZ9y68DpHNzi2Hfk01RwXthgdcdfgrDXAaHgAUiTHw==" saltValue="P/WI7DadhX9zWWGcB7Fy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63"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4"/>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5" t="s">
        <v>500</v>
      </c>
      <c r="AL9" s="1166"/>
      <c r="AM9" s="1166"/>
      <c r="AN9" s="1167"/>
      <c r="AO9" s="292">
        <v>1154726</v>
      </c>
      <c r="AP9" s="292">
        <v>65789</v>
      </c>
      <c r="AQ9" s="293">
        <v>81245</v>
      </c>
      <c r="AR9" s="294">
        <v>-19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5" t="s">
        <v>501</v>
      </c>
      <c r="AL10" s="1166"/>
      <c r="AM10" s="1166"/>
      <c r="AN10" s="1167"/>
      <c r="AO10" s="295">
        <v>118753</v>
      </c>
      <c r="AP10" s="295">
        <v>6766</v>
      </c>
      <c r="AQ10" s="296">
        <v>9012</v>
      </c>
      <c r="AR10" s="297">
        <v>-24.9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5" t="s">
        <v>502</v>
      </c>
      <c r="AL11" s="1166"/>
      <c r="AM11" s="1166"/>
      <c r="AN11" s="1167"/>
      <c r="AO11" s="295">
        <v>199211</v>
      </c>
      <c r="AP11" s="295">
        <v>11350</v>
      </c>
      <c r="AQ11" s="296">
        <v>11253</v>
      </c>
      <c r="AR11" s="297">
        <v>0.9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5" t="s">
        <v>503</v>
      </c>
      <c r="AL12" s="1166"/>
      <c r="AM12" s="1166"/>
      <c r="AN12" s="1167"/>
      <c r="AO12" s="295" t="s">
        <v>504</v>
      </c>
      <c r="AP12" s="295" t="s">
        <v>504</v>
      </c>
      <c r="AQ12" s="296">
        <v>1349</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5" t="s">
        <v>505</v>
      </c>
      <c r="AL13" s="1166"/>
      <c r="AM13" s="1166"/>
      <c r="AN13" s="1167"/>
      <c r="AO13" s="295" t="s">
        <v>504</v>
      </c>
      <c r="AP13" s="295" t="s">
        <v>504</v>
      </c>
      <c r="AQ13" s="296" t="s">
        <v>504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5" t="s">
        <v>506</v>
      </c>
      <c r="AL14" s="1166"/>
      <c r="AM14" s="1166"/>
      <c r="AN14" s="1167"/>
      <c r="AO14" s="295">
        <v>53972</v>
      </c>
      <c r="AP14" s="295">
        <v>3075</v>
      </c>
      <c r="AQ14" s="296">
        <v>5445</v>
      </c>
      <c r="AR14" s="297">
        <v>-43.5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5" t="s">
        <v>507</v>
      </c>
      <c r="AL15" s="1166"/>
      <c r="AM15" s="1166"/>
      <c r="AN15" s="1167"/>
      <c r="AO15" s="295">
        <v>481772</v>
      </c>
      <c r="AP15" s="295">
        <v>27448</v>
      </c>
      <c r="AQ15" s="296">
        <v>2659</v>
      </c>
      <c r="AR15" s="297">
        <v>932.3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8" t="s">
        <v>508</v>
      </c>
      <c r="AL16" s="1169"/>
      <c r="AM16" s="1169"/>
      <c r="AN16" s="1170"/>
      <c r="AO16" s="295">
        <v>-165911</v>
      </c>
      <c r="AP16" s="295">
        <v>-9453</v>
      </c>
      <c r="AQ16" s="296">
        <v>-8172</v>
      </c>
      <c r="AR16" s="297">
        <v>15.7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8" t="s">
        <v>182</v>
      </c>
      <c r="AL17" s="1169"/>
      <c r="AM17" s="1169"/>
      <c r="AN17" s="1170"/>
      <c r="AO17" s="295">
        <v>1842523</v>
      </c>
      <c r="AP17" s="295">
        <v>104975</v>
      </c>
      <c r="AQ17" s="296">
        <v>102791</v>
      </c>
      <c r="AR17" s="297">
        <v>2.1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71" t="s">
        <v>513</v>
      </c>
      <c r="AL21" s="1172"/>
      <c r="AM21" s="1172"/>
      <c r="AN21" s="1173"/>
      <c r="AO21" s="307">
        <v>7.46</v>
      </c>
      <c r="AP21" s="308">
        <v>9.44</v>
      </c>
      <c r="AQ21" s="309">
        <v>-1.98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71" t="s">
        <v>514</v>
      </c>
      <c r="AL22" s="1172"/>
      <c r="AM22" s="1172"/>
      <c r="AN22" s="1173"/>
      <c r="AO22" s="312">
        <v>100.8</v>
      </c>
      <c r="AP22" s="313">
        <v>96.6</v>
      </c>
      <c r="AQ22" s="314">
        <v>4.2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63"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4"/>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49" t="s">
        <v>519</v>
      </c>
      <c r="AL32" s="1150"/>
      <c r="AM32" s="1150"/>
      <c r="AN32" s="1151"/>
      <c r="AO32" s="322">
        <v>733229</v>
      </c>
      <c r="AP32" s="322">
        <v>41775</v>
      </c>
      <c r="AQ32" s="323">
        <v>53655</v>
      </c>
      <c r="AR32" s="324">
        <v>-22.1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49" t="s">
        <v>520</v>
      </c>
      <c r="AL33" s="1150"/>
      <c r="AM33" s="1150"/>
      <c r="AN33" s="1151"/>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49" t="s">
        <v>521</v>
      </c>
      <c r="AL34" s="1150"/>
      <c r="AM34" s="1150"/>
      <c r="AN34" s="1151"/>
      <c r="AO34" s="322" t="s">
        <v>504</v>
      </c>
      <c r="AP34" s="322" t="s">
        <v>504</v>
      </c>
      <c r="AQ34" s="323">
        <v>68</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49" t="s">
        <v>522</v>
      </c>
      <c r="AL35" s="1150"/>
      <c r="AM35" s="1150"/>
      <c r="AN35" s="1151"/>
      <c r="AO35" s="322">
        <v>309628</v>
      </c>
      <c r="AP35" s="322">
        <v>17641</v>
      </c>
      <c r="AQ35" s="323">
        <v>21213</v>
      </c>
      <c r="AR35" s="324">
        <v>-16.8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49" t="s">
        <v>523</v>
      </c>
      <c r="AL36" s="1150"/>
      <c r="AM36" s="1150"/>
      <c r="AN36" s="1151"/>
      <c r="AO36" s="322">
        <v>40457</v>
      </c>
      <c r="AP36" s="322">
        <v>2305</v>
      </c>
      <c r="AQ36" s="323">
        <v>3939</v>
      </c>
      <c r="AR36" s="324">
        <v>-41.5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49" t="s">
        <v>524</v>
      </c>
      <c r="AL37" s="1150"/>
      <c r="AM37" s="1150"/>
      <c r="AN37" s="1151"/>
      <c r="AO37" s="322">
        <v>78472</v>
      </c>
      <c r="AP37" s="322">
        <v>4471</v>
      </c>
      <c r="AQ37" s="323">
        <v>620</v>
      </c>
      <c r="AR37" s="324">
        <v>621.1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2" t="s">
        <v>525</v>
      </c>
      <c r="AL38" s="1153"/>
      <c r="AM38" s="1153"/>
      <c r="AN38" s="1154"/>
      <c r="AO38" s="325">
        <v>57</v>
      </c>
      <c r="AP38" s="325">
        <v>3</v>
      </c>
      <c r="AQ38" s="326">
        <v>4</v>
      </c>
      <c r="AR38" s="314">
        <v>-25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2" t="s">
        <v>526</v>
      </c>
      <c r="AL39" s="1153"/>
      <c r="AM39" s="1153"/>
      <c r="AN39" s="1154"/>
      <c r="AO39" s="322">
        <v>-23057</v>
      </c>
      <c r="AP39" s="322">
        <v>-1314</v>
      </c>
      <c r="AQ39" s="323">
        <v>-2084</v>
      </c>
      <c r="AR39" s="324">
        <v>-36.9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49" t="s">
        <v>527</v>
      </c>
      <c r="AL40" s="1150"/>
      <c r="AM40" s="1150"/>
      <c r="AN40" s="1151"/>
      <c r="AO40" s="322">
        <v>-646629</v>
      </c>
      <c r="AP40" s="322">
        <v>-36841</v>
      </c>
      <c r="AQ40" s="323">
        <v>-53215</v>
      </c>
      <c r="AR40" s="324">
        <v>-30.8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55" t="s">
        <v>296</v>
      </c>
      <c r="AL41" s="1156"/>
      <c r="AM41" s="1156"/>
      <c r="AN41" s="1157"/>
      <c r="AO41" s="322">
        <v>492157</v>
      </c>
      <c r="AP41" s="322">
        <v>28040</v>
      </c>
      <c r="AQ41" s="323">
        <v>24200</v>
      </c>
      <c r="AR41" s="324">
        <v>15.9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8" t="s">
        <v>495</v>
      </c>
      <c r="AN49" s="1160" t="s">
        <v>531</v>
      </c>
      <c r="AO49" s="1161"/>
      <c r="AP49" s="1161"/>
      <c r="AQ49" s="1161"/>
      <c r="AR49" s="116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9"/>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1798940</v>
      </c>
      <c r="AN51" s="344">
        <v>100753</v>
      </c>
      <c r="AO51" s="345">
        <v>114.4</v>
      </c>
      <c r="AP51" s="346">
        <v>81990</v>
      </c>
      <c r="AQ51" s="347">
        <v>16.2</v>
      </c>
      <c r="AR51" s="348">
        <v>98.2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722353</v>
      </c>
      <c r="AN52" s="352">
        <v>40457</v>
      </c>
      <c r="AO52" s="353">
        <v>33.4</v>
      </c>
      <c r="AP52" s="354">
        <v>34482</v>
      </c>
      <c r="AQ52" s="355">
        <v>-4.5</v>
      </c>
      <c r="AR52" s="356">
        <v>37.9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2314628</v>
      </c>
      <c r="AN53" s="344">
        <v>130262</v>
      </c>
      <c r="AO53" s="345">
        <v>29.3</v>
      </c>
      <c r="AP53" s="346">
        <v>87551</v>
      </c>
      <c r="AQ53" s="347">
        <v>6.8</v>
      </c>
      <c r="AR53" s="348">
        <v>22.5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482752</v>
      </c>
      <c r="AN54" s="352">
        <v>27168</v>
      </c>
      <c r="AO54" s="353">
        <v>-32.799999999999997</v>
      </c>
      <c r="AP54" s="354">
        <v>43994</v>
      </c>
      <c r="AQ54" s="355">
        <v>27.6</v>
      </c>
      <c r="AR54" s="356">
        <v>-60.4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2332381</v>
      </c>
      <c r="AN55" s="344">
        <v>131224</v>
      </c>
      <c r="AO55" s="345">
        <v>0.7</v>
      </c>
      <c r="AP55" s="346">
        <v>77577</v>
      </c>
      <c r="AQ55" s="347">
        <v>-11.4</v>
      </c>
      <c r="AR55" s="348">
        <v>12.1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662393</v>
      </c>
      <c r="AN56" s="352">
        <v>37268</v>
      </c>
      <c r="AO56" s="353">
        <v>37.200000000000003</v>
      </c>
      <c r="AP56" s="354">
        <v>40870</v>
      </c>
      <c r="AQ56" s="355">
        <v>-7.1</v>
      </c>
      <c r="AR56" s="356">
        <v>44.3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1860953</v>
      </c>
      <c r="AN57" s="344">
        <v>105115</v>
      </c>
      <c r="AO57" s="345">
        <v>-19.899999999999999</v>
      </c>
      <c r="AP57" s="346">
        <v>115123</v>
      </c>
      <c r="AQ57" s="347">
        <v>48.4</v>
      </c>
      <c r="AR57" s="348">
        <v>-68.3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326496</v>
      </c>
      <c r="AN58" s="352">
        <v>18442</v>
      </c>
      <c r="AO58" s="353">
        <v>-50.5</v>
      </c>
      <c r="AP58" s="354">
        <v>46026</v>
      </c>
      <c r="AQ58" s="355">
        <v>12.6</v>
      </c>
      <c r="AR58" s="356">
        <v>-63.1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773851</v>
      </c>
      <c r="AN59" s="344">
        <v>44089</v>
      </c>
      <c r="AO59" s="345">
        <v>-58.1</v>
      </c>
      <c r="AP59" s="346">
        <v>98899</v>
      </c>
      <c r="AQ59" s="347">
        <v>-14.1</v>
      </c>
      <c r="AR59" s="348">
        <v>-44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221058</v>
      </c>
      <c r="AN60" s="352">
        <v>12594</v>
      </c>
      <c r="AO60" s="353">
        <v>-31.7</v>
      </c>
      <c r="AP60" s="354">
        <v>43734</v>
      </c>
      <c r="AQ60" s="355">
        <v>-5</v>
      </c>
      <c r="AR60" s="356">
        <v>-26.7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1816151</v>
      </c>
      <c r="AN61" s="359">
        <v>102289</v>
      </c>
      <c r="AO61" s="360">
        <v>13.3</v>
      </c>
      <c r="AP61" s="361">
        <v>92228</v>
      </c>
      <c r="AQ61" s="362">
        <v>9.1999999999999993</v>
      </c>
      <c r="AR61" s="348">
        <v>4.0999999999999996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483010</v>
      </c>
      <c r="AN62" s="352">
        <v>27186</v>
      </c>
      <c r="AO62" s="353">
        <v>-8.9</v>
      </c>
      <c r="AP62" s="354">
        <v>41821</v>
      </c>
      <c r="AQ62" s="355">
        <v>4.7</v>
      </c>
      <c r="AR62" s="356">
        <v>-13.6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6+ncrQDCvvzvnJFaxXWvJbJsAopPuO3oUn+RTohcxgO1Gp1XhUXAwKu7F76uZrCCTa3GqciEt/pQYaqE46PSQ==" saltValue="3EUSi5chVM1WF8i1kzT1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dHAGtRuIhQXL96LGS1bnz81Cgt43aIAH5YMjYFqUrxVvl9ZfMsjnxHVuhpm0FCeHsKK+rJKLarU4xMeNKXcLg==" saltValue="ug4Qjsatqxr+DwJuA9+v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wrA6bxnNmIhGijTPCC7JmzqJF8BnU6QdB6QPV4bguZ04k9SEGTRf0qDJw83hLYlzExVROETFZYPCLhCLkMf9g==" saltValue="hCSx0yYcJeUuJHU/dMYF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74" t="s">
        <v>3</v>
      </c>
      <c r="D47" s="1174"/>
      <c r="E47" s="1175"/>
      <c r="F47" s="11">
        <v>16.38</v>
      </c>
      <c r="G47" s="12">
        <v>13.56</v>
      </c>
      <c r="H47" s="12">
        <v>17.600000000000001</v>
      </c>
      <c r="I47" s="12">
        <v>19.39</v>
      </c>
      <c r="J47" s="13">
        <v>18.29</v>
      </c>
    </row>
    <row r="48" spans="2:10" ht="57.75" customHeight="1" x14ac:dyDescent="0.15">
      <c r="B48" s="14"/>
      <c r="C48" s="1176" t="s">
        <v>4</v>
      </c>
      <c r="D48" s="1176"/>
      <c r="E48" s="1177"/>
      <c r="F48" s="15">
        <v>7.59</v>
      </c>
      <c r="G48" s="16">
        <v>9.48</v>
      </c>
      <c r="H48" s="16">
        <v>5.62</v>
      </c>
      <c r="I48" s="16">
        <v>4.59</v>
      </c>
      <c r="J48" s="17">
        <v>4.53</v>
      </c>
    </row>
    <row r="49" spans="2:10" ht="57.75" customHeight="1" thickBot="1" x14ac:dyDescent="0.2">
      <c r="B49" s="18"/>
      <c r="C49" s="1178" t="s">
        <v>5</v>
      </c>
      <c r="D49" s="1178"/>
      <c r="E49" s="1179"/>
      <c r="F49" s="19">
        <v>0.67</v>
      </c>
      <c r="G49" s="20" t="s">
        <v>552</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B47f328iJRhHt8FVvMo2/QwePmrznRLkVZea/edSby1ouyXr7n6Xkf2muw3zB1uk+5Gpvfw9lagRklPWsZVbw==" saltValue="D2j7UKaLi13Yf1MSeCyh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User</cp:lastModifiedBy>
  <cp:lastPrinted>2019-11-02T01:43:17Z</cp:lastPrinted>
  <dcterms:created xsi:type="dcterms:W3CDTF">2019-06-06T04:57:03Z</dcterms:created>
  <dcterms:modified xsi:type="dcterms:W3CDTF">2019-11-02T01:50:21Z</dcterms:modified>
  <cp:category/>
</cp:coreProperties>
</file>