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65" windowWidth="20520" windowHeight="3780" tabRatio="655" activeTab="0"/>
  </bookViews>
  <sheets>
    <sheet name="第９表経常経費に対する一般財源等の充当状況" sheetId="1" r:id="rId1"/>
  </sheets>
  <definedNames>
    <definedName name="_xlnm.Print_Area" localSheetId="0">'第９表経常経費に対する一般財源等の充当状況'!$A$1:$AR$67</definedName>
    <definedName name="_xlnm.Print_Titles" localSheetId="0">'第９表経常経費に対する一般財源等の充当状況'!$A:$A</definedName>
  </definedNames>
  <calcPr fullCalcOnLoad="1"/>
</workbook>
</file>

<file path=xl/sharedStrings.xml><?xml version="1.0" encoding="utf-8"?>
<sst xmlns="http://schemas.openxmlformats.org/spreadsheetml/2006/main" count="132" uniqueCount="109">
  <si>
    <t>市町村名</t>
  </si>
  <si>
    <t>歳入決算額</t>
  </si>
  <si>
    <t>(b)のうち地方税</t>
  </si>
  <si>
    <t>(ｃ)+(d)</t>
  </si>
  <si>
    <t>(b)/(a)*100</t>
  </si>
  <si>
    <t>(ｅ)/(a)*100</t>
  </si>
  <si>
    <t>歳出総額</t>
  </si>
  <si>
    <t>(a)</t>
  </si>
  <si>
    <t>(b)</t>
  </si>
  <si>
    <t>(c)</t>
  </si>
  <si>
    <t>(d)</t>
  </si>
  <si>
    <t>(ｅ)</t>
  </si>
  <si>
    <t>(ｆ)</t>
  </si>
  <si>
    <t>%</t>
  </si>
  <si>
    <t>人件費</t>
  </si>
  <si>
    <t>物件費</t>
  </si>
  <si>
    <t>維持補修費</t>
  </si>
  <si>
    <t>扶助費</t>
  </si>
  <si>
    <t>補助費等</t>
  </si>
  <si>
    <t>公債費</t>
  </si>
  <si>
    <t>繰出金</t>
  </si>
  <si>
    <t>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</si>
  <si>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</si>
  <si>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</si>
  <si>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</si>
  <si>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</si>
  <si>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</si>
  <si>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</si>
  <si>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</si>
  <si>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</si>
  <si>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</si>
  <si>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</si>
  <si>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</si>
  <si>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</si>
  <si>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</si>
  <si>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</si>
  <si>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</si>
  <si>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</si>
  <si>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</si>
  <si>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</si>
  <si>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</si>
  <si>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</si>
  <si>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</si>
  <si>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</si>
  <si>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</si>
  <si>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</si>
  <si>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</si>
  <si>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</si>
  <si>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</si>
  <si>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</si>
  <si>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</si>
  <si>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</si>
  <si>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</si>
  <si>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</si>
  <si>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</si>
  <si>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</si>
  <si>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</si>
  <si>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</si>
  <si>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</si>
  <si>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</si>
  <si>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</si>
  <si>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</si>
  <si>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</si>
  <si>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</si>
  <si>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</si>
  <si>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</si>
  <si>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</si>
  <si>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</si>
  <si>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</si>
  <si>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</si>
  <si>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</si>
  <si>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</si>
  <si>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</si>
  <si>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</si>
  <si>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</si>
  <si>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</si>
  <si>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(g)</t>
  </si>
  <si>
    <t>((b)+(ｆ)+(g))/(a)*100</t>
  </si>
  <si>
    <t>((ｅ)+(ｆ)+(g))/(a)*100</t>
  </si>
  <si>
    <t>(i)</t>
  </si>
  <si>
    <t xml:space="preserve">(a)のうち経常 </t>
  </si>
  <si>
    <t>(b)のうち地方</t>
  </si>
  <si>
    <t>交付税</t>
  </si>
  <si>
    <t>一般財源等</t>
  </si>
  <si>
    <t>歳出決算額中</t>
  </si>
  <si>
    <t>占める割合</t>
  </si>
  <si>
    <t>歳出総額のうち</t>
  </si>
  <si>
    <t>(j)の歳出総額に</t>
  </si>
  <si>
    <t>(h)/(j)*100</t>
  </si>
  <si>
    <t>経常特定財源</t>
  </si>
  <si>
    <t>経常的経費</t>
  </si>
  <si>
    <t>田村市</t>
  </si>
  <si>
    <t>飯舘村</t>
  </si>
  <si>
    <t>(h)</t>
  </si>
  <si>
    <t>市計</t>
  </si>
  <si>
    <t>合計</t>
  </si>
  <si>
    <t>　　　経常経費に充当された一般財源等（経常収支比率：構成比,％）</t>
  </si>
  <si>
    <t>　　　経常経費に充当された一般財源等</t>
  </si>
  <si>
    <t>南会津町</t>
  </si>
  <si>
    <t>会津美里町</t>
  </si>
  <si>
    <t>南相馬市</t>
  </si>
  <si>
    <t>伊達市</t>
  </si>
  <si>
    <t>本宮市</t>
  </si>
  <si>
    <t>※　市計、町村計、合計は加重平均である。</t>
  </si>
  <si>
    <t>　(h)+(i)　　(j)</t>
  </si>
  <si>
    <t>　　　臨時財政対策債を除いた経常収支比率（構成比、％）</t>
  </si>
  <si>
    <t>投資及び出資金・貸付金</t>
  </si>
  <si>
    <t>平成29年度
減収補てん債特例分決算額</t>
  </si>
  <si>
    <t>平成29年度
臨時財政対策債決算額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</si>
</sst>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_ "/>
    <numFmt numFmtId="178" formatCode="#,##0.0_ "/>
    <numFmt numFmtId="179" formatCode="#,##0_);[Red]\(#,##0\)"/>
    <numFmt numFmtId="180" formatCode="#,##0;&quot;▲ &quot;#,##0"/>
    <numFmt numFmtId="181" formatCode="#,##0.0;&quot;▲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 wrapText="1"/>
    </xf>
    <xf numFmtId="3" fontId="5" fillId="0" borderId="0" xfId="0" applyFont="1" applyAlignment="1">
      <alignment horizontal="center"/>
    </xf>
    <xf numFmtId="3" fontId="5" fillId="0" borderId="0" xfId="0" applyFont="1" applyFill="1" applyBorder="1" applyAlignment="1">
      <alignment/>
    </xf>
    <xf numFmtId="3" fontId="5" fillId="0" borderId="0" xfId="0" applyFont="1" applyFill="1" applyAlignment="1">
      <alignment/>
    </xf>
    <xf numFmtId="180" fontId="5" fillId="0" borderId="16" xfId="0" applyNumberFormat="1" applyFont="1" applyFill="1" applyBorder="1" applyAlignment="1">
      <alignment vertical="center" shrinkToFit="1"/>
    </xf>
    <xf numFmtId="3" fontId="5" fillId="0" borderId="17" xfId="55" applyNumberFormat="1" applyFont="1" applyBorder="1" applyAlignment="1">
      <alignment vertical="center" shrinkToFit="1"/>
      <protection/>
    </xf>
    <xf numFmtId="180" fontId="5" fillId="0" borderId="12" xfId="0" applyNumberFormat="1" applyFont="1" applyFill="1" applyBorder="1" applyAlignment="1">
      <alignment vertical="center" shrinkToFit="1"/>
    </xf>
    <xf numFmtId="181" fontId="5" fillId="0" borderId="12" xfId="0" applyNumberFormat="1" applyFont="1" applyFill="1" applyBorder="1" applyAlignment="1">
      <alignment vertical="center" shrinkToFit="1"/>
    </xf>
    <xf numFmtId="3" fontId="5" fillId="0" borderId="12" xfId="55" applyNumberFormat="1" applyFont="1" applyBorder="1" applyAlignment="1">
      <alignment vertical="center" shrinkToFit="1"/>
      <protection/>
    </xf>
    <xf numFmtId="180" fontId="5" fillId="0" borderId="17" xfId="0" applyNumberFormat="1" applyFont="1" applyFill="1" applyBorder="1" applyAlignment="1">
      <alignment vertical="center" shrinkToFit="1"/>
    </xf>
    <xf numFmtId="181" fontId="5" fillId="0" borderId="17" xfId="0" applyNumberFormat="1" applyFont="1" applyFill="1" applyBorder="1" applyAlignment="1">
      <alignment vertical="center" shrinkToFit="1"/>
    </xf>
    <xf numFmtId="3" fontId="5" fillId="0" borderId="11" xfId="55" applyNumberFormat="1" applyFont="1" applyBorder="1" applyAlignment="1">
      <alignment vertical="center" shrinkToFit="1"/>
      <protection/>
    </xf>
    <xf numFmtId="3" fontId="5" fillId="0" borderId="18" xfId="0" applyNumberFormat="1" applyFont="1" applyFill="1" applyBorder="1" applyAlignment="1">
      <alignment horizontal="center" vertical="center" shrinkToFit="1"/>
    </xf>
    <xf numFmtId="180" fontId="5" fillId="0" borderId="18" xfId="0" applyNumberFormat="1" applyFont="1" applyFill="1" applyBorder="1" applyAlignment="1">
      <alignment vertical="center" shrinkToFit="1"/>
    </xf>
    <xf numFmtId="181" fontId="5" fillId="0" borderId="18" xfId="0" applyNumberFormat="1" applyFont="1" applyFill="1" applyBorder="1" applyAlignment="1">
      <alignment vertical="center" shrinkToFit="1"/>
    </xf>
    <xf numFmtId="180" fontId="5" fillId="0" borderId="11" xfId="0" applyNumberFormat="1" applyFont="1" applyFill="1" applyBorder="1" applyAlignment="1">
      <alignment vertical="center" shrinkToFit="1"/>
    </xf>
    <xf numFmtId="181" fontId="5" fillId="0" borderId="11" xfId="0" applyNumberFormat="1" applyFont="1" applyFill="1" applyBorder="1" applyAlignment="1">
      <alignment vertical="center" shrinkToFit="1"/>
    </xf>
    <xf numFmtId="3" fontId="5" fillId="0" borderId="19" xfId="55" applyNumberFormat="1" applyFont="1" applyBorder="1" applyAlignment="1">
      <alignment vertical="center" shrinkToFit="1"/>
      <protection/>
    </xf>
    <xf numFmtId="180" fontId="5" fillId="0" borderId="19" xfId="0" applyNumberFormat="1" applyFont="1" applyFill="1" applyBorder="1" applyAlignment="1">
      <alignment vertical="center" shrinkToFit="1"/>
    </xf>
    <xf numFmtId="181" fontId="5" fillId="0" borderId="19" xfId="0" applyNumberFormat="1" applyFont="1" applyFill="1" applyBorder="1" applyAlignment="1">
      <alignment vertical="center" shrinkToFit="1"/>
    </xf>
    <xf numFmtId="181" fontId="5" fillId="0" borderId="16" xfId="0" applyNumberFormat="1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3" fontId="0" fillId="0" borderId="12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 vertical="center" shrinkToFit="1"/>
    </xf>
    <xf numFmtId="3" fontId="5" fillId="0" borderId="18" xfId="0" applyFont="1" applyFill="1" applyBorder="1" applyAlignment="1">
      <alignment vertical="center" shrinkToFit="1"/>
    </xf>
    <xf numFmtId="3" fontId="5" fillId="0" borderId="17" xfId="0" applyFont="1" applyBorder="1" applyAlignment="1">
      <alignment vertical="center" shrinkToFit="1"/>
    </xf>
    <xf numFmtId="3" fontId="5" fillId="0" borderId="12" xfId="0" applyFont="1" applyBorder="1" applyAlignment="1">
      <alignment vertical="center" shrinkToFit="1"/>
    </xf>
    <xf numFmtId="3" fontId="5" fillId="0" borderId="11" xfId="0" applyFont="1" applyBorder="1" applyAlignment="1">
      <alignment vertical="center" shrinkToFit="1"/>
    </xf>
    <xf numFmtId="3" fontId="5" fillId="0" borderId="19" xfId="0" applyFont="1" applyBorder="1" applyAlignment="1">
      <alignment vertical="center" shrinkToFit="1"/>
    </xf>
    <xf numFmtId="180" fontId="5" fillId="0" borderId="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 shrinkToFit="1"/>
    </xf>
    <xf numFmtId="3" fontId="0" fillId="0" borderId="0" xfId="0" applyFont="1" applyFill="1" applyAlignment="1">
      <alignment/>
    </xf>
    <xf numFmtId="3" fontId="0" fillId="0" borderId="14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20" xfId="0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Font="1" applyFill="1" applyAlignment="1">
      <alignment horizontal="right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03_第３表歳入の状況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"/>
  <sheetViews>
    <sheetView tabSelected="1" showOutlineSymbols="0" view="pageBreakPreview" zoomScale="55" zoomScaleSheetLayoutView="55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7" sqref="E87"/>
    </sheetView>
  </sheetViews>
  <sheetFormatPr defaultColWidth="24.75390625" defaultRowHeight="14.25"/>
  <cols>
    <col min="1" max="1" width="20.625" style="50" customWidth="1"/>
    <col min="2" max="44" width="19.375" style="50" customWidth="1"/>
    <col min="45" max="16384" width="24.75390625" style="50" customWidth="1"/>
  </cols>
  <sheetData>
    <row r="1" spans="1:44" ht="39" customHeight="1">
      <c r="A1" s="2" t="s">
        <v>0</v>
      </c>
      <c r="B1" s="1" t="s">
        <v>1</v>
      </c>
      <c r="C1" s="1" t="s">
        <v>80</v>
      </c>
      <c r="D1" s="1" t="s">
        <v>2</v>
      </c>
      <c r="E1" s="1" t="s">
        <v>81</v>
      </c>
      <c r="F1" s="1" t="s">
        <v>3</v>
      </c>
      <c r="G1" s="47" t="s">
        <v>107</v>
      </c>
      <c r="H1" s="47" t="s">
        <v>108</v>
      </c>
      <c r="I1" s="2" t="s">
        <v>4</v>
      </c>
      <c r="J1" s="3" t="s">
        <v>77</v>
      </c>
      <c r="K1" s="3" t="s">
        <v>5</v>
      </c>
      <c r="L1" s="4" t="s">
        <v>78</v>
      </c>
      <c r="M1" s="11" t="s">
        <v>97</v>
      </c>
      <c r="N1" s="12"/>
      <c r="O1" s="12"/>
      <c r="P1" s="12"/>
      <c r="Q1" s="13"/>
      <c r="R1" s="12"/>
      <c r="S1" s="12"/>
      <c r="T1" s="12"/>
      <c r="U1" s="14"/>
      <c r="V1" s="11" t="s">
        <v>96</v>
      </c>
      <c r="W1" s="12"/>
      <c r="X1" s="12"/>
      <c r="Y1" s="12"/>
      <c r="Z1" s="12"/>
      <c r="AA1" s="12"/>
      <c r="AB1" s="12"/>
      <c r="AC1" s="12"/>
      <c r="AD1" s="14"/>
      <c r="AE1" s="11" t="s">
        <v>105</v>
      </c>
      <c r="AF1" s="39"/>
      <c r="AG1" s="12"/>
      <c r="AH1" s="12"/>
      <c r="AI1" s="12"/>
      <c r="AJ1" s="12"/>
      <c r="AK1" s="12"/>
      <c r="AL1" s="12"/>
      <c r="AM1" s="14"/>
      <c r="AN1" s="1" t="s">
        <v>84</v>
      </c>
      <c r="AO1" s="1" t="s">
        <v>86</v>
      </c>
      <c r="AP1" s="1" t="s">
        <v>6</v>
      </c>
      <c r="AQ1" s="1" t="s">
        <v>87</v>
      </c>
      <c r="AR1" s="5" t="s">
        <v>88</v>
      </c>
    </row>
    <row r="2" spans="1:44" ht="39" customHeight="1">
      <c r="A2" s="6"/>
      <c r="B2" s="7"/>
      <c r="C2" s="15" t="s">
        <v>83</v>
      </c>
      <c r="D2" s="7"/>
      <c r="E2" s="15" t="s">
        <v>82</v>
      </c>
      <c r="F2" s="7"/>
      <c r="G2" s="48"/>
      <c r="H2" s="48"/>
      <c r="I2" s="37"/>
      <c r="J2" s="37"/>
      <c r="K2" s="38"/>
      <c r="L2" s="38"/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47" t="s">
        <v>106</v>
      </c>
      <c r="T2" s="5" t="s">
        <v>20</v>
      </c>
      <c r="U2" s="5" t="s">
        <v>95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  <c r="AA2" s="5" t="s">
        <v>19</v>
      </c>
      <c r="AB2" s="47" t="s">
        <v>106</v>
      </c>
      <c r="AC2" s="5" t="s">
        <v>20</v>
      </c>
      <c r="AD2" s="5" t="s">
        <v>21</v>
      </c>
      <c r="AE2" s="5" t="s">
        <v>14</v>
      </c>
      <c r="AF2" s="5" t="s">
        <v>15</v>
      </c>
      <c r="AG2" s="5" t="s">
        <v>16</v>
      </c>
      <c r="AH2" s="5" t="s">
        <v>17</v>
      </c>
      <c r="AI2" s="5" t="s">
        <v>18</v>
      </c>
      <c r="AJ2" s="5" t="s">
        <v>19</v>
      </c>
      <c r="AK2" s="47" t="s">
        <v>106</v>
      </c>
      <c r="AL2" s="5" t="s">
        <v>20</v>
      </c>
      <c r="AM2" s="5" t="s">
        <v>21</v>
      </c>
      <c r="AN2" s="16" t="s">
        <v>89</v>
      </c>
      <c r="AO2" s="16" t="s">
        <v>90</v>
      </c>
      <c r="AP2" s="16"/>
      <c r="AQ2" s="16" t="s">
        <v>85</v>
      </c>
      <c r="AR2" s="6"/>
    </row>
    <row r="3" spans="1:44" ht="21">
      <c r="A3" s="8"/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76</v>
      </c>
      <c r="I3" s="8" t="s">
        <v>13</v>
      </c>
      <c r="J3" s="8" t="s">
        <v>13</v>
      </c>
      <c r="K3" s="8" t="s">
        <v>13</v>
      </c>
      <c r="L3" s="8" t="s">
        <v>13</v>
      </c>
      <c r="M3" s="8"/>
      <c r="N3" s="8"/>
      <c r="O3" s="8"/>
      <c r="P3" s="8"/>
      <c r="Q3" s="8"/>
      <c r="R3" s="8"/>
      <c r="S3" s="48"/>
      <c r="T3" s="8"/>
      <c r="U3" s="8" t="s">
        <v>93</v>
      </c>
      <c r="V3" s="9"/>
      <c r="W3" s="9"/>
      <c r="X3" s="9"/>
      <c r="Y3" s="9"/>
      <c r="Z3" s="9"/>
      <c r="AA3" s="9"/>
      <c r="AB3" s="48"/>
      <c r="AC3" s="9"/>
      <c r="AD3" s="8"/>
      <c r="AE3" s="9"/>
      <c r="AF3" s="9"/>
      <c r="AG3" s="9"/>
      <c r="AH3" s="9"/>
      <c r="AI3" s="9"/>
      <c r="AJ3" s="9"/>
      <c r="AK3" s="48"/>
      <c r="AL3" s="9"/>
      <c r="AM3" s="8"/>
      <c r="AN3" s="8" t="s">
        <v>79</v>
      </c>
      <c r="AO3" s="8" t="s">
        <v>104</v>
      </c>
      <c r="AP3" s="8"/>
      <c r="AQ3" s="8" t="s">
        <v>13</v>
      </c>
      <c r="AR3" s="8" t="s">
        <v>13</v>
      </c>
    </row>
    <row r="4" spans="1:44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33" customHeight="1">
      <c r="A5" s="21" t="s">
        <v>22</v>
      </c>
      <c r="B5" s="41">
        <v>139931295</v>
      </c>
      <c r="C5" s="41">
        <v>53757220</v>
      </c>
      <c r="D5" s="41">
        <v>35942352</v>
      </c>
      <c r="E5" s="41">
        <v>10479584</v>
      </c>
      <c r="F5" s="25">
        <f>D5+E5</f>
        <v>46421936</v>
      </c>
      <c r="G5" s="41">
        <v>0</v>
      </c>
      <c r="H5" s="41">
        <v>3820000</v>
      </c>
      <c r="I5" s="26">
        <f aca="true" t="shared" si="0" ref="I5:I14">C5/B5*100</f>
        <v>38.41686736337286</v>
      </c>
      <c r="J5" s="26">
        <f>(C5+G5+H5)/B5*100</f>
        <v>41.14677849583254</v>
      </c>
      <c r="K5" s="26">
        <f aca="true" t="shared" si="1" ref="K5:K14">F5/B5*100</f>
        <v>33.17480625045312</v>
      </c>
      <c r="L5" s="26">
        <f>(F5+G5+H5)/B5*100</f>
        <v>35.90471738291281</v>
      </c>
      <c r="M5" s="41">
        <v>15081735</v>
      </c>
      <c r="N5" s="41">
        <v>9479401</v>
      </c>
      <c r="O5" s="41">
        <v>1502681</v>
      </c>
      <c r="P5" s="41">
        <v>5917655</v>
      </c>
      <c r="Q5" s="41">
        <v>4434625</v>
      </c>
      <c r="R5" s="41">
        <v>8079662</v>
      </c>
      <c r="S5" s="41">
        <v>0</v>
      </c>
      <c r="T5" s="41">
        <v>6967459</v>
      </c>
      <c r="U5" s="41">
        <v>51463218</v>
      </c>
      <c r="V5" s="26">
        <f aca="true" t="shared" si="2" ref="V5:V36">M5/(C5+G5+H5)*100</f>
        <v>26.19392704267417</v>
      </c>
      <c r="W5" s="26">
        <f>N5/(C5+G5+H5)*100</f>
        <v>16.463804608836618</v>
      </c>
      <c r="X5" s="26">
        <f>O5/(C5+G5+H5)*100</f>
        <v>2.609853341304078</v>
      </c>
      <c r="Y5" s="26">
        <f>P5/(C5+G5+H5)*100</f>
        <v>10.277771313029701</v>
      </c>
      <c r="Z5" s="26">
        <f>Q5/(C5+G5+H5)*100</f>
        <v>7.70204778903879</v>
      </c>
      <c r="AA5" s="26">
        <f>R5/(C5+G5+H5)*100</f>
        <v>14.032740726280291</v>
      </c>
      <c r="AB5" s="26">
        <f>S5/(C5+G5+H5)*100</f>
        <v>0</v>
      </c>
      <c r="AC5" s="26">
        <f aca="true" t="shared" si="3" ref="AC5:AC36">T5/(C5+G5+H5)*100</f>
        <v>12.101068790747451</v>
      </c>
      <c r="AD5" s="26">
        <f aca="true" t="shared" si="4" ref="AD5:AD18">U5/(C5+G5+H5)*100</f>
        <v>89.38121361191111</v>
      </c>
      <c r="AE5" s="26">
        <f aca="true" t="shared" si="5" ref="AE5:AE36">M5/(C5)*100</f>
        <v>28.05527331956526</v>
      </c>
      <c r="AF5" s="26">
        <f>N5/(C5)*100</f>
        <v>17.633726223193833</v>
      </c>
      <c r="AG5" s="26">
        <f>O5/(C5)*100</f>
        <v>2.795310099741021</v>
      </c>
      <c r="AH5" s="26">
        <f>P5/(C5)*100</f>
        <v>11.008112026626376</v>
      </c>
      <c r="AI5" s="26">
        <f>Q5/(C5)*100</f>
        <v>8.249357016601678</v>
      </c>
      <c r="AJ5" s="26">
        <f>R5/(C5)*100</f>
        <v>15.029910400872664</v>
      </c>
      <c r="AK5" s="26">
        <f>S5/(C5)*100</f>
        <v>0</v>
      </c>
      <c r="AL5" s="26">
        <f aca="true" t="shared" si="6" ref="AL5:AL36">T5/(C5)*100</f>
        <v>12.960973428313444</v>
      </c>
      <c r="AM5" s="26">
        <f aca="true" t="shared" si="7" ref="AM5:AM17">U5/(C5)*100</f>
        <v>95.73266251491428</v>
      </c>
      <c r="AN5" s="41">
        <v>19812378</v>
      </c>
      <c r="AO5" s="25">
        <f>U5+AN5</f>
        <v>71275596</v>
      </c>
      <c r="AP5" s="41">
        <v>134424777</v>
      </c>
      <c r="AQ5" s="26">
        <f>AO5/AP5*100</f>
        <v>53.02266263011914</v>
      </c>
      <c r="AR5" s="26">
        <f aca="true" t="shared" si="8" ref="AR5:AR35">U5/AO5*100</f>
        <v>72.20313948690095</v>
      </c>
    </row>
    <row r="6" spans="1:44" ht="33" customHeight="1">
      <c r="A6" s="24" t="s">
        <v>23</v>
      </c>
      <c r="B6" s="42">
        <v>52868454</v>
      </c>
      <c r="C6" s="42">
        <v>27400793</v>
      </c>
      <c r="D6" s="42">
        <v>15363689</v>
      </c>
      <c r="E6" s="42">
        <v>8923706</v>
      </c>
      <c r="F6" s="22">
        <f>D6+E6</f>
        <v>24287395</v>
      </c>
      <c r="G6" s="42">
        <v>0</v>
      </c>
      <c r="H6" s="42">
        <v>1600000</v>
      </c>
      <c r="I6" s="23">
        <f t="shared" si="0"/>
        <v>51.82824714337212</v>
      </c>
      <c r="J6" s="23">
        <f aca="true" t="shared" si="9" ref="J6:J64">(C6+G6+H6)/B6*100</f>
        <v>54.85462654156673</v>
      </c>
      <c r="K6" s="23">
        <f t="shared" si="1"/>
        <v>45.93929491488441</v>
      </c>
      <c r="L6" s="23">
        <f aca="true" t="shared" si="10" ref="L6:L64">(F6+G6+H6)/B6*100</f>
        <v>48.96567431307902</v>
      </c>
      <c r="M6" s="42">
        <v>6882348</v>
      </c>
      <c r="N6" s="42">
        <v>3895515</v>
      </c>
      <c r="O6" s="42">
        <v>400660</v>
      </c>
      <c r="P6" s="42">
        <v>3607554</v>
      </c>
      <c r="Q6" s="42">
        <v>2420305</v>
      </c>
      <c r="R6" s="42">
        <v>4630958</v>
      </c>
      <c r="S6" s="42">
        <v>0</v>
      </c>
      <c r="T6" s="42">
        <v>4066426</v>
      </c>
      <c r="U6" s="42">
        <v>25903766</v>
      </c>
      <c r="V6" s="23">
        <f t="shared" si="2"/>
        <v>23.7315855466435</v>
      </c>
      <c r="W6" s="23">
        <f aca="true" t="shared" si="11" ref="W6:W64">N6/(C6+G6+H6)*100</f>
        <v>13.432443036988678</v>
      </c>
      <c r="X6" s="23">
        <f aca="true" t="shared" si="12" ref="X6:X64">O6/(C6+G6+H6)*100</f>
        <v>1.3815484286929671</v>
      </c>
      <c r="Y6" s="23">
        <f aca="true" t="shared" si="13" ref="Y6:Y64">P6/(C6+G6+H6)*100</f>
        <v>12.439501223294137</v>
      </c>
      <c r="Z6" s="23">
        <f aca="true" t="shared" si="14" ref="Z6:Z64">Q6/(C6+G6+H6)*100</f>
        <v>8.345651099954404</v>
      </c>
      <c r="AA6" s="23">
        <f aca="true" t="shared" si="15" ref="AA6:AA64">R6/(C6+G6+H6)*100</f>
        <v>15.968384036946851</v>
      </c>
      <c r="AB6" s="23">
        <f aca="true" t="shared" si="16" ref="AB6:AB66">S6/(C6+G6+H6)*100</f>
        <v>0</v>
      </c>
      <c r="AC6" s="23">
        <f t="shared" si="3"/>
        <v>14.021775197664422</v>
      </c>
      <c r="AD6" s="23">
        <f t="shared" si="4"/>
        <v>89.32088857018496</v>
      </c>
      <c r="AE6" s="23">
        <f t="shared" si="5"/>
        <v>25.117331458253783</v>
      </c>
      <c r="AF6" s="23">
        <f aca="true" t="shared" si="17" ref="AF6:AF64">N6/(C6)*100</f>
        <v>14.216796572274387</v>
      </c>
      <c r="AG6" s="23">
        <f aca="true" t="shared" si="18" ref="AG6:AG64">O6/(C6)*100</f>
        <v>1.4622204547145772</v>
      </c>
      <c r="AH6" s="23">
        <f aca="true" t="shared" si="19" ref="AH6:AH64">P6/(C6)*100</f>
        <v>13.165874432904188</v>
      </c>
      <c r="AI6" s="23">
        <f aca="true" t="shared" si="20" ref="AI6:AI64">Q6/(C6)*100</f>
        <v>8.832974286547108</v>
      </c>
      <c r="AJ6" s="23">
        <f aca="true" t="shared" si="21" ref="AJ6:AJ64">R6/(C6)*100</f>
        <v>16.90081743254657</v>
      </c>
      <c r="AK6" s="23">
        <f aca="true" t="shared" si="22" ref="AK6:AK66">S6/(C6)*100</f>
        <v>0</v>
      </c>
      <c r="AL6" s="23">
        <f t="shared" si="6"/>
        <v>14.84054129382314</v>
      </c>
      <c r="AM6" s="23">
        <f t="shared" si="7"/>
        <v>94.53655593106375</v>
      </c>
      <c r="AN6" s="42">
        <v>10654647</v>
      </c>
      <c r="AO6" s="22">
        <f aca="true" t="shared" si="23" ref="AO6:AO17">U6+AN6</f>
        <v>36558413</v>
      </c>
      <c r="AP6" s="42">
        <v>50779053</v>
      </c>
      <c r="AQ6" s="23">
        <f aca="true" t="shared" si="24" ref="AQ6:AQ64">AO6/AP6*100</f>
        <v>71.9950665484053</v>
      </c>
      <c r="AR6" s="23">
        <f t="shared" si="8"/>
        <v>70.8558273577138</v>
      </c>
    </row>
    <row r="7" spans="1:44" ht="33" customHeight="1">
      <c r="A7" s="24" t="s">
        <v>24</v>
      </c>
      <c r="B7" s="42">
        <v>141926828</v>
      </c>
      <c r="C7" s="42">
        <v>62494644</v>
      </c>
      <c r="D7" s="42">
        <v>44775691</v>
      </c>
      <c r="E7" s="42">
        <v>9146129</v>
      </c>
      <c r="F7" s="22">
        <f aca="true" t="shared" si="25" ref="F7:F17">D7+E7</f>
        <v>53921820</v>
      </c>
      <c r="G7" s="42">
        <v>0</v>
      </c>
      <c r="H7" s="42">
        <v>4961000</v>
      </c>
      <c r="I7" s="23">
        <f t="shared" si="0"/>
        <v>44.033002696290794</v>
      </c>
      <c r="J7" s="23">
        <f t="shared" si="9"/>
        <v>47.52846586552332</v>
      </c>
      <c r="K7" s="23">
        <f t="shared" si="1"/>
        <v>37.992690148757504</v>
      </c>
      <c r="L7" s="23">
        <f t="shared" si="10"/>
        <v>41.488153317990026</v>
      </c>
      <c r="M7" s="42">
        <v>13684192</v>
      </c>
      <c r="N7" s="42">
        <v>12632758</v>
      </c>
      <c r="O7" s="42">
        <v>1826396</v>
      </c>
      <c r="P7" s="42">
        <v>7530778</v>
      </c>
      <c r="Q7" s="42">
        <v>8060146</v>
      </c>
      <c r="R7" s="42">
        <v>9634740</v>
      </c>
      <c r="S7" s="42">
        <v>37800</v>
      </c>
      <c r="T7" s="42">
        <v>7689088</v>
      </c>
      <c r="U7" s="42">
        <v>61095898</v>
      </c>
      <c r="V7" s="23">
        <f t="shared" si="2"/>
        <v>20.286207630009432</v>
      </c>
      <c r="W7" s="23">
        <f t="shared" si="11"/>
        <v>18.72750336502606</v>
      </c>
      <c r="X7" s="23">
        <f t="shared" si="12"/>
        <v>2.7075510538451018</v>
      </c>
      <c r="Y7" s="23">
        <f t="shared" si="13"/>
        <v>11.164044331116312</v>
      </c>
      <c r="Z7" s="23">
        <f t="shared" si="14"/>
        <v>11.948808909155177</v>
      </c>
      <c r="AA7" s="23">
        <f t="shared" si="15"/>
        <v>14.283074667554875</v>
      </c>
      <c r="AB7" s="23">
        <f t="shared" si="16"/>
        <v>0.05603682324936369</v>
      </c>
      <c r="AC7" s="23">
        <f t="shared" si="3"/>
        <v>11.398731883724956</v>
      </c>
      <c r="AD7" s="23">
        <f t="shared" si="4"/>
        <v>90.57195866368127</v>
      </c>
      <c r="AE7" s="23">
        <f t="shared" si="5"/>
        <v>21.89658364963244</v>
      </c>
      <c r="AF7" s="23">
        <f t="shared" si="17"/>
        <v>20.214145071376034</v>
      </c>
      <c r="AG7" s="23">
        <f t="shared" si="18"/>
        <v>2.922484045192737</v>
      </c>
      <c r="AH7" s="23">
        <f t="shared" si="19"/>
        <v>12.050277460577261</v>
      </c>
      <c r="AI7" s="23">
        <f t="shared" si="20"/>
        <v>12.89733885035012</v>
      </c>
      <c r="AJ7" s="23">
        <f t="shared" si="21"/>
        <v>15.416905167105199</v>
      </c>
      <c r="AK7" s="23">
        <f t="shared" si="22"/>
        <v>0.06048518333827135</v>
      </c>
      <c r="AL7" s="23">
        <f t="shared" si="6"/>
        <v>12.303595168891594</v>
      </c>
      <c r="AM7" s="23">
        <f t="shared" si="7"/>
        <v>97.76181459646367</v>
      </c>
      <c r="AN7" s="42">
        <v>23481275</v>
      </c>
      <c r="AO7" s="22">
        <f t="shared" si="23"/>
        <v>84577173</v>
      </c>
      <c r="AP7" s="42">
        <v>137710465</v>
      </c>
      <c r="AQ7" s="23">
        <f t="shared" si="24"/>
        <v>61.416663577455786</v>
      </c>
      <c r="AR7" s="23">
        <f t="shared" si="8"/>
        <v>72.23686466796426</v>
      </c>
    </row>
    <row r="8" spans="1:44" ht="33" customHeight="1">
      <c r="A8" s="24" t="s">
        <v>25</v>
      </c>
      <c r="B8" s="42">
        <v>164302459</v>
      </c>
      <c r="C8" s="42">
        <v>68423583</v>
      </c>
      <c r="D8" s="42">
        <v>47619556</v>
      </c>
      <c r="E8" s="42">
        <v>12094941</v>
      </c>
      <c r="F8" s="22">
        <f t="shared" si="25"/>
        <v>59714497</v>
      </c>
      <c r="G8" s="42">
        <v>0</v>
      </c>
      <c r="H8" s="42">
        <v>5143049</v>
      </c>
      <c r="I8" s="23">
        <f t="shared" si="0"/>
        <v>41.644892849716875</v>
      </c>
      <c r="J8" s="23">
        <f t="shared" si="9"/>
        <v>44.775125368026295</v>
      </c>
      <c r="K8" s="23">
        <f t="shared" si="1"/>
        <v>36.34425033163989</v>
      </c>
      <c r="L8" s="23">
        <f t="shared" si="10"/>
        <v>39.47448284994931</v>
      </c>
      <c r="M8" s="42">
        <v>16647975</v>
      </c>
      <c r="N8" s="42">
        <v>10598020</v>
      </c>
      <c r="O8" s="42">
        <v>1806401</v>
      </c>
      <c r="P8" s="42">
        <v>8717994</v>
      </c>
      <c r="Q8" s="42">
        <v>5232482</v>
      </c>
      <c r="R8" s="42">
        <v>10965425</v>
      </c>
      <c r="S8" s="42">
        <v>8459</v>
      </c>
      <c r="T8" s="42">
        <v>8316151</v>
      </c>
      <c r="U8" s="42">
        <v>62292907</v>
      </c>
      <c r="V8" s="23">
        <f t="shared" si="2"/>
        <v>22.629790908465132</v>
      </c>
      <c r="W8" s="23">
        <f t="shared" si="11"/>
        <v>14.406014944384024</v>
      </c>
      <c r="X8" s="23">
        <f t="shared" si="12"/>
        <v>2.4554624167108807</v>
      </c>
      <c r="Y8" s="23">
        <f t="shared" si="13"/>
        <v>11.850473187354831</v>
      </c>
      <c r="Z8" s="23">
        <f t="shared" si="14"/>
        <v>7.11257516859002</v>
      </c>
      <c r="AA8" s="23">
        <f t="shared" si="15"/>
        <v>14.905432941391144</v>
      </c>
      <c r="AB8" s="23">
        <f t="shared" si="16"/>
        <v>0.011498419555213565</v>
      </c>
      <c r="AC8" s="23">
        <f t="shared" si="3"/>
        <v>11.304243206349314</v>
      </c>
      <c r="AD8" s="23">
        <f t="shared" si="4"/>
        <v>84.67549119280056</v>
      </c>
      <c r="AE8" s="23">
        <f t="shared" si="5"/>
        <v>24.33075596172741</v>
      </c>
      <c r="AF8" s="23">
        <f t="shared" si="17"/>
        <v>15.488841033068965</v>
      </c>
      <c r="AG8" s="23">
        <f t="shared" si="18"/>
        <v>2.640026904174252</v>
      </c>
      <c r="AH8" s="23">
        <f t="shared" si="19"/>
        <v>12.741212339026445</v>
      </c>
      <c r="AI8" s="23">
        <f t="shared" si="20"/>
        <v>7.64719088154153</v>
      </c>
      <c r="AJ8" s="23">
        <f t="shared" si="21"/>
        <v>16.025797713633324</v>
      </c>
      <c r="AK8" s="23">
        <f t="shared" si="22"/>
        <v>0.012362696645102611</v>
      </c>
      <c r="AL8" s="23">
        <f t="shared" si="6"/>
        <v>12.153925058265365</v>
      </c>
      <c r="AM8" s="23">
        <f t="shared" si="7"/>
        <v>91.0401125880824</v>
      </c>
      <c r="AN8" s="42">
        <v>26470790</v>
      </c>
      <c r="AO8" s="22">
        <f t="shared" si="23"/>
        <v>88763697</v>
      </c>
      <c r="AP8" s="42">
        <v>153648299</v>
      </c>
      <c r="AQ8" s="23">
        <f t="shared" si="24"/>
        <v>57.770699433516015</v>
      </c>
      <c r="AR8" s="23">
        <f t="shared" si="8"/>
        <v>70.17836019155443</v>
      </c>
    </row>
    <row r="9" spans="1:44" ht="33" customHeight="1">
      <c r="A9" s="24" t="s">
        <v>26</v>
      </c>
      <c r="B9" s="42">
        <v>30290502</v>
      </c>
      <c r="C9" s="42">
        <v>16425319</v>
      </c>
      <c r="D9" s="42">
        <v>8739160</v>
      </c>
      <c r="E9" s="42">
        <v>5946054</v>
      </c>
      <c r="F9" s="22">
        <f t="shared" si="25"/>
        <v>14685214</v>
      </c>
      <c r="G9" s="42">
        <v>0</v>
      </c>
      <c r="H9" s="42">
        <v>927400</v>
      </c>
      <c r="I9" s="23">
        <f t="shared" si="0"/>
        <v>54.22597156032607</v>
      </c>
      <c r="J9" s="23">
        <f t="shared" si="9"/>
        <v>57.28765736533518</v>
      </c>
      <c r="K9" s="23">
        <f t="shared" si="1"/>
        <v>48.481249997111306</v>
      </c>
      <c r="L9" s="23">
        <f t="shared" si="10"/>
        <v>51.54293580212042</v>
      </c>
      <c r="M9" s="42">
        <v>3646049</v>
      </c>
      <c r="N9" s="42">
        <v>2436317</v>
      </c>
      <c r="O9" s="42">
        <v>263915</v>
      </c>
      <c r="P9" s="42">
        <v>1561399</v>
      </c>
      <c r="Q9" s="42">
        <v>2074807</v>
      </c>
      <c r="R9" s="42">
        <v>3198901</v>
      </c>
      <c r="S9" s="42">
        <v>35740</v>
      </c>
      <c r="T9" s="42">
        <v>2820209</v>
      </c>
      <c r="U9" s="42">
        <v>16037337</v>
      </c>
      <c r="V9" s="23">
        <f t="shared" si="2"/>
        <v>21.011398847638805</v>
      </c>
      <c r="W9" s="23">
        <f t="shared" si="11"/>
        <v>14.03997264059886</v>
      </c>
      <c r="X9" s="23">
        <f t="shared" si="12"/>
        <v>1.5208855741858092</v>
      </c>
      <c r="Y9" s="23">
        <f t="shared" si="13"/>
        <v>8.99800774737377</v>
      </c>
      <c r="Z9" s="23">
        <f t="shared" si="14"/>
        <v>11.95666800113573</v>
      </c>
      <c r="AA9" s="23">
        <f t="shared" si="15"/>
        <v>18.434580770886683</v>
      </c>
      <c r="AB9" s="23">
        <f t="shared" si="16"/>
        <v>0.20596195904515024</v>
      </c>
      <c r="AC9" s="23">
        <f t="shared" si="3"/>
        <v>16.252259948426527</v>
      </c>
      <c r="AD9" s="23">
        <f t="shared" si="4"/>
        <v>92.41973548929133</v>
      </c>
      <c r="AE9" s="23">
        <f t="shared" si="5"/>
        <v>22.197736311848796</v>
      </c>
      <c r="AF9" s="23">
        <f t="shared" si="17"/>
        <v>14.832692138277498</v>
      </c>
      <c r="AG9" s="23">
        <f t="shared" si="18"/>
        <v>1.6067572264502137</v>
      </c>
      <c r="AH9" s="23">
        <f t="shared" si="19"/>
        <v>9.506049775958688</v>
      </c>
      <c r="AI9" s="23">
        <f t="shared" si="20"/>
        <v>12.63176075910611</v>
      </c>
      <c r="AJ9" s="23">
        <f t="shared" si="21"/>
        <v>19.475426930825517</v>
      </c>
      <c r="AK9" s="23">
        <f t="shared" si="22"/>
        <v>0.21759090340954718</v>
      </c>
      <c r="AL9" s="23">
        <f t="shared" si="6"/>
        <v>17.169888755280795</v>
      </c>
      <c r="AM9" s="23">
        <f t="shared" si="7"/>
        <v>97.63790280115717</v>
      </c>
      <c r="AN9" s="42">
        <v>4618838</v>
      </c>
      <c r="AO9" s="22">
        <f t="shared" si="23"/>
        <v>20656175</v>
      </c>
      <c r="AP9" s="42">
        <v>29019134</v>
      </c>
      <c r="AQ9" s="23">
        <f t="shared" si="24"/>
        <v>71.18122477397154</v>
      </c>
      <c r="AR9" s="23">
        <f t="shared" si="8"/>
        <v>77.63943227630479</v>
      </c>
    </row>
    <row r="10" spans="1:44" ht="33" customHeight="1">
      <c r="A10" s="27" t="s">
        <v>27</v>
      </c>
      <c r="B10" s="43">
        <v>40838789</v>
      </c>
      <c r="C10" s="43">
        <v>17708151</v>
      </c>
      <c r="D10" s="43">
        <v>9027570</v>
      </c>
      <c r="E10" s="43">
        <v>6541937</v>
      </c>
      <c r="F10" s="31">
        <f t="shared" si="25"/>
        <v>15569507</v>
      </c>
      <c r="G10" s="43">
        <v>0</v>
      </c>
      <c r="H10" s="43">
        <v>1103100</v>
      </c>
      <c r="I10" s="32">
        <f t="shared" si="0"/>
        <v>43.36110701029847</v>
      </c>
      <c r="J10" s="32">
        <f t="shared" si="9"/>
        <v>46.06221550790843</v>
      </c>
      <c r="K10" s="32">
        <f t="shared" si="1"/>
        <v>38.12431117876683</v>
      </c>
      <c r="L10" s="32">
        <f t="shared" si="10"/>
        <v>40.82541967637679</v>
      </c>
      <c r="M10" s="43">
        <v>3817277</v>
      </c>
      <c r="N10" s="43">
        <v>3286313</v>
      </c>
      <c r="O10" s="43">
        <v>427764</v>
      </c>
      <c r="P10" s="43">
        <v>2026935</v>
      </c>
      <c r="Q10" s="43">
        <v>2237735</v>
      </c>
      <c r="R10" s="43">
        <v>2752930</v>
      </c>
      <c r="S10" s="43">
        <v>1200</v>
      </c>
      <c r="T10" s="43">
        <v>2734314</v>
      </c>
      <c r="U10" s="43">
        <v>17284468</v>
      </c>
      <c r="V10" s="32">
        <f t="shared" si="2"/>
        <v>20.292520683499465</v>
      </c>
      <c r="W10" s="32">
        <f t="shared" si="11"/>
        <v>17.469933286201965</v>
      </c>
      <c r="X10" s="32">
        <f t="shared" si="12"/>
        <v>2.273979545538997</v>
      </c>
      <c r="Y10" s="32">
        <f t="shared" si="13"/>
        <v>10.775120697714364</v>
      </c>
      <c r="Z10" s="32">
        <f t="shared" si="14"/>
        <v>11.895726658476887</v>
      </c>
      <c r="AA10" s="32">
        <f t="shared" si="15"/>
        <v>14.634486563386986</v>
      </c>
      <c r="AB10" s="32">
        <f t="shared" si="16"/>
        <v>0.006379161066959342</v>
      </c>
      <c r="AC10" s="32">
        <f t="shared" si="3"/>
        <v>14.535524511368223</v>
      </c>
      <c r="AD10" s="32">
        <f t="shared" si="4"/>
        <v>91.88367110725385</v>
      </c>
      <c r="AE10" s="32">
        <f t="shared" si="5"/>
        <v>21.556609721703865</v>
      </c>
      <c r="AF10" s="32">
        <f t="shared" si="17"/>
        <v>18.55819390742715</v>
      </c>
      <c r="AG10" s="32">
        <f t="shared" si="18"/>
        <v>2.4156333430859043</v>
      </c>
      <c r="AH10" s="32">
        <f t="shared" si="19"/>
        <v>11.446339033363788</v>
      </c>
      <c r="AI10" s="32">
        <f t="shared" si="20"/>
        <v>12.636751290408583</v>
      </c>
      <c r="AJ10" s="32">
        <f t="shared" si="21"/>
        <v>15.546117717202659</v>
      </c>
      <c r="AK10" s="32">
        <f t="shared" si="22"/>
        <v>0.006776540362683829</v>
      </c>
      <c r="AL10" s="32">
        <f t="shared" si="6"/>
        <v>15.440990987709558</v>
      </c>
      <c r="AM10" s="32">
        <f t="shared" si="7"/>
        <v>97.6074125412642</v>
      </c>
      <c r="AN10" s="43">
        <v>5091173</v>
      </c>
      <c r="AO10" s="31">
        <f t="shared" si="23"/>
        <v>22375641</v>
      </c>
      <c r="AP10" s="43">
        <v>37989457</v>
      </c>
      <c r="AQ10" s="32">
        <f t="shared" si="24"/>
        <v>58.89960733052857</v>
      </c>
      <c r="AR10" s="32">
        <f t="shared" si="8"/>
        <v>77.24680602446205</v>
      </c>
    </row>
    <row r="11" spans="1:44" ht="33" customHeight="1">
      <c r="A11" s="24" t="s">
        <v>28</v>
      </c>
      <c r="B11" s="42">
        <v>27788325</v>
      </c>
      <c r="C11" s="42">
        <v>15014727</v>
      </c>
      <c r="D11" s="42">
        <v>4829420</v>
      </c>
      <c r="E11" s="42">
        <v>8915561</v>
      </c>
      <c r="F11" s="22">
        <f t="shared" si="25"/>
        <v>13744981</v>
      </c>
      <c r="G11" s="42">
        <v>0</v>
      </c>
      <c r="H11" s="42">
        <v>754343</v>
      </c>
      <c r="I11" s="23">
        <f t="shared" si="0"/>
        <v>54.03250105934777</v>
      </c>
      <c r="J11" s="23">
        <f t="shared" si="9"/>
        <v>56.74710512418435</v>
      </c>
      <c r="K11" s="23">
        <f t="shared" si="1"/>
        <v>49.46315044177726</v>
      </c>
      <c r="L11" s="23">
        <f t="shared" si="10"/>
        <v>52.17775450661384</v>
      </c>
      <c r="M11" s="42">
        <v>4077357</v>
      </c>
      <c r="N11" s="42">
        <v>2639354</v>
      </c>
      <c r="O11" s="42">
        <v>353702</v>
      </c>
      <c r="P11" s="42">
        <v>1087191</v>
      </c>
      <c r="Q11" s="42">
        <v>1970115</v>
      </c>
      <c r="R11" s="42">
        <v>2248239</v>
      </c>
      <c r="S11" s="42">
        <v>0</v>
      </c>
      <c r="T11" s="42">
        <v>2406895</v>
      </c>
      <c r="U11" s="42">
        <v>14782853</v>
      </c>
      <c r="V11" s="23">
        <f t="shared" si="2"/>
        <v>25.856673855845653</v>
      </c>
      <c r="W11" s="23">
        <f t="shared" si="11"/>
        <v>16.73753747050397</v>
      </c>
      <c r="X11" s="23">
        <f t="shared" si="12"/>
        <v>2.2430111604552456</v>
      </c>
      <c r="Y11" s="23">
        <f t="shared" si="13"/>
        <v>6.894452241000897</v>
      </c>
      <c r="Z11" s="23">
        <f t="shared" si="14"/>
        <v>12.493539568281452</v>
      </c>
      <c r="AA11" s="23">
        <f t="shared" si="15"/>
        <v>14.257270720467346</v>
      </c>
      <c r="AB11" s="23">
        <f t="shared" si="16"/>
        <v>0</v>
      </c>
      <c r="AC11" s="23">
        <f t="shared" si="3"/>
        <v>15.263392197510697</v>
      </c>
      <c r="AD11" s="23">
        <f t="shared" si="4"/>
        <v>93.74587721406526</v>
      </c>
      <c r="AE11" s="23">
        <f t="shared" si="5"/>
        <v>27.15571851556142</v>
      </c>
      <c r="AF11" s="23">
        <f t="shared" si="17"/>
        <v>17.578434826021148</v>
      </c>
      <c r="AG11" s="23">
        <f t="shared" si="18"/>
        <v>2.3557005065759773</v>
      </c>
      <c r="AH11" s="23">
        <f t="shared" si="19"/>
        <v>7.240830952171158</v>
      </c>
      <c r="AI11" s="23">
        <f t="shared" si="20"/>
        <v>13.12121758857154</v>
      </c>
      <c r="AJ11" s="23">
        <f t="shared" si="21"/>
        <v>14.973558959813255</v>
      </c>
      <c r="AK11" s="23">
        <f t="shared" si="22"/>
        <v>0</v>
      </c>
      <c r="AL11" s="23">
        <f t="shared" si="6"/>
        <v>16.030228188631067</v>
      </c>
      <c r="AM11" s="23">
        <f t="shared" si="7"/>
        <v>98.45568953734556</v>
      </c>
      <c r="AN11" s="42">
        <v>4372546</v>
      </c>
      <c r="AO11" s="22">
        <f t="shared" si="23"/>
        <v>19155399</v>
      </c>
      <c r="AP11" s="42">
        <v>27166283</v>
      </c>
      <c r="AQ11" s="23">
        <f t="shared" si="24"/>
        <v>70.51166698072018</v>
      </c>
      <c r="AR11" s="23">
        <f t="shared" si="8"/>
        <v>77.17329719939534</v>
      </c>
    </row>
    <row r="12" spans="1:44" ht="33" customHeight="1">
      <c r="A12" s="24" t="s">
        <v>29</v>
      </c>
      <c r="B12" s="42">
        <v>21232231</v>
      </c>
      <c r="C12" s="42">
        <v>9217197</v>
      </c>
      <c r="D12" s="42">
        <v>5080507</v>
      </c>
      <c r="E12" s="42">
        <v>2477796</v>
      </c>
      <c r="F12" s="22">
        <f t="shared" si="25"/>
        <v>7558303</v>
      </c>
      <c r="G12" s="42">
        <v>0</v>
      </c>
      <c r="H12" s="42">
        <v>550000</v>
      </c>
      <c r="I12" s="23">
        <f t="shared" si="0"/>
        <v>43.41134476165035</v>
      </c>
      <c r="J12" s="23">
        <f t="shared" si="9"/>
        <v>46.00174611890762</v>
      </c>
      <c r="K12" s="23">
        <f t="shared" si="1"/>
        <v>35.59825154502134</v>
      </c>
      <c r="L12" s="23">
        <f t="shared" si="10"/>
        <v>38.18865290227861</v>
      </c>
      <c r="M12" s="42">
        <v>2253057</v>
      </c>
      <c r="N12" s="42">
        <v>1518063</v>
      </c>
      <c r="O12" s="42">
        <v>81054</v>
      </c>
      <c r="P12" s="42">
        <v>660678</v>
      </c>
      <c r="Q12" s="42">
        <v>1355084</v>
      </c>
      <c r="R12" s="42">
        <v>1254643</v>
      </c>
      <c r="S12" s="42">
        <v>0</v>
      </c>
      <c r="T12" s="42">
        <v>1593666</v>
      </c>
      <c r="U12" s="42">
        <v>8716245</v>
      </c>
      <c r="V12" s="23">
        <f t="shared" si="2"/>
        <v>23.067590425379976</v>
      </c>
      <c r="W12" s="23">
        <f t="shared" si="11"/>
        <v>15.542463206178805</v>
      </c>
      <c r="X12" s="23">
        <f t="shared" si="12"/>
        <v>0.8298593752127656</v>
      </c>
      <c r="Y12" s="23">
        <f t="shared" si="13"/>
        <v>6.764253859116387</v>
      </c>
      <c r="Z12" s="23">
        <f t="shared" si="14"/>
        <v>13.873826851245038</v>
      </c>
      <c r="AA12" s="23">
        <f t="shared" si="15"/>
        <v>12.845476547672789</v>
      </c>
      <c r="AB12" s="23">
        <f t="shared" si="16"/>
        <v>0</v>
      </c>
      <c r="AC12" s="23">
        <f t="shared" si="3"/>
        <v>16.31651332516381</v>
      </c>
      <c r="AD12" s="23">
        <f t="shared" si="4"/>
        <v>89.23998358996957</v>
      </c>
      <c r="AE12" s="23">
        <f t="shared" si="5"/>
        <v>24.444058209887455</v>
      </c>
      <c r="AF12" s="23">
        <f t="shared" si="17"/>
        <v>16.469898603664433</v>
      </c>
      <c r="AG12" s="23">
        <f t="shared" si="18"/>
        <v>0.8793779714158221</v>
      </c>
      <c r="AH12" s="23">
        <f t="shared" si="19"/>
        <v>7.167884119217588</v>
      </c>
      <c r="AI12" s="23">
        <f t="shared" si="20"/>
        <v>14.701692933328864</v>
      </c>
      <c r="AJ12" s="23">
        <f t="shared" si="21"/>
        <v>13.61197986763221</v>
      </c>
      <c r="AK12" s="23">
        <f t="shared" si="22"/>
        <v>0</v>
      </c>
      <c r="AL12" s="23">
        <f t="shared" si="6"/>
        <v>17.29013712086223</v>
      </c>
      <c r="AM12" s="23">
        <f t="shared" si="7"/>
        <v>94.5650288260086</v>
      </c>
      <c r="AN12" s="42">
        <v>2660120</v>
      </c>
      <c r="AO12" s="22">
        <f t="shared" si="23"/>
        <v>11376365</v>
      </c>
      <c r="AP12" s="42">
        <v>20160175</v>
      </c>
      <c r="AQ12" s="23">
        <f t="shared" si="24"/>
        <v>56.42989210163106</v>
      </c>
      <c r="AR12" s="23">
        <f t="shared" si="8"/>
        <v>76.61713561405598</v>
      </c>
    </row>
    <row r="13" spans="1:44" ht="33" customHeight="1">
      <c r="A13" s="24" t="s">
        <v>30</v>
      </c>
      <c r="B13" s="42">
        <v>42828498</v>
      </c>
      <c r="C13" s="42">
        <v>16351126</v>
      </c>
      <c r="D13" s="42">
        <v>6248227</v>
      </c>
      <c r="E13" s="42">
        <v>8406205</v>
      </c>
      <c r="F13" s="22">
        <f t="shared" si="25"/>
        <v>14654432</v>
      </c>
      <c r="G13" s="42">
        <v>0</v>
      </c>
      <c r="H13" s="42">
        <v>858280</v>
      </c>
      <c r="I13" s="23">
        <f t="shared" si="0"/>
        <v>38.17814484178268</v>
      </c>
      <c r="J13" s="23">
        <f t="shared" si="9"/>
        <v>40.182137603798296</v>
      </c>
      <c r="K13" s="23">
        <f t="shared" si="1"/>
        <v>34.21654432055964</v>
      </c>
      <c r="L13" s="23">
        <f t="shared" si="10"/>
        <v>36.22053708257525</v>
      </c>
      <c r="M13" s="42">
        <v>3744187</v>
      </c>
      <c r="N13" s="42">
        <v>2718392</v>
      </c>
      <c r="O13" s="42">
        <v>390549</v>
      </c>
      <c r="P13" s="42">
        <v>1167125</v>
      </c>
      <c r="Q13" s="42">
        <v>2956925</v>
      </c>
      <c r="R13" s="42">
        <v>2891638</v>
      </c>
      <c r="S13" s="42">
        <v>0</v>
      </c>
      <c r="T13" s="42">
        <v>1992765</v>
      </c>
      <c r="U13" s="42">
        <v>15861581</v>
      </c>
      <c r="V13" s="23">
        <f t="shared" si="2"/>
        <v>21.756631228294573</v>
      </c>
      <c r="W13" s="23">
        <f t="shared" si="11"/>
        <v>15.795966461596642</v>
      </c>
      <c r="X13" s="23">
        <f t="shared" si="12"/>
        <v>2.269392679793829</v>
      </c>
      <c r="Y13" s="23">
        <f t="shared" si="13"/>
        <v>6.781901711192123</v>
      </c>
      <c r="Z13" s="23">
        <f t="shared" si="14"/>
        <v>17.18202824664605</v>
      </c>
      <c r="AA13" s="23">
        <f t="shared" si="15"/>
        <v>16.80266012667724</v>
      </c>
      <c r="AB13" s="23">
        <f t="shared" si="16"/>
        <v>0</v>
      </c>
      <c r="AC13" s="23">
        <f t="shared" si="3"/>
        <v>11.579510646677752</v>
      </c>
      <c r="AD13" s="23">
        <f t="shared" si="4"/>
        <v>92.1680911008782</v>
      </c>
      <c r="AE13" s="23">
        <f t="shared" si="5"/>
        <v>22.89864930402958</v>
      </c>
      <c r="AF13" s="23">
        <f t="shared" si="17"/>
        <v>16.625105818400517</v>
      </c>
      <c r="AG13" s="23">
        <f t="shared" si="18"/>
        <v>2.3885144056745697</v>
      </c>
      <c r="AH13" s="23">
        <f t="shared" si="19"/>
        <v>7.137887629267856</v>
      </c>
      <c r="AI13" s="23">
        <f t="shared" si="20"/>
        <v>18.083922783054817</v>
      </c>
      <c r="AJ13" s="23">
        <f t="shared" si="21"/>
        <v>17.68464141246297</v>
      </c>
      <c r="AK13" s="23">
        <f t="shared" si="22"/>
        <v>0</v>
      </c>
      <c r="AL13" s="23">
        <f t="shared" si="6"/>
        <v>12.18732581474817</v>
      </c>
      <c r="AM13" s="23">
        <f t="shared" si="7"/>
        <v>97.00604716763849</v>
      </c>
      <c r="AN13" s="42">
        <v>4414163</v>
      </c>
      <c r="AO13" s="22">
        <f t="shared" si="23"/>
        <v>20275744</v>
      </c>
      <c r="AP13" s="42">
        <v>41341189</v>
      </c>
      <c r="AQ13" s="23">
        <f t="shared" si="24"/>
        <v>49.04489805554456</v>
      </c>
      <c r="AR13" s="23">
        <f t="shared" si="8"/>
        <v>78.22934142392013</v>
      </c>
    </row>
    <row r="14" spans="1:44" ht="33" customHeight="1">
      <c r="A14" s="33" t="s">
        <v>91</v>
      </c>
      <c r="B14" s="44">
        <v>28555170</v>
      </c>
      <c r="C14" s="44">
        <v>12894168</v>
      </c>
      <c r="D14" s="44">
        <v>3630861</v>
      </c>
      <c r="E14" s="44">
        <v>8256575</v>
      </c>
      <c r="F14" s="34">
        <f t="shared" si="25"/>
        <v>11887436</v>
      </c>
      <c r="G14" s="44">
        <v>0</v>
      </c>
      <c r="H14" s="44">
        <v>571600</v>
      </c>
      <c r="I14" s="35">
        <f t="shared" si="0"/>
        <v>45.15528361414063</v>
      </c>
      <c r="J14" s="35">
        <f t="shared" si="9"/>
        <v>47.15702270376958</v>
      </c>
      <c r="K14" s="35">
        <f t="shared" si="1"/>
        <v>41.62971538954242</v>
      </c>
      <c r="L14" s="35">
        <f t="shared" si="10"/>
        <v>43.631454479171374</v>
      </c>
      <c r="M14" s="44">
        <v>3074703</v>
      </c>
      <c r="N14" s="44">
        <v>1914972</v>
      </c>
      <c r="O14" s="44">
        <v>140057</v>
      </c>
      <c r="P14" s="44">
        <v>734881</v>
      </c>
      <c r="Q14" s="44">
        <v>2280450</v>
      </c>
      <c r="R14" s="44">
        <v>2899298</v>
      </c>
      <c r="S14" s="44">
        <v>0</v>
      </c>
      <c r="T14" s="44">
        <v>1238455</v>
      </c>
      <c r="U14" s="44">
        <v>12282816</v>
      </c>
      <c r="V14" s="35">
        <f t="shared" si="2"/>
        <v>22.833476709237825</v>
      </c>
      <c r="W14" s="35">
        <f t="shared" si="11"/>
        <v>14.221038116801063</v>
      </c>
      <c r="X14" s="35">
        <f t="shared" si="12"/>
        <v>1.0400966361517592</v>
      </c>
      <c r="Y14" s="35">
        <f t="shared" si="13"/>
        <v>5.45740131569176</v>
      </c>
      <c r="Z14" s="35">
        <f t="shared" si="14"/>
        <v>16.93516478228349</v>
      </c>
      <c r="AA14" s="35">
        <f t="shared" si="15"/>
        <v>21.53087740706657</v>
      </c>
      <c r="AB14" s="35">
        <f t="shared" si="16"/>
        <v>0</v>
      </c>
      <c r="AC14" s="35">
        <f t="shared" si="3"/>
        <v>9.197061764319718</v>
      </c>
      <c r="AD14" s="35">
        <f t="shared" si="4"/>
        <v>91.21511673155219</v>
      </c>
      <c r="AE14" s="35">
        <f t="shared" si="5"/>
        <v>23.845687445673114</v>
      </c>
      <c r="AF14" s="35">
        <f t="shared" si="17"/>
        <v>14.851458426786435</v>
      </c>
      <c r="AG14" s="35">
        <f t="shared" si="18"/>
        <v>1.086204243654961</v>
      </c>
      <c r="AH14" s="35">
        <f t="shared" si="19"/>
        <v>5.699328564665824</v>
      </c>
      <c r="AI14" s="35">
        <f t="shared" si="20"/>
        <v>17.685902649942207</v>
      </c>
      <c r="AJ14" s="35">
        <f t="shared" si="21"/>
        <v>22.485343761613777</v>
      </c>
      <c r="AK14" s="35">
        <f t="shared" si="22"/>
        <v>0</v>
      </c>
      <c r="AL14" s="35">
        <f t="shared" si="6"/>
        <v>9.604768605465665</v>
      </c>
      <c r="AM14" s="35">
        <f t="shared" si="7"/>
        <v>95.25869369780199</v>
      </c>
      <c r="AN14" s="44">
        <v>2788764</v>
      </c>
      <c r="AO14" s="34">
        <f t="shared" si="23"/>
        <v>15071580</v>
      </c>
      <c r="AP14" s="44">
        <v>26395714</v>
      </c>
      <c r="AQ14" s="35">
        <f t="shared" si="24"/>
        <v>57.09858805107526</v>
      </c>
      <c r="AR14" s="35">
        <f t="shared" si="8"/>
        <v>81.49653851819119</v>
      </c>
    </row>
    <row r="15" spans="1:44" ht="33" customHeight="1">
      <c r="A15" s="24" t="s">
        <v>100</v>
      </c>
      <c r="B15" s="42">
        <v>73771555</v>
      </c>
      <c r="C15" s="42">
        <v>15806388</v>
      </c>
      <c r="D15" s="42">
        <v>8875301</v>
      </c>
      <c r="E15" s="42">
        <v>5012098</v>
      </c>
      <c r="F15" s="22">
        <f t="shared" si="25"/>
        <v>13887399</v>
      </c>
      <c r="G15" s="42">
        <v>0</v>
      </c>
      <c r="H15" s="42">
        <v>849429</v>
      </c>
      <c r="I15" s="23">
        <f>C15/B15*100</f>
        <v>21.426128268544698</v>
      </c>
      <c r="J15" s="23">
        <f>(C15+G15+H15)/B15*100</f>
        <v>22.57755987385653</v>
      </c>
      <c r="K15" s="23">
        <f>F15/B15*100</f>
        <v>18.824869558463288</v>
      </c>
      <c r="L15" s="23">
        <f>(F15+G15+H15)/B15*100</f>
        <v>19.97630116377512</v>
      </c>
      <c r="M15" s="42">
        <v>3902968</v>
      </c>
      <c r="N15" s="42">
        <v>2805523</v>
      </c>
      <c r="O15" s="42">
        <v>384624</v>
      </c>
      <c r="P15" s="42">
        <v>1567279</v>
      </c>
      <c r="Q15" s="42">
        <v>1998321</v>
      </c>
      <c r="R15" s="42">
        <v>2958829</v>
      </c>
      <c r="S15" s="42">
        <v>0</v>
      </c>
      <c r="T15" s="42">
        <v>2008739</v>
      </c>
      <c r="U15" s="42">
        <v>15626283</v>
      </c>
      <c r="V15" s="23">
        <f t="shared" si="2"/>
        <v>23.433062454996954</v>
      </c>
      <c r="W15" s="23">
        <f>N15/(C15+G15+H15)*100</f>
        <v>16.844103174284395</v>
      </c>
      <c r="X15" s="23">
        <f>O15/(C15+G15+H15)*100</f>
        <v>2.309247273790292</v>
      </c>
      <c r="Y15" s="23">
        <f>P15/(C15+G15+H15)*100</f>
        <v>9.40979959133797</v>
      </c>
      <c r="Z15" s="23">
        <f>Q15/(C15+G15+H15)*100</f>
        <v>11.997736286367699</v>
      </c>
      <c r="AA15" s="23">
        <f>R15/(C15+G15+H15)*100</f>
        <v>17.76453835918106</v>
      </c>
      <c r="AB15" s="23">
        <f t="shared" si="16"/>
        <v>0</v>
      </c>
      <c r="AC15" s="23">
        <f>T15/(C15+G15+H15)*100</f>
        <v>12.06028500433212</v>
      </c>
      <c r="AD15" s="23">
        <f t="shared" si="4"/>
        <v>93.81877214429049</v>
      </c>
      <c r="AE15" s="23">
        <f t="shared" si="5"/>
        <v>24.692345904706375</v>
      </c>
      <c r="AF15" s="23">
        <f>N15/(C15)*100</f>
        <v>17.749298574728144</v>
      </c>
      <c r="AG15" s="23">
        <f>O15/(C15)*100</f>
        <v>2.433345303177424</v>
      </c>
      <c r="AH15" s="23">
        <f>P15/(C15)*100</f>
        <v>9.91547847617052</v>
      </c>
      <c r="AI15" s="23">
        <f>Q15/(C15)*100</f>
        <v>12.64248985916327</v>
      </c>
      <c r="AJ15" s="23">
        <f>R15/(C15)*100</f>
        <v>18.71919758011761</v>
      </c>
      <c r="AK15" s="23">
        <f t="shared" si="22"/>
        <v>0</v>
      </c>
      <c r="AL15" s="23">
        <f>T15/(C15)*100</f>
        <v>12.708399920336005</v>
      </c>
      <c r="AM15" s="23">
        <f t="shared" si="7"/>
        <v>98.86055561839935</v>
      </c>
      <c r="AN15" s="42">
        <v>4123941</v>
      </c>
      <c r="AO15" s="22">
        <f t="shared" si="23"/>
        <v>19750224</v>
      </c>
      <c r="AP15" s="42">
        <v>67551857</v>
      </c>
      <c r="AQ15" s="23">
        <f>AO15/AP15*100</f>
        <v>29.237129632128394</v>
      </c>
      <c r="AR15" s="23">
        <f t="shared" si="8"/>
        <v>79.11952289756309</v>
      </c>
    </row>
    <row r="16" spans="1:44" ht="33" customHeight="1">
      <c r="A16" s="24" t="s">
        <v>101</v>
      </c>
      <c r="B16" s="42">
        <v>33731909</v>
      </c>
      <c r="C16" s="42">
        <v>16646835</v>
      </c>
      <c r="D16" s="42">
        <v>5608173</v>
      </c>
      <c r="E16" s="42">
        <v>9460240</v>
      </c>
      <c r="F16" s="22">
        <f t="shared" si="25"/>
        <v>15068413</v>
      </c>
      <c r="G16" s="42">
        <v>0</v>
      </c>
      <c r="H16" s="42">
        <v>809200</v>
      </c>
      <c r="I16" s="23">
        <f>C16/B16*100</f>
        <v>49.35040883692648</v>
      </c>
      <c r="J16" s="23">
        <f>(C16+G16+H16)/B16*100</f>
        <v>51.74932435635351</v>
      </c>
      <c r="K16" s="23">
        <f>F16/B16*100</f>
        <v>44.67109465995536</v>
      </c>
      <c r="L16" s="23">
        <f>(F16+G16+H16)/B16*100</f>
        <v>47.07001017938238</v>
      </c>
      <c r="M16" s="42">
        <v>3961629</v>
      </c>
      <c r="N16" s="42">
        <v>3320225</v>
      </c>
      <c r="O16" s="42">
        <v>159672</v>
      </c>
      <c r="P16" s="42">
        <v>1392597</v>
      </c>
      <c r="Q16" s="42">
        <v>1894734</v>
      </c>
      <c r="R16" s="42">
        <v>3200222</v>
      </c>
      <c r="S16" s="42">
        <v>51084</v>
      </c>
      <c r="T16" s="42">
        <v>2280986</v>
      </c>
      <c r="U16" s="42">
        <v>16261149</v>
      </c>
      <c r="V16" s="23">
        <f t="shared" si="2"/>
        <v>22.69489606316669</v>
      </c>
      <c r="W16" s="23">
        <f>N16/(C16+G16+H16)*100</f>
        <v>19.020499214168623</v>
      </c>
      <c r="X16" s="23">
        <f>O16/(C16+G16+H16)*100</f>
        <v>0.914709440030339</v>
      </c>
      <c r="Y16" s="23">
        <f>P16/(C16+G16+H16)*100</f>
        <v>7.977739503844945</v>
      </c>
      <c r="Z16" s="23">
        <f>Q16/(C16+G16+H16)*100</f>
        <v>10.854320583110654</v>
      </c>
      <c r="AA16" s="23">
        <f>R16/(C16+G16+H16)*100</f>
        <v>18.333040693376248</v>
      </c>
      <c r="AB16" s="23">
        <f t="shared" si="16"/>
        <v>0.2926437762069107</v>
      </c>
      <c r="AC16" s="23">
        <f>T16/(C16+G16+H16)*100</f>
        <v>13.067033836721798</v>
      </c>
      <c r="AD16" s="23">
        <f t="shared" si="4"/>
        <v>93.1548831106262</v>
      </c>
      <c r="AE16" s="23">
        <f t="shared" si="5"/>
        <v>23.79809134889605</v>
      </c>
      <c r="AF16" s="23">
        <f>N16/(C16)*100</f>
        <v>19.945082653849816</v>
      </c>
      <c r="AG16" s="23">
        <f>O16/(C16)*100</f>
        <v>0.9591733203338653</v>
      </c>
      <c r="AH16" s="23">
        <f>P16/(C16)*100</f>
        <v>8.36553615146663</v>
      </c>
      <c r="AI16" s="23">
        <f>Q16/(C16)*100</f>
        <v>11.381947379186494</v>
      </c>
      <c r="AJ16" s="23">
        <f>R16/(C16)*100</f>
        <v>19.224206883771</v>
      </c>
      <c r="AK16" s="23">
        <f t="shared" si="22"/>
        <v>0.30686914359396245</v>
      </c>
      <c r="AL16" s="23">
        <f>T16/(C16)*100</f>
        <v>13.702220271901536</v>
      </c>
      <c r="AM16" s="23">
        <f t="shared" si="7"/>
        <v>97.68312715299935</v>
      </c>
      <c r="AN16" s="42">
        <v>4190229</v>
      </c>
      <c r="AO16" s="22">
        <f t="shared" si="23"/>
        <v>20451378</v>
      </c>
      <c r="AP16" s="42">
        <v>31795182</v>
      </c>
      <c r="AQ16" s="23">
        <f>AO16/AP16*100</f>
        <v>64.32225486238764</v>
      </c>
      <c r="AR16" s="23">
        <f t="shared" si="8"/>
        <v>79.5112632508186</v>
      </c>
    </row>
    <row r="17" spans="1:44" ht="33" customHeight="1" thickBot="1">
      <c r="A17" s="24" t="s">
        <v>102</v>
      </c>
      <c r="B17" s="42">
        <v>24676142</v>
      </c>
      <c r="C17" s="42">
        <v>7735667</v>
      </c>
      <c r="D17" s="42">
        <v>4164263</v>
      </c>
      <c r="E17" s="42">
        <v>2611108</v>
      </c>
      <c r="F17" s="22">
        <f t="shared" si="25"/>
        <v>6775371</v>
      </c>
      <c r="G17" s="42">
        <v>0</v>
      </c>
      <c r="H17" s="42">
        <v>497400</v>
      </c>
      <c r="I17" s="23">
        <f>C17/B17*100</f>
        <v>31.348769998162595</v>
      </c>
      <c r="J17" s="23">
        <f>(C17+G17+H17)/B17*100</f>
        <v>33.36448217877819</v>
      </c>
      <c r="K17" s="23">
        <f>F17/B17*100</f>
        <v>27.45717300540741</v>
      </c>
      <c r="L17" s="23">
        <f>(F17+G17+H17)/B17*100</f>
        <v>29.472885186023</v>
      </c>
      <c r="M17" s="42">
        <v>1932105</v>
      </c>
      <c r="N17" s="42">
        <v>1348038</v>
      </c>
      <c r="O17" s="42">
        <v>89151</v>
      </c>
      <c r="P17" s="42">
        <v>398984</v>
      </c>
      <c r="Q17" s="42">
        <v>1247080</v>
      </c>
      <c r="R17" s="42">
        <v>1003380</v>
      </c>
      <c r="S17" s="42">
        <v>81000</v>
      </c>
      <c r="T17" s="42">
        <v>1050356</v>
      </c>
      <c r="U17" s="42">
        <v>7150094</v>
      </c>
      <c r="V17" s="23">
        <f t="shared" si="2"/>
        <v>23.467621482978334</v>
      </c>
      <c r="W17" s="23">
        <f>N17/(C17+G17+H17)*100</f>
        <v>16.37346082571659</v>
      </c>
      <c r="X17" s="23">
        <f>O17/(C17+G17+H17)*100</f>
        <v>1.0828406959399213</v>
      </c>
      <c r="Y17" s="23">
        <f>P17/(C17+G17+H17)*100</f>
        <v>4.846116277202651</v>
      </c>
      <c r="Z17" s="23">
        <f>Q17/(C17+G17+H17)*100</f>
        <v>15.147210632441105</v>
      </c>
      <c r="AA17" s="23">
        <f>R17/(C17+G17+H17)*100</f>
        <v>12.18719585301565</v>
      </c>
      <c r="AB17" s="23">
        <f t="shared" si="16"/>
        <v>0.9838374933666882</v>
      </c>
      <c r="AC17" s="23">
        <f>T17/(C17+G17+H17)*100</f>
        <v>12.757773014600756</v>
      </c>
      <c r="AD17" s="23">
        <f t="shared" si="4"/>
        <v>86.8460562752617</v>
      </c>
      <c r="AE17" s="23">
        <f t="shared" si="5"/>
        <v>24.976579265886187</v>
      </c>
      <c r="AF17" s="23">
        <f>N17/(C17)*100</f>
        <v>17.42626718549286</v>
      </c>
      <c r="AG17" s="23">
        <f>O17/(C17)*100</f>
        <v>1.1524668784217313</v>
      </c>
      <c r="AH17" s="23">
        <f>P17/(C17)*100</f>
        <v>5.157719431304372</v>
      </c>
      <c r="AI17" s="23">
        <f>Q17/(C17)*100</f>
        <v>16.121169641867986</v>
      </c>
      <c r="AJ17" s="23">
        <f>R17/(C17)*100</f>
        <v>12.970827208565208</v>
      </c>
      <c r="AK17" s="23">
        <f t="shared" si="22"/>
        <v>1.047097813284879</v>
      </c>
      <c r="AL17" s="23">
        <f>T17/(C17)*100</f>
        <v>13.578092231736449</v>
      </c>
      <c r="AM17" s="23">
        <f t="shared" si="7"/>
        <v>92.43021965655967</v>
      </c>
      <c r="AN17" s="42">
        <v>1586578</v>
      </c>
      <c r="AO17" s="22">
        <f t="shared" si="23"/>
        <v>8736672</v>
      </c>
      <c r="AP17" s="42">
        <v>23859236</v>
      </c>
      <c r="AQ17" s="23">
        <f>AO17/AP17*100</f>
        <v>36.61756814006953</v>
      </c>
      <c r="AR17" s="23">
        <f t="shared" si="8"/>
        <v>81.840018716509</v>
      </c>
    </row>
    <row r="18" spans="1:44" ht="33" customHeight="1" thickBot="1" thickTop="1">
      <c r="A18" s="28" t="s">
        <v>94</v>
      </c>
      <c r="B18" s="40">
        <f aca="true" t="shared" si="26" ref="B18:H18">SUM(B5:B17)</f>
        <v>822742157</v>
      </c>
      <c r="C18" s="40">
        <f t="shared" si="26"/>
        <v>339875818</v>
      </c>
      <c r="D18" s="40">
        <f t="shared" si="26"/>
        <v>199904770</v>
      </c>
      <c r="E18" s="40">
        <f t="shared" si="26"/>
        <v>98271934</v>
      </c>
      <c r="F18" s="29">
        <f t="shared" si="26"/>
        <v>298176704</v>
      </c>
      <c r="G18" s="40">
        <f t="shared" si="26"/>
        <v>0</v>
      </c>
      <c r="H18" s="40">
        <f t="shared" si="26"/>
        <v>22444801</v>
      </c>
      <c r="I18" s="30">
        <f>C18/B18*100</f>
        <v>41.310125548847985</v>
      </c>
      <c r="J18" s="30">
        <f>(C18+G18+H18)/B18*100</f>
        <v>44.038173553807574</v>
      </c>
      <c r="K18" s="30">
        <f>F18/B18*100</f>
        <v>36.2418166448714</v>
      </c>
      <c r="L18" s="30">
        <f>(F18+G18+H18)/B18*100</f>
        <v>38.969864649830996</v>
      </c>
      <c r="M18" s="40">
        <f aca="true" t="shared" si="27" ref="M18:U18">SUM(M5:M17)</f>
        <v>82705582</v>
      </c>
      <c r="N18" s="40">
        <f t="shared" si="27"/>
        <v>58592891</v>
      </c>
      <c r="O18" s="40">
        <f t="shared" si="27"/>
        <v>7826626</v>
      </c>
      <c r="P18" s="40">
        <f t="shared" si="27"/>
        <v>36371050</v>
      </c>
      <c r="Q18" s="40">
        <f t="shared" si="27"/>
        <v>38162809</v>
      </c>
      <c r="R18" s="40">
        <f t="shared" si="27"/>
        <v>55718865</v>
      </c>
      <c r="S18" s="40">
        <f t="shared" si="27"/>
        <v>215283</v>
      </c>
      <c r="T18" s="40">
        <f t="shared" si="27"/>
        <v>45165509</v>
      </c>
      <c r="U18" s="40">
        <f t="shared" si="27"/>
        <v>324758615</v>
      </c>
      <c r="V18" s="30">
        <f t="shared" si="2"/>
        <v>22.82662858886317</v>
      </c>
      <c r="W18" s="30">
        <f>N18/(C18+G18+H18)*100</f>
        <v>16.171558538875207</v>
      </c>
      <c r="X18" s="30">
        <f>O18/(C18+G18+H18)*100</f>
        <v>2.1601381730913856</v>
      </c>
      <c r="Y18" s="30">
        <f>P18/(C18+G18+H18)*100</f>
        <v>10.038360527309653</v>
      </c>
      <c r="Z18" s="30">
        <f>Q18/(C18+G18+H18)*100</f>
        <v>10.5328835839729</v>
      </c>
      <c r="AA18" s="30">
        <f>R18/(C18+G18+H18)*100</f>
        <v>15.37833125638373</v>
      </c>
      <c r="AB18" s="30">
        <f t="shared" si="16"/>
        <v>0.0594178163512135</v>
      </c>
      <c r="AC18" s="30">
        <f>T18/(C18+G18+H18)*100</f>
        <v>12.465619297255616</v>
      </c>
      <c r="AD18" s="30">
        <f t="shared" si="4"/>
        <v>89.63293778210287</v>
      </c>
      <c r="AE18" s="30">
        <f t="shared" si="5"/>
        <v>24.33405897679958</v>
      </c>
      <c r="AF18" s="30">
        <f>N18/(C18)*100</f>
        <v>17.239499810486663</v>
      </c>
      <c r="AG18" s="30">
        <f>O18/(C18)*100</f>
        <v>2.302789897220637</v>
      </c>
      <c r="AH18" s="30">
        <f>P18/(C18)*100</f>
        <v>10.70127619376557</v>
      </c>
      <c r="AI18" s="30">
        <f>Q18/(C18)*100</f>
        <v>11.22845668296413</v>
      </c>
      <c r="AJ18" s="30">
        <f>R18/(C18)*100</f>
        <v>16.393889193964366</v>
      </c>
      <c r="AK18" s="30">
        <f t="shared" si="22"/>
        <v>0.06334166439578823</v>
      </c>
      <c r="AL18" s="30">
        <f>T18/(C18)*100</f>
        <v>13.288826862051128</v>
      </c>
      <c r="AM18" s="30">
        <f>U18/(C18)*100</f>
        <v>95.55213928164787</v>
      </c>
      <c r="AN18" s="40">
        <f>SUM(AN5:AN17)</f>
        <v>114265442</v>
      </c>
      <c r="AO18" s="29">
        <f>SUM(AO5:AO17)</f>
        <v>439024057</v>
      </c>
      <c r="AP18" s="40">
        <f>SUM(AP5:AP17)</f>
        <v>781840821</v>
      </c>
      <c r="AQ18" s="30">
        <f>AO18/AP18*100</f>
        <v>56.15261383237497</v>
      </c>
      <c r="AR18" s="30">
        <f t="shared" si="8"/>
        <v>73.972851788393</v>
      </c>
    </row>
    <row r="19" spans="1:44" ht="33" customHeight="1" thickTop="1">
      <c r="A19" s="24" t="s">
        <v>31</v>
      </c>
      <c r="B19" s="42">
        <v>5650098</v>
      </c>
      <c r="C19" s="42">
        <v>3212394</v>
      </c>
      <c r="D19" s="42">
        <v>1295822</v>
      </c>
      <c r="E19" s="42">
        <v>1590395</v>
      </c>
      <c r="F19" s="22">
        <f aca="true" t="shared" si="28" ref="F19:F64">D19+E19</f>
        <v>2886217</v>
      </c>
      <c r="G19" s="42">
        <v>0</v>
      </c>
      <c r="H19" s="42">
        <v>188700</v>
      </c>
      <c r="I19" s="23">
        <f aca="true" t="shared" si="29" ref="I19:I64">C19/B19*100</f>
        <v>56.855544806479465</v>
      </c>
      <c r="J19" s="23">
        <f t="shared" si="9"/>
        <v>60.195309886660375</v>
      </c>
      <c r="K19" s="23">
        <f aca="true" t="shared" si="30" ref="K19:K64">F19/B19*100</f>
        <v>51.08260069117385</v>
      </c>
      <c r="L19" s="23">
        <f t="shared" si="10"/>
        <v>54.42236577135476</v>
      </c>
      <c r="M19" s="42">
        <v>852077</v>
      </c>
      <c r="N19" s="42">
        <v>628589</v>
      </c>
      <c r="O19" s="42">
        <v>78383</v>
      </c>
      <c r="P19" s="42">
        <v>231942</v>
      </c>
      <c r="Q19" s="42">
        <v>351361</v>
      </c>
      <c r="R19" s="42">
        <v>413350</v>
      </c>
      <c r="S19" s="42">
        <v>0</v>
      </c>
      <c r="T19" s="42">
        <v>493186</v>
      </c>
      <c r="U19" s="42">
        <v>3048888</v>
      </c>
      <c r="V19" s="23">
        <f t="shared" si="2"/>
        <v>25.05302705541217</v>
      </c>
      <c r="W19" s="23">
        <f t="shared" si="11"/>
        <v>18.481964920699046</v>
      </c>
      <c r="X19" s="23">
        <f t="shared" si="12"/>
        <v>2.3046408008717196</v>
      </c>
      <c r="Y19" s="23">
        <f t="shared" si="13"/>
        <v>6.8196292134236804</v>
      </c>
      <c r="Z19" s="23">
        <f t="shared" si="14"/>
        <v>10.3308229646108</v>
      </c>
      <c r="AA19" s="23">
        <f t="shared" si="15"/>
        <v>12.153442392359635</v>
      </c>
      <c r="AB19" s="23">
        <f t="shared" si="16"/>
        <v>0</v>
      </c>
      <c r="AC19" s="23">
        <f t="shared" si="3"/>
        <v>14.500804741062728</v>
      </c>
      <c r="AD19" s="23">
        <f aca="true" t="shared" si="31" ref="AD19:AD64">U19/(C19+G19+H19)*100</f>
        <v>89.64433208843978</v>
      </c>
      <c r="AE19" s="23">
        <f t="shared" si="5"/>
        <v>26.524672876365724</v>
      </c>
      <c r="AF19" s="23">
        <f t="shared" si="17"/>
        <v>19.56761841791511</v>
      </c>
      <c r="AG19" s="23">
        <f t="shared" si="18"/>
        <v>2.4400182542988187</v>
      </c>
      <c r="AH19" s="23">
        <f t="shared" si="19"/>
        <v>7.220222675051691</v>
      </c>
      <c r="AI19" s="23">
        <f t="shared" si="20"/>
        <v>10.937668293490773</v>
      </c>
      <c r="AJ19" s="23">
        <f t="shared" si="21"/>
        <v>12.867350642542602</v>
      </c>
      <c r="AK19" s="23">
        <f t="shared" si="22"/>
        <v>0</v>
      </c>
      <c r="AL19" s="23">
        <f t="shared" si="6"/>
        <v>15.352599961274988</v>
      </c>
      <c r="AM19" s="23">
        <f aca="true" t="shared" si="32" ref="AM19:AM63">U19/(C19)*100</f>
        <v>94.91015112093972</v>
      </c>
      <c r="AN19" s="42">
        <v>619664</v>
      </c>
      <c r="AO19" s="22">
        <f>U19+AN19</f>
        <v>3668552</v>
      </c>
      <c r="AP19" s="42">
        <v>5396370</v>
      </c>
      <c r="AQ19" s="23">
        <f t="shared" si="24"/>
        <v>67.98184705644721</v>
      </c>
      <c r="AR19" s="23">
        <f t="shared" si="8"/>
        <v>83.10875789684867</v>
      </c>
    </row>
    <row r="20" spans="1:44" ht="33" customHeight="1">
      <c r="A20" s="24" t="s">
        <v>32</v>
      </c>
      <c r="B20" s="42">
        <v>7252378</v>
      </c>
      <c r="C20" s="42">
        <v>3299635</v>
      </c>
      <c r="D20" s="42">
        <v>958653</v>
      </c>
      <c r="E20" s="42">
        <v>2070999</v>
      </c>
      <c r="F20" s="22">
        <f t="shared" si="28"/>
        <v>3029652</v>
      </c>
      <c r="G20" s="42">
        <v>0</v>
      </c>
      <c r="H20" s="42">
        <v>150261</v>
      </c>
      <c r="I20" s="23">
        <f t="shared" si="29"/>
        <v>45.497283787469435</v>
      </c>
      <c r="J20" s="23">
        <f t="shared" si="9"/>
        <v>47.56916972612294</v>
      </c>
      <c r="K20" s="23">
        <f t="shared" si="30"/>
        <v>41.774601379023544</v>
      </c>
      <c r="L20" s="23">
        <f t="shared" si="10"/>
        <v>43.84648731767704</v>
      </c>
      <c r="M20" s="42">
        <v>913095</v>
      </c>
      <c r="N20" s="42">
        <v>499877</v>
      </c>
      <c r="O20" s="42">
        <v>42390</v>
      </c>
      <c r="P20" s="42">
        <v>93219</v>
      </c>
      <c r="Q20" s="42">
        <v>709902</v>
      </c>
      <c r="R20" s="42">
        <v>345232</v>
      </c>
      <c r="S20" s="42">
        <v>15</v>
      </c>
      <c r="T20" s="42">
        <v>406503</v>
      </c>
      <c r="U20" s="42">
        <v>3010233</v>
      </c>
      <c r="V20" s="23">
        <f t="shared" si="2"/>
        <v>26.46731959456169</v>
      </c>
      <c r="W20" s="23">
        <f t="shared" si="11"/>
        <v>14.489625194498618</v>
      </c>
      <c r="X20" s="23">
        <f t="shared" si="12"/>
        <v>1.2287326922318818</v>
      </c>
      <c r="Y20" s="23">
        <f t="shared" si="13"/>
        <v>2.7020814540496296</v>
      </c>
      <c r="Z20" s="23">
        <f t="shared" si="14"/>
        <v>20.577489872158463</v>
      </c>
      <c r="AA20" s="23">
        <f t="shared" si="15"/>
        <v>10.007026298763789</v>
      </c>
      <c r="AB20" s="23">
        <f t="shared" si="16"/>
        <v>0.00043479571558099146</v>
      </c>
      <c r="AC20" s="23">
        <f t="shared" si="3"/>
        <v>11.783050851387983</v>
      </c>
      <c r="AD20" s="23">
        <f t="shared" si="31"/>
        <v>87.25576075336764</v>
      </c>
      <c r="AE20" s="23">
        <f t="shared" si="5"/>
        <v>27.672606212505325</v>
      </c>
      <c r="AF20" s="23">
        <f t="shared" si="17"/>
        <v>15.14946350126605</v>
      </c>
      <c r="AG20" s="23">
        <f t="shared" si="18"/>
        <v>1.284687548774334</v>
      </c>
      <c r="AH20" s="23">
        <f t="shared" si="19"/>
        <v>2.825130658391004</v>
      </c>
      <c r="AI20" s="23">
        <f t="shared" si="20"/>
        <v>21.51456145907047</v>
      </c>
      <c r="AJ20" s="23">
        <f t="shared" si="21"/>
        <v>10.462732999255978</v>
      </c>
      <c r="AK20" s="23">
        <f t="shared" si="22"/>
        <v>0.0004545957355889363</v>
      </c>
      <c r="AL20" s="23">
        <f t="shared" si="6"/>
        <v>12.319635353607293</v>
      </c>
      <c r="AM20" s="23">
        <f t="shared" si="32"/>
        <v>91.22927232860604</v>
      </c>
      <c r="AN20" s="42">
        <v>609595</v>
      </c>
      <c r="AO20" s="22">
        <f aca="true" t="shared" si="33" ref="AO20:AO64">U20+AN20</f>
        <v>3619828</v>
      </c>
      <c r="AP20" s="42">
        <v>6731404</v>
      </c>
      <c r="AQ20" s="23">
        <f t="shared" si="24"/>
        <v>53.77523024914268</v>
      </c>
      <c r="AR20" s="23">
        <f t="shared" si="8"/>
        <v>83.15955896247004</v>
      </c>
    </row>
    <row r="21" spans="1:44" ht="33" customHeight="1">
      <c r="A21" s="24" t="s">
        <v>33</v>
      </c>
      <c r="B21" s="42">
        <v>11922510</v>
      </c>
      <c r="C21" s="42">
        <v>3745004</v>
      </c>
      <c r="D21" s="42">
        <v>1203463</v>
      </c>
      <c r="E21" s="42">
        <v>2168118</v>
      </c>
      <c r="F21" s="22">
        <f t="shared" si="28"/>
        <v>3371581</v>
      </c>
      <c r="G21" s="42">
        <v>0</v>
      </c>
      <c r="H21" s="42">
        <v>185485</v>
      </c>
      <c r="I21" s="23">
        <f t="shared" si="29"/>
        <v>31.41120451985362</v>
      </c>
      <c r="J21" s="23">
        <f t="shared" si="9"/>
        <v>32.966959138637755</v>
      </c>
      <c r="K21" s="23">
        <f t="shared" si="30"/>
        <v>28.279120755612702</v>
      </c>
      <c r="L21" s="23">
        <f t="shared" si="10"/>
        <v>29.834875374396834</v>
      </c>
      <c r="M21" s="42">
        <v>948290</v>
      </c>
      <c r="N21" s="42">
        <v>911738</v>
      </c>
      <c r="O21" s="42">
        <v>31245</v>
      </c>
      <c r="P21" s="42">
        <v>114493</v>
      </c>
      <c r="Q21" s="42">
        <v>547625</v>
      </c>
      <c r="R21" s="42">
        <v>470177</v>
      </c>
      <c r="S21" s="42">
        <v>0</v>
      </c>
      <c r="T21" s="42">
        <v>566664</v>
      </c>
      <c r="U21" s="42">
        <v>3590232</v>
      </c>
      <c r="V21" s="23">
        <f t="shared" si="2"/>
        <v>24.126514538012955</v>
      </c>
      <c r="W21" s="23">
        <f t="shared" si="11"/>
        <v>23.19655391479279</v>
      </c>
      <c r="X21" s="23">
        <f t="shared" si="12"/>
        <v>0.7949392556498696</v>
      </c>
      <c r="Y21" s="23">
        <f t="shared" si="13"/>
        <v>2.9129454375778687</v>
      </c>
      <c r="Z21" s="23">
        <f t="shared" si="14"/>
        <v>13.932744755169141</v>
      </c>
      <c r="AA21" s="23">
        <f t="shared" si="15"/>
        <v>11.96230290938354</v>
      </c>
      <c r="AB21" s="23">
        <f t="shared" si="16"/>
        <v>0</v>
      </c>
      <c r="AC21" s="23">
        <f t="shared" si="3"/>
        <v>14.417137409620024</v>
      </c>
      <c r="AD21" s="23">
        <f t="shared" si="31"/>
        <v>91.34313822020619</v>
      </c>
      <c r="AE21" s="23">
        <f t="shared" si="5"/>
        <v>25.321468281475802</v>
      </c>
      <c r="AF21" s="23">
        <f t="shared" si="17"/>
        <v>24.34544796213836</v>
      </c>
      <c r="AG21" s="23">
        <f t="shared" si="18"/>
        <v>0.8343115254349528</v>
      </c>
      <c r="AH21" s="23">
        <f t="shared" si="19"/>
        <v>3.0572196985637397</v>
      </c>
      <c r="AI21" s="23">
        <f t="shared" si="20"/>
        <v>14.622814822093646</v>
      </c>
      <c r="AJ21" s="23">
        <f t="shared" si="21"/>
        <v>12.554779647765397</v>
      </c>
      <c r="AK21" s="23">
        <f t="shared" si="22"/>
        <v>0</v>
      </c>
      <c r="AL21" s="23">
        <f t="shared" si="6"/>
        <v>15.131198791776992</v>
      </c>
      <c r="AM21" s="23">
        <f t="shared" si="32"/>
        <v>95.86724072924889</v>
      </c>
      <c r="AN21" s="42">
        <v>698373</v>
      </c>
      <c r="AO21" s="22">
        <f t="shared" si="33"/>
        <v>4288605</v>
      </c>
      <c r="AP21" s="42">
        <v>11246253</v>
      </c>
      <c r="AQ21" s="23">
        <f t="shared" si="24"/>
        <v>38.13363437582277</v>
      </c>
      <c r="AR21" s="23">
        <f t="shared" si="8"/>
        <v>83.71561381847944</v>
      </c>
    </row>
    <row r="22" spans="1:44" ht="33" customHeight="1">
      <c r="A22" s="24" t="s">
        <v>34</v>
      </c>
      <c r="B22" s="42">
        <v>6586850</v>
      </c>
      <c r="C22" s="42">
        <v>2675868</v>
      </c>
      <c r="D22" s="42">
        <v>900507</v>
      </c>
      <c r="E22" s="42">
        <v>1487867</v>
      </c>
      <c r="F22" s="22">
        <f t="shared" si="28"/>
        <v>2388374</v>
      </c>
      <c r="G22" s="42">
        <v>0</v>
      </c>
      <c r="H22" s="42">
        <v>132200</v>
      </c>
      <c r="I22" s="23">
        <f t="shared" si="29"/>
        <v>40.62439557603407</v>
      </c>
      <c r="J22" s="23">
        <f t="shared" si="9"/>
        <v>42.63142473261119</v>
      </c>
      <c r="K22" s="23">
        <f t="shared" si="30"/>
        <v>36.259729612789116</v>
      </c>
      <c r="L22" s="23">
        <f t="shared" si="10"/>
        <v>38.26675876936624</v>
      </c>
      <c r="M22" s="42">
        <v>872811</v>
      </c>
      <c r="N22" s="42">
        <v>403929</v>
      </c>
      <c r="O22" s="42">
        <v>39717</v>
      </c>
      <c r="P22" s="42">
        <v>116241</v>
      </c>
      <c r="Q22" s="42">
        <v>379886</v>
      </c>
      <c r="R22" s="42">
        <v>387127</v>
      </c>
      <c r="S22" s="42">
        <v>0</v>
      </c>
      <c r="T22" s="42">
        <v>276692</v>
      </c>
      <c r="U22" s="42">
        <v>2476403</v>
      </c>
      <c r="V22" s="23">
        <f t="shared" si="2"/>
        <v>31.082260116208012</v>
      </c>
      <c r="W22" s="23">
        <f t="shared" si="11"/>
        <v>14.384587552723083</v>
      </c>
      <c r="X22" s="23">
        <f t="shared" si="12"/>
        <v>1.4143888253418364</v>
      </c>
      <c r="Y22" s="23">
        <f t="shared" si="13"/>
        <v>4.139536506950686</v>
      </c>
      <c r="Z22" s="23">
        <f t="shared" si="14"/>
        <v>13.528376093456426</v>
      </c>
      <c r="AA22" s="23">
        <f t="shared" si="15"/>
        <v>13.786240219253951</v>
      </c>
      <c r="AB22" s="23">
        <f t="shared" si="16"/>
        <v>0</v>
      </c>
      <c r="AC22" s="23">
        <f t="shared" si="3"/>
        <v>9.853465087027807</v>
      </c>
      <c r="AD22" s="23">
        <f t="shared" si="31"/>
        <v>88.1888544009618</v>
      </c>
      <c r="AE22" s="23">
        <f t="shared" si="5"/>
        <v>32.617864558341445</v>
      </c>
      <c r="AF22" s="23">
        <f t="shared" si="17"/>
        <v>15.09525133526766</v>
      </c>
      <c r="AG22" s="23">
        <f t="shared" si="18"/>
        <v>1.4842660400288803</v>
      </c>
      <c r="AH22" s="23">
        <f t="shared" si="19"/>
        <v>4.344048361129921</v>
      </c>
      <c r="AI22" s="23">
        <f t="shared" si="20"/>
        <v>14.19673915155755</v>
      </c>
      <c r="AJ22" s="23">
        <f t="shared" si="21"/>
        <v>14.467342933208963</v>
      </c>
      <c r="AK22" s="23">
        <f t="shared" si="22"/>
        <v>0</v>
      </c>
      <c r="AL22" s="23">
        <f t="shared" si="6"/>
        <v>10.34027089527585</v>
      </c>
      <c r="AM22" s="23">
        <f t="shared" si="32"/>
        <v>92.54578327481026</v>
      </c>
      <c r="AN22" s="42">
        <v>581679</v>
      </c>
      <c r="AO22" s="22">
        <f t="shared" si="33"/>
        <v>3058082</v>
      </c>
      <c r="AP22" s="42">
        <v>6179140</v>
      </c>
      <c r="AQ22" s="23">
        <f t="shared" si="24"/>
        <v>49.49041452370395</v>
      </c>
      <c r="AR22" s="23">
        <f t="shared" si="8"/>
        <v>80.97896001480666</v>
      </c>
    </row>
    <row r="23" spans="1:44" ht="33" customHeight="1">
      <c r="A23" s="24" t="s">
        <v>35</v>
      </c>
      <c r="B23" s="42">
        <v>5972886</v>
      </c>
      <c r="C23" s="42">
        <v>3043486</v>
      </c>
      <c r="D23" s="42">
        <v>1631411</v>
      </c>
      <c r="E23" s="42">
        <v>1069802</v>
      </c>
      <c r="F23" s="22">
        <f t="shared" si="28"/>
        <v>2701213</v>
      </c>
      <c r="G23" s="42">
        <v>0</v>
      </c>
      <c r="H23" s="42">
        <v>180000</v>
      </c>
      <c r="I23" s="23">
        <f t="shared" si="29"/>
        <v>50.955032458345926</v>
      </c>
      <c r="J23" s="23">
        <f t="shared" si="9"/>
        <v>53.9686510005381</v>
      </c>
      <c r="K23" s="23">
        <f t="shared" si="30"/>
        <v>45.224586573391825</v>
      </c>
      <c r="L23" s="23">
        <f t="shared" si="10"/>
        <v>48.238205115583995</v>
      </c>
      <c r="M23" s="42">
        <v>760290</v>
      </c>
      <c r="N23" s="42">
        <v>530219</v>
      </c>
      <c r="O23" s="42">
        <v>10164</v>
      </c>
      <c r="P23" s="42">
        <v>225360</v>
      </c>
      <c r="Q23" s="42">
        <v>447931</v>
      </c>
      <c r="R23" s="42">
        <v>428771</v>
      </c>
      <c r="S23" s="42">
        <v>6910</v>
      </c>
      <c r="T23" s="42">
        <v>328579</v>
      </c>
      <c r="U23" s="42">
        <v>2738224</v>
      </c>
      <c r="V23" s="23">
        <f t="shared" si="2"/>
        <v>23.58595632182054</v>
      </c>
      <c r="W23" s="23">
        <f t="shared" si="11"/>
        <v>16.44862115113886</v>
      </c>
      <c r="X23" s="23">
        <f t="shared" si="12"/>
        <v>0.3153108156821528</v>
      </c>
      <c r="Y23" s="23">
        <f t="shared" si="13"/>
        <v>6.991189041925419</v>
      </c>
      <c r="Z23" s="23">
        <f t="shared" si="14"/>
        <v>13.89585684566336</v>
      </c>
      <c r="AA23" s="23">
        <f t="shared" si="15"/>
        <v>13.30146927891109</v>
      </c>
      <c r="AB23" s="23">
        <f t="shared" si="16"/>
        <v>0.21436420074416332</v>
      </c>
      <c r="AC23" s="23">
        <f t="shared" si="3"/>
        <v>10.193281435067501</v>
      </c>
      <c r="AD23" s="23">
        <f t="shared" si="31"/>
        <v>84.9460490909531</v>
      </c>
      <c r="AE23" s="23">
        <f t="shared" si="5"/>
        <v>24.98089362001337</v>
      </c>
      <c r="AF23" s="23">
        <f t="shared" si="17"/>
        <v>17.421437128345588</v>
      </c>
      <c r="AG23" s="23">
        <f t="shared" si="18"/>
        <v>0.333959150789588</v>
      </c>
      <c r="AH23" s="23">
        <f t="shared" si="19"/>
        <v>7.404666885275635</v>
      </c>
      <c r="AI23" s="23">
        <f t="shared" si="20"/>
        <v>14.717695432145902</v>
      </c>
      <c r="AJ23" s="23">
        <f t="shared" si="21"/>
        <v>14.088154175836523</v>
      </c>
      <c r="AK23" s="23">
        <f t="shared" si="22"/>
        <v>0.2270422798067742</v>
      </c>
      <c r="AL23" s="23">
        <f t="shared" si="6"/>
        <v>10.796139689816217</v>
      </c>
      <c r="AM23" s="23">
        <f t="shared" si="32"/>
        <v>89.9699883620296</v>
      </c>
      <c r="AN23" s="42">
        <v>793592</v>
      </c>
      <c r="AO23" s="22">
        <f t="shared" si="33"/>
        <v>3531816</v>
      </c>
      <c r="AP23" s="42">
        <v>5863252</v>
      </c>
      <c r="AQ23" s="23">
        <f t="shared" si="24"/>
        <v>60.23646945415274</v>
      </c>
      <c r="AR23" s="23">
        <f t="shared" si="8"/>
        <v>77.53019976125597</v>
      </c>
    </row>
    <row r="24" spans="1:44" s="51" customFormat="1" ht="33" customHeight="1">
      <c r="A24" s="27" t="s">
        <v>36</v>
      </c>
      <c r="B24" s="43">
        <v>5201099</v>
      </c>
      <c r="C24" s="43">
        <v>2565105</v>
      </c>
      <c r="D24" s="43">
        <v>759127</v>
      </c>
      <c r="E24" s="43">
        <v>1557618</v>
      </c>
      <c r="F24" s="31">
        <f t="shared" si="28"/>
        <v>2316745</v>
      </c>
      <c r="G24" s="43">
        <v>0</v>
      </c>
      <c r="H24" s="43">
        <v>116258</v>
      </c>
      <c r="I24" s="32">
        <f t="shared" si="29"/>
        <v>49.31851902838227</v>
      </c>
      <c r="J24" s="32">
        <f t="shared" si="9"/>
        <v>51.55377738435665</v>
      </c>
      <c r="K24" s="32">
        <f t="shared" si="30"/>
        <v>44.54337439068166</v>
      </c>
      <c r="L24" s="32">
        <f t="shared" si="10"/>
        <v>46.778632746656044</v>
      </c>
      <c r="M24" s="43">
        <v>725538</v>
      </c>
      <c r="N24" s="43">
        <v>467966</v>
      </c>
      <c r="O24" s="43">
        <v>60372</v>
      </c>
      <c r="P24" s="43">
        <v>69419</v>
      </c>
      <c r="Q24" s="43">
        <v>252144</v>
      </c>
      <c r="R24" s="43">
        <v>368157</v>
      </c>
      <c r="S24" s="43">
        <v>0</v>
      </c>
      <c r="T24" s="43">
        <v>354332</v>
      </c>
      <c r="U24" s="43">
        <v>2297928</v>
      </c>
      <c r="V24" s="32">
        <f t="shared" si="2"/>
        <v>27.05855193795096</v>
      </c>
      <c r="W24" s="32">
        <f t="shared" si="11"/>
        <v>17.45254186024048</v>
      </c>
      <c r="X24" s="32">
        <f t="shared" si="12"/>
        <v>2.2515414734968746</v>
      </c>
      <c r="Y24" s="32">
        <f t="shared" si="13"/>
        <v>2.588944503224666</v>
      </c>
      <c r="Z24" s="32">
        <f t="shared" si="14"/>
        <v>9.403575718766911</v>
      </c>
      <c r="AA24" s="32">
        <f t="shared" si="15"/>
        <v>13.7302185492975</v>
      </c>
      <c r="AB24" s="32">
        <f t="shared" si="16"/>
        <v>0</v>
      </c>
      <c r="AC24" s="32">
        <f t="shared" si="3"/>
        <v>13.21462256322624</v>
      </c>
      <c r="AD24" s="32">
        <f t="shared" si="31"/>
        <v>85.69999660620363</v>
      </c>
      <c r="AE24" s="32">
        <f t="shared" si="5"/>
        <v>28.284924008958694</v>
      </c>
      <c r="AF24" s="32">
        <f t="shared" si="17"/>
        <v>18.24354168737732</v>
      </c>
      <c r="AG24" s="32">
        <f t="shared" si="18"/>
        <v>2.353587864824247</v>
      </c>
      <c r="AH24" s="32">
        <f t="shared" si="19"/>
        <v>2.7062829786694893</v>
      </c>
      <c r="AI24" s="32">
        <f t="shared" si="20"/>
        <v>9.829773050226013</v>
      </c>
      <c r="AJ24" s="32">
        <f t="shared" si="21"/>
        <v>14.352511885478373</v>
      </c>
      <c r="AK24" s="32">
        <f t="shared" si="22"/>
        <v>0</v>
      </c>
      <c r="AL24" s="32">
        <f t="shared" si="6"/>
        <v>13.813547593568295</v>
      </c>
      <c r="AM24" s="32">
        <f t="shared" si="32"/>
        <v>89.58416906910244</v>
      </c>
      <c r="AN24" s="43">
        <v>317173</v>
      </c>
      <c r="AO24" s="31">
        <f t="shared" si="33"/>
        <v>2615101</v>
      </c>
      <c r="AP24" s="43">
        <v>4888438</v>
      </c>
      <c r="AQ24" s="32">
        <f t="shared" si="24"/>
        <v>53.495636029341064</v>
      </c>
      <c r="AR24" s="32">
        <f t="shared" si="8"/>
        <v>87.87148182804412</v>
      </c>
    </row>
    <row r="25" spans="1:44" s="52" customFormat="1" ht="33" customHeight="1">
      <c r="A25" s="24" t="s">
        <v>37</v>
      </c>
      <c r="B25" s="42">
        <v>4895720</v>
      </c>
      <c r="C25" s="42">
        <v>2880364</v>
      </c>
      <c r="D25" s="42">
        <v>1065888</v>
      </c>
      <c r="E25" s="42">
        <v>1603879</v>
      </c>
      <c r="F25" s="22">
        <f t="shared" si="28"/>
        <v>2669767</v>
      </c>
      <c r="G25" s="42">
        <v>0</v>
      </c>
      <c r="H25" s="42">
        <v>153454</v>
      </c>
      <c r="I25" s="23">
        <f t="shared" si="29"/>
        <v>58.834328760631735</v>
      </c>
      <c r="J25" s="23">
        <f t="shared" si="9"/>
        <v>61.968780894332184</v>
      </c>
      <c r="K25" s="23">
        <f t="shared" si="30"/>
        <v>54.532673437206384</v>
      </c>
      <c r="L25" s="23">
        <f t="shared" si="10"/>
        <v>57.66712557090683</v>
      </c>
      <c r="M25" s="42">
        <v>757890</v>
      </c>
      <c r="N25" s="42">
        <v>348333</v>
      </c>
      <c r="O25" s="42">
        <v>112940</v>
      </c>
      <c r="P25" s="42">
        <v>91630</v>
      </c>
      <c r="Q25" s="42">
        <v>508594</v>
      </c>
      <c r="R25" s="42">
        <v>387257</v>
      </c>
      <c r="S25" s="42">
        <v>0</v>
      </c>
      <c r="T25" s="42">
        <v>357623</v>
      </c>
      <c r="U25" s="42">
        <v>2564267</v>
      </c>
      <c r="V25" s="23">
        <f t="shared" si="2"/>
        <v>24.981393082907413</v>
      </c>
      <c r="W25" s="23">
        <f t="shared" si="11"/>
        <v>11.481670950597564</v>
      </c>
      <c r="X25" s="23">
        <f t="shared" si="12"/>
        <v>3.722701889170675</v>
      </c>
      <c r="Y25" s="23">
        <f t="shared" si="13"/>
        <v>3.0202866487047015</v>
      </c>
      <c r="Z25" s="23">
        <f t="shared" si="14"/>
        <v>16.764156584211708</v>
      </c>
      <c r="AA25" s="23">
        <f t="shared" si="15"/>
        <v>12.764674743178398</v>
      </c>
      <c r="AB25" s="23">
        <f t="shared" si="16"/>
        <v>0</v>
      </c>
      <c r="AC25" s="23">
        <f t="shared" si="3"/>
        <v>11.787885759791788</v>
      </c>
      <c r="AD25" s="23">
        <f t="shared" si="31"/>
        <v>84.52276965856225</v>
      </c>
      <c r="AE25" s="23">
        <f t="shared" si="5"/>
        <v>26.31229941771248</v>
      </c>
      <c r="AF25" s="23">
        <f t="shared" si="17"/>
        <v>12.09336736606901</v>
      </c>
      <c r="AG25" s="23">
        <f t="shared" si="18"/>
        <v>3.921032202874359</v>
      </c>
      <c r="AH25" s="23">
        <f t="shared" si="19"/>
        <v>3.181195154501306</v>
      </c>
      <c r="AI25" s="23">
        <f t="shared" si="20"/>
        <v>17.65728220461025</v>
      </c>
      <c r="AJ25" s="23">
        <f t="shared" si="21"/>
        <v>13.444724347339434</v>
      </c>
      <c r="AK25" s="23">
        <f t="shared" si="22"/>
        <v>0</v>
      </c>
      <c r="AL25" s="23">
        <f t="shared" si="6"/>
        <v>12.415896046471904</v>
      </c>
      <c r="AM25" s="23">
        <f t="shared" si="32"/>
        <v>89.02579673957874</v>
      </c>
      <c r="AN25" s="42">
        <v>355723</v>
      </c>
      <c r="AO25" s="22">
        <f t="shared" si="33"/>
        <v>2919990</v>
      </c>
      <c r="AP25" s="42">
        <v>4553294</v>
      </c>
      <c r="AQ25" s="23">
        <f t="shared" si="24"/>
        <v>64.12917768982192</v>
      </c>
      <c r="AR25" s="23">
        <f t="shared" si="8"/>
        <v>87.81766375912247</v>
      </c>
    </row>
    <row r="26" spans="1:44" s="52" customFormat="1" ht="33" customHeight="1">
      <c r="A26" s="24" t="s">
        <v>38</v>
      </c>
      <c r="B26" s="42">
        <v>1993586</v>
      </c>
      <c r="C26" s="42">
        <v>1005224</v>
      </c>
      <c r="D26" s="42">
        <v>443029</v>
      </c>
      <c r="E26" s="42">
        <v>520597</v>
      </c>
      <c r="F26" s="22">
        <f t="shared" si="28"/>
        <v>963626</v>
      </c>
      <c r="G26" s="42">
        <v>0</v>
      </c>
      <c r="H26" s="42">
        <v>44535</v>
      </c>
      <c r="I26" s="23">
        <f t="shared" si="29"/>
        <v>50.42290626037703</v>
      </c>
      <c r="J26" s="23">
        <f t="shared" si="9"/>
        <v>52.656820423096875</v>
      </c>
      <c r="K26" s="23">
        <f t="shared" si="30"/>
        <v>48.336314560796474</v>
      </c>
      <c r="L26" s="23">
        <f t="shared" si="10"/>
        <v>50.57022872351632</v>
      </c>
      <c r="M26" s="42">
        <v>353051</v>
      </c>
      <c r="N26" s="42">
        <v>191506</v>
      </c>
      <c r="O26" s="42">
        <v>5349</v>
      </c>
      <c r="P26" s="42">
        <v>6572</v>
      </c>
      <c r="Q26" s="42">
        <v>135552</v>
      </c>
      <c r="R26" s="42">
        <v>117959</v>
      </c>
      <c r="S26" s="42">
        <v>0</v>
      </c>
      <c r="T26" s="42">
        <v>51041</v>
      </c>
      <c r="U26" s="42">
        <v>861030</v>
      </c>
      <c r="V26" s="23">
        <f t="shared" si="2"/>
        <v>33.63162402037039</v>
      </c>
      <c r="W26" s="23">
        <f t="shared" si="11"/>
        <v>18.242853835975687</v>
      </c>
      <c r="X26" s="23">
        <f t="shared" si="12"/>
        <v>0.509545524258425</v>
      </c>
      <c r="Y26" s="23">
        <f t="shared" si="13"/>
        <v>0.6260484549310842</v>
      </c>
      <c r="Z26" s="23">
        <f t="shared" si="14"/>
        <v>12.912678052772112</v>
      </c>
      <c r="AA26" s="23">
        <f t="shared" si="15"/>
        <v>11.236769582351759</v>
      </c>
      <c r="AB26" s="23">
        <f t="shared" si="16"/>
        <v>0</v>
      </c>
      <c r="AC26" s="23">
        <f t="shared" si="3"/>
        <v>4.862163601359931</v>
      </c>
      <c r="AD26" s="23">
        <f t="shared" si="31"/>
        <v>82.02168307201939</v>
      </c>
      <c r="AE26" s="23">
        <f t="shared" si="5"/>
        <v>35.12162463291764</v>
      </c>
      <c r="AF26" s="23">
        <f t="shared" si="17"/>
        <v>19.051077172849038</v>
      </c>
      <c r="AG26" s="23">
        <f t="shared" si="18"/>
        <v>0.5321202040540217</v>
      </c>
      <c r="AH26" s="23">
        <f t="shared" si="19"/>
        <v>0.6537846290975942</v>
      </c>
      <c r="AI26" s="23">
        <f t="shared" si="20"/>
        <v>13.484755636554638</v>
      </c>
      <c r="AJ26" s="23">
        <f t="shared" si="21"/>
        <v>11.7345984576572</v>
      </c>
      <c r="AK26" s="23">
        <f t="shared" si="22"/>
        <v>0</v>
      </c>
      <c r="AL26" s="23">
        <f t="shared" si="6"/>
        <v>5.077574749508567</v>
      </c>
      <c r="AM26" s="23">
        <f t="shared" si="32"/>
        <v>85.6555354826387</v>
      </c>
      <c r="AN26" s="42">
        <v>84765</v>
      </c>
      <c r="AO26" s="22">
        <f t="shared" si="33"/>
        <v>945795</v>
      </c>
      <c r="AP26" s="42">
        <v>1911725</v>
      </c>
      <c r="AQ26" s="23">
        <f t="shared" si="24"/>
        <v>49.47338137022846</v>
      </c>
      <c r="AR26" s="23">
        <f t="shared" si="8"/>
        <v>91.03769844416601</v>
      </c>
    </row>
    <row r="27" spans="1:44" s="52" customFormat="1" ht="33" customHeight="1">
      <c r="A27" s="24" t="s">
        <v>39</v>
      </c>
      <c r="B27" s="42">
        <v>5777300</v>
      </c>
      <c r="C27" s="42">
        <v>3349039</v>
      </c>
      <c r="D27" s="42">
        <v>898400</v>
      </c>
      <c r="E27" s="42">
        <v>2264071</v>
      </c>
      <c r="F27" s="22">
        <f t="shared" si="28"/>
        <v>3162471</v>
      </c>
      <c r="G27" s="42">
        <v>0</v>
      </c>
      <c r="H27" s="42">
        <v>145000</v>
      </c>
      <c r="I27" s="23">
        <f t="shared" si="29"/>
        <v>57.96893012306788</v>
      </c>
      <c r="J27" s="23">
        <f t="shared" si="9"/>
        <v>60.47875305073303</v>
      </c>
      <c r="K27" s="23">
        <f t="shared" si="30"/>
        <v>54.739601543973826</v>
      </c>
      <c r="L27" s="23">
        <f t="shared" si="10"/>
        <v>57.249424471638996</v>
      </c>
      <c r="M27" s="42">
        <v>802206</v>
      </c>
      <c r="N27" s="42">
        <v>593976</v>
      </c>
      <c r="O27" s="42">
        <v>161098</v>
      </c>
      <c r="P27" s="42">
        <v>39731</v>
      </c>
      <c r="Q27" s="42">
        <v>443680</v>
      </c>
      <c r="R27" s="42">
        <v>456871</v>
      </c>
      <c r="S27" s="42">
        <v>0</v>
      </c>
      <c r="T27" s="42">
        <v>228332</v>
      </c>
      <c r="U27" s="42">
        <v>2725894</v>
      </c>
      <c r="V27" s="23">
        <f t="shared" si="2"/>
        <v>22.959274352690397</v>
      </c>
      <c r="W27" s="23">
        <f t="shared" si="11"/>
        <v>16.999695767562983</v>
      </c>
      <c r="X27" s="23">
        <f t="shared" si="12"/>
        <v>4.610652600042529</v>
      </c>
      <c r="Y27" s="23">
        <f t="shared" si="13"/>
        <v>1.1371080860860454</v>
      </c>
      <c r="Z27" s="23">
        <f t="shared" si="14"/>
        <v>12.698198274260818</v>
      </c>
      <c r="AA27" s="23">
        <f t="shared" si="15"/>
        <v>13.075726973854612</v>
      </c>
      <c r="AB27" s="23">
        <f t="shared" si="16"/>
        <v>0</v>
      </c>
      <c r="AC27" s="23">
        <f t="shared" si="3"/>
        <v>6.534901299041024</v>
      </c>
      <c r="AD27" s="23">
        <f t="shared" si="31"/>
        <v>78.01555735353841</v>
      </c>
      <c r="AE27" s="23">
        <f t="shared" si="5"/>
        <v>23.95331914617895</v>
      </c>
      <c r="AF27" s="23">
        <f t="shared" si="17"/>
        <v>17.735714633361987</v>
      </c>
      <c r="AG27" s="23">
        <f t="shared" si="18"/>
        <v>4.810275425278714</v>
      </c>
      <c r="AH27" s="23">
        <f t="shared" si="19"/>
        <v>1.1863403203127822</v>
      </c>
      <c r="AI27" s="23">
        <f t="shared" si="20"/>
        <v>13.247979495013345</v>
      </c>
      <c r="AJ27" s="23">
        <f t="shared" si="21"/>
        <v>13.641853678025248</v>
      </c>
      <c r="AK27" s="23">
        <f t="shared" si="22"/>
        <v>0</v>
      </c>
      <c r="AL27" s="23">
        <f t="shared" si="6"/>
        <v>6.8178364002330225</v>
      </c>
      <c r="AM27" s="23">
        <f t="shared" si="32"/>
        <v>81.39331909840405</v>
      </c>
      <c r="AN27" s="42">
        <v>241897</v>
      </c>
      <c r="AO27" s="22">
        <f t="shared" si="33"/>
        <v>2967791</v>
      </c>
      <c r="AP27" s="42">
        <v>5562320</v>
      </c>
      <c r="AQ27" s="23">
        <f t="shared" si="24"/>
        <v>53.35527262005782</v>
      </c>
      <c r="AR27" s="23">
        <f t="shared" si="8"/>
        <v>91.84925757912198</v>
      </c>
    </row>
    <row r="28" spans="1:44" s="53" customFormat="1" ht="33" customHeight="1">
      <c r="A28" s="33" t="s">
        <v>98</v>
      </c>
      <c r="B28" s="44">
        <v>14428103</v>
      </c>
      <c r="C28" s="44">
        <v>8077716</v>
      </c>
      <c r="D28" s="44">
        <v>1583245</v>
      </c>
      <c r="E28" s="44">
        <v>5935128</v>
      </c>
      <c r="F28" s="34">
        <f t="shared" si="28"/>
        <v>7518373</v>
      </c>
      <c r="G28" s="44">
        <v>0</v>
      </c>
      <c r="H28" s="44">
        <v>337198</v>
      </c>
      <c r="I28" s="35">
        <f t="shared" si="29"/>
        <v>55.98598790152801</v>
      </c>
      <c r="J28" s="35">
        <f t="shared" si="9"/>
        <v>58.32307961760461</v>
      </c>
      <c r="K28" s="35">
        <f t="shared" si="30"/>
        <v>52.10922738768915</v>
      </c>
      <c r="L28" s="35">
        <f t="shared" si="10"/>
        <v>54.44631910376575</v>
      </c>
      <c r="M28" s="44">
        <v>1814672</v>
      </c>
      <c r="N28" s="44">
        <v>1205693</v>
      </c>
      <c r="O28" s="44">
        <v>402403</v>
      </c>
      <c r="P28" s="44">
        <v>335596</v>
      </c>
      <c r="Q28" s="44">
        <v>1413044</v>
      </c>
      <c r="R28" s="44">
        <v>1546840</v>
      </c>
      <c r="S28" s="44">
        <v>0</v>
      </c>
      <c r="T28" s="44">
        <v>828223</v>
      </c>
      <c r="U28" s="44">
        <v>7546471</v>
      </c>
      <c r="V28" s="35">
        <f t="shared" si="2"/>
        <v>21.564950039893453</v>
      </c>
      <c r="W28" s="35">
        <f t="shared" si="11"/>
        <v>14.328048985408525</v>
      </c>
      <c r="X28" s="35">
        <f t="shared" si="12"/>
        <v>4.782021539376398</v>
      </c>
      <c r="Y28" s="35">
        <f t="shared" si="13"/>
        <v>3.9881096824043594</v>
      </c>
      <c r="Z28" s="35">
        <f t="shared" si="14"/>
        <v>16.792138339144046</v>
      </c>
      <c r="AA28" s="35">
        <f t="shared" si="15"/>
        <v>18.38212487970762</v>
      </c>
      <c r="AB28" s="35">
        <f t="shared" si="16"/>
        <v>0</v>
      </c>
      <c r="AC28" s="35">
        <f t="shared" si="3"/>
        <v>9.842322809240832</v>
      </c>
      <c r="AD28" s="35">
        <f t="shared" si="31"/>
        <v>89.67971627517525</v>
      </c>
      <c r="AE28" s="35">
        <f t="shared" si="5"/>
        <v>22.465162181983125</v>
      </c>
      <c r="AF28" s="35">
        <f t="shared" si="17"/>
        <v>14.926162296371896</v>
      </c>
      <c r="AG28" s="35">
        <f t="shared" si="18"/>
        <v>4.981643325910444</v>
      </c>
      <c r="AH28" s="35">
        <f t="shared" si="19"/>
        <v>4.154590233179775</v>
      </c>
      <c r="AI28" s="35">
        <f t="shared" si="20"/>
        <v>17.493113152282156</v>
      </c>
      <c r="AJ28" s="35">
        <f t="shared" si="21"/>
        <v>19.14947244988559</v>
      </c>
      <c r="AK28" s="35">
        <f t="shared" si="22"/>
        <v>0</v>
      </c>
      <c r="AL28" s="35">
        <f t="shared" si="6"/>
        <v>10.253182954191505</v>
      </c>
      <c r="AM28" s="35">
        <f t="shared" si="32"/>
        <v>93.42332659380449</v>
      </c>
      <c r="AN28" s="44">
        <v>960357</v>
      </c>
      <c r="AO28" s="34">
        <f t="shared" si="33"/>
        <v>8506828</v>
      </c>
      <c r="AP28" s="44">
        <v>13989312</v>
      </c>
      <c r="AQ28" s="35">
        <f t="shared" si="24"/>
        <v>60.809480837942566</v>
      </c>
      <c r="AR28" s="35">
        <f t="shared" si="8"/>
        <v>88.71075094030348</v>
      </c>
    </row>
    <row r="29" spans="1:44" s="51" customFormat="1" ht="33" customHeight="1">
      <c r="A29" s="24" t="s">
        <v>40</v>
      </c>
      <c r="B29" s="42">
        <v>3524167</v>
      </c>
      <c r="C29" s="42">
        <v>1916890</v>
      </c>
      <c r="D29" s="42">
        <v>501026</v>
      </c>
      <c r="E29" s="42">
        <v>1318093</v>
      </c>
      <c r="F29" s="22">
        <f t="shared" si="28"/>
        <v>1819119</v>
      </c>
      <c r="G29" s="42">
        <v>0</v>
      </c>
      <c r="H29" s="42">
        <v>87200</v>
      </c>
      <c r="I29" s="23">
        <f t="shared" si="29"/>
        <v>54.392711809627635</v>
      </c>
      <c r="J29" s="23">
        <f t="shared" si="9"/>
        <v>56.86705539209691</v>
      </c>
      <c r="K29" s="23">
        <f t="shared" si="30"/>
        <v>51.61841081878356</v>
      </c>
      <c r="L29" s="23">
        <f t="shared" si="10"/>
        <v>54.09275440125284</v>
      </c>
      <c r="M29" s="42">
        <v>490164</v>
      </c>
      <c r="N29" s="42">
        <v>219638</v>
      </c>
      <c r="O29" s="42">
        <v>89271</v>
      </c>
      <c r="P29" s="42">
        <v>50273</v>
      </c>
      <c r="Q29" s="42">
        <v>320793</v>
      </c>
      <c r="R29" s="42">
        <v>386344</v>
      </c>
      <c r="S29" s="42">
        <v>0</v>
      </c>
      <c r="T29" s="42">
        <v>229770</v>
      </c>
      <c r="U29" s="42">
        <v>1786253</v>
      </c>
      <c r="V29" s="23">
        <f t="shared" si="2"/>
        <v>24.458183015732825</v>
      </c>
      <c r="W29" s="23">
        <f t="shared" si="11"/>
        <v>10.959487847352165</v>
      </c>
      <c r="X29" s="23">
        <f t="shared" si="12"/>
        <v>4.4544406688322375</v>
      </c>
      <c r="Y29" s="23">
        <f t="shared" si="13"/>
        <v>2.5085200764436726</v>
      </c>
      <c r="Z29" s="23">
        <f t="shared" si="14"/>
        <v>16.006915857072286</v>
      </c>
      <c r="AA29" s="23">
        <f t="shared" si="15"/>
        <v>19.277776946145135</v>
      </c>
      <c r="AB29" s="23">
        <f t="shared" si="16"/>
        <v>0</v>
      </c>
      <c r="AC29" s="23">
        <f t="shared" si="3"/>
        <v>11.465053964642307</v>
      </c>
      <c r="AD29" s="23">
        <f t="shared" si="31"/>
        <v>89.13037837622063</v>
      </c>
      <c r="AE29" s="23">
        <f t="shared" si="5"/>
        <v>25.570794359613746</v>
      </c>
      <c r="AF29" s="23">
        <f t="shared" si="17"/>
        <v>11.458038802435194</v>
      </c>
      <c r="AG29" s="23">
        <f t="shared" si="18"/>
        <v>4.657074740856283</v>
      </c>
      <c r="AH29" s="23">
        <f t="shared" si="19"/>
        <v>2.6226335366139946</v>
      </c>
      <c r="AI29" s="23">
        <f t="shared" si="20"/>
        <v>16.73507608678641</v>
      </c>
      <c r="AJ29" s="23">
        <f t="shared" si="21"/>
        <v>20.15472979670195</v>
      </c>
      <c r="AK29" s="23">
        <f t="shared" si="22"/>
        <v>0</v>
      </c>
      <c r="AL29" s="23">
        <f t="shared" si="6"/>
        <v>11.986603300137201</v>
      </c>
      <c r="AM29" s="23">
        <f t="shared" si="32"/>
        <v>93.18495062314479</v>
      </c>
      <c r="AN29" s="42">
        <v>221437</v>
      </c>
      <c r="AO29" s="22">
        <f t="shared" si="33"/>
        <v>2007690</v>
      </c>
      <c r="AP29" s="42">
        <v>3283805</v>
      </c>
      <c r="AQ29" s="23">
        <f t="shared" si="24"/>
        <v>61.139135850027635</v>
      </c>
      <c r="AR29" s="23">
        <f t="shared" si="8"/>
        <v>88.97055820370674</v>
      </c>
    </row>
    <row r="30" spans="1:44" s="52" customFormat="1" ht="33" customHeight="1">
      <c r="A30" s="24" t="s">
        <v>41</v>
      </c>
      <c r="B30" s="42">
        <v>7301658</v>
      </c>
      <c r="C30" s="42">
        <v>3378650</v>
      </c>
      <c r="D30" s="42">
        <v>619427</v>
      </c>
      <c r="E30" s="42">
        <v>2529675</v>
      </c>
      <c r="F30" s="22">
        <f t="shared" si="28"/>
        <v>3149102</v>
      </c>
      <c r="G30" s="42">
        <v>0</v>
      </c>
      <c r="H30" s="42">
        <v>142800</v>
      </c>
      <c r="I30" s="23">
        <f t="shared" si="29"/>
        <v>46.272367180166476</v>
      </c>
      <c r="J30" s="23">
        <f t="shared" si="9"/>
        <v>48.2280873741279</v>
      </c>
      <c r="K30" s="23">
        <f t="shared" si="30"/>
        <v>43.12858805493218</v>
      </c>
      <c r="L30" s="23">
        <f t="shared" si="10"/>
        <v>45.084308248893606</v>
      </c>
      <c r="M30" s="42">
        <v>848226</v>
      </c>
      <c r="N30" s="42">
        <v>504872</v>
      </c>
      <c r="O30" s="42">
        <v>51192</v>
      </c>
      <c r="P30" s="42">
        <v>146879</v>
      </c>
      <c r="Q30" s="42">
        <v>315367</v>
      </c>
      <c r="R30" s="42">
        <v>745964</v>
      </c>
      <c r="S30" s="42">
        <v>0</v>
      </c>
      <c r="T30" s="42">
        <v>537962</v>
      </c>
      <c r="U30" s="42">
        <v>3150462</v>
      </c>
      <c r="V30" s="23">
        <f t="shared" si="2"/>
        <v>24.08740717602124</v>
      </c>
      <c r="W30" s="23">
        <f t="shared" si="11"/>
        <v>14.33704865893311</v>
      </c>
      <c r="X30" s="23">
        <f t="shared" si="12"/>
        <v>1.4537193485638018</v>
      </c>
      <c r="Y30" s="23">
        <f t="shared" si="13"/>
        <v>4.1709807039713755</v>
      </c>
      <c r="Z30" s="23">
        <f t="shared" si="14"/>
        <v>8.955600675857957</v>
      </c>
      <c r="AA30" s="23">
        <f t="shared" si="15"/>
        <v>21.183432960854194</v>
      </c>
      <c r="AB30" s="23">
        <f t="shared" si="16"/>
        <v>0</v>
      </c>
      <c r="AC30" s="23">
        <f t="shared" si="3"/>
        <v>15.276718397251132</v>
      </c>
      <c r="AD30" s="23">
        <f t="shared" si="31"/>
        <v>89.4649079214528</v>
      </c>
      <c r="AE30" s="23">
        <f t="shared" si="5"/>
        <v>25.10547112012194</v>
      </c>
      <c r="AF30" s="23">
        <f t="shared" si="17"/>
        <v>14.943009782013524</v>
      </c>
      <c r="AG30" s="23">
        <f t="shared" si="18"/>
        <v>1.5151613810249656</v>
      </c>
      <c r="AH30" s="23">
        <f t="shared" si="19"/>
        <v>4.3472688795820815</v>
      </c>
      <c r="AI30" s="23">
        <f t="shared" si="20"/>
        <v>9.334112737335918</v>
      </c>
      <c r="AJ30" s="23">
        <f t="shared" si="21"/>
        <v>22.078759267754872</v>
      </c>
      <c r="AK30" s="23">
        <f t="shared" si="22"/>
        <v>0</v>
      </c>
      <c r="AL30" s="23">
        <f t="shared" si="6"/>
        <v>15.92239503943883</v>
      </c>
      <c r="AM30" s="23">
        <f t="shared" si="32"/>
        <v>93.24617820727214</v>
      </c>
      <c r="AN30" s="42">
        <v>561663</v>
      </c>
      <c r="AO30" s="22">
        <f t="shared" si="33"/>
        <v>3712125</v>
      </c>
      <c r="AP30" s="42">
        <v>6953467</v>
      </c>
      <c r="AQ30" s="23">
        <f t="shared" si="24"/>
        <v>53.38523933456505</v>
      </c>
      <c r="AR30" s="23">
        <f t="shared" si="8"/>
        <v>84.86950196989595</v>
      </c>
    </row>
    <row r="31" spans="1:44" s="52" customFormat="1" ht="33" customHeight="1">
      <c r="A31" s="24" t="s">
        <v>42</v>
      </c>
      <c r="B31" s="42">
        <v>3981164</v>
      </c>
      <c r="C31" s="42">
        <v>2045939</v>
      </c>
      <c r="D31" s="42">
        <v>632127</v>
      </c>
      <c r="E31" s="42">
        <v>1294364</v>
      </c>
      <c r="F31" s="22">
        <f t="shared" si="28"/>
        <v>1926491</v>
      </c>
      <c r="G31" s="42">
        <v>0</v>
      </c>
      <c r="H31" s="42">
        <v>93878</v>
      </c>
      <c r="I31" s="23">
        <f t="shared" si="29"/>
        <v>51.39047273611437</v>
      </c>
      <c r="J31" s="23">
        <f t="shared" si="9"/>
        <v>53.74852681276129</v>
      </c>
      <c r="K31" s="23">
        <f t="shared" si="30"/>
        <v>48.390144188985936</v>
      </c>
      <c r="L31" s="23">
        <f t="shared" si="10"/>
        <v>50.74819826563286</v>
      </c>
      <c r="M31" s="42">
        <v>578957</v>
      </c>
      <c r="N31" s="42">
        <v>301896</v>
      </c>
      <c r="O31" s="42">
        <v>75444</v>
      </c>
      <c r="P31" s="42">
        <v>36859</v>
      </c>
      <c r="Q31" s="42">
        <v>279028</v>
      </c>
      <c r="R31" s="42">
        <v>488510</v>
      </c>
      <c r="S31" s="42">
        <v>0</v>
      </c>
      <c r="T31" s="42">
        <v>243285</v>
      </c>
      <c r="U31" s="42">
        <v>2003979</v>
      </c>
      <c r="V31" s="23">
        <f t="shared" si="2"/>
        <v>27.056379120270563</v>
      </c>
      <c r="W31" s="23">
        <f t="shared" si="11"/>
        <v>14.108496193833398</v>
      </c>
      <c r="X31" s="23">
        <f t="shared" si="12"/>
        <v>3.5257220594097536</v>
      </c>
      <c r="Y31" s="23">
        <f t="shared" si="13"/>
        <v>1.7225304780735924</v>
      </c>
      <c r="Z31" s="23">
        <f t="shared" si="14"/>
        <v>13.039806675056791</v>
      </c>
      <c r="AA31" s="23">
        <f t="shared" si="15"/>
        <v>22.829522337657846</v>
      </c>
      <c r="AB31" s="23">
        <f t="shared" si="16"/>
        <v>0</v>
      </c>
      <c r="AC31" s="23">
        <f t="shared" si="3"/>
        <v>11.369430189590979</v>
      </c>
      <c r="AD31" s="23">
        <f t="shared" si="31"/>
        <v>93.65188705389292</v>
      </c>
      <c r="AE31" s="23">
        <f t="shared" si="5"/>
        <v>28.29786225298017</v>
      </c>
      <c r="AF31" s="23">
        <f t="shared" si="17"/>
        <v>14.755865155314993</v>
      </c>
      <c r="AG31" s="23">
        <f t="shared" si="18"/>
        <v>3.6874999694516797</v>
      </c>
      <c r="AH31" s="23">
        <f t="shared" si="19"/>
        <v>1.801568863978838</v>
      </c>
      <c r="AI31" s="23">
        <f t="shared" si="20"/>
        <v>13.6381387714883</v>
      </c>
      <c r="AJ31" s="23">
        <f t="shared" si="21"/>
        <v>23.877055963056574</v>
      </c>
      <c r="AK31" s="23">
        <f t="shared" si="22"/>
        <v>0</v>
      </c>
      <c r="AL31" s="23">
        <f t="shared" si="6"/>
        <v>11.891116988336407</v>
      </c>
      <c r="AM31" s="23">
        <f t="shared" si="32"/>
        <v>97.94910796460697</v>
      </c>
      <c r="AN31" s="42">
        <v>291370</v>
      </c>
      <c r="AO31" s="22">
        <f t="shared" si="33"/>
        <v>2295349</v>
      </c>
      <c r="AP31" s="42">
        <v>3834495</v>
      </c>
      <c r="AQ31" s="23">
        <f t="shared" si="24"/>
        <v>59.86052922223135</v>
      </c>
      <c r="AR31" s="23">
        <f t="shared" si="8"/>
        <v>87.3060697959221</v>
      </c>
    </row>
    <row r="32" spans="1:44" s="52" customFormat="1" ht="33" customHeight="1">
      <c r="A32" s="24" t="s">
        <v>43</v>
      </c>
      <c r="B32" s="42">
        <v>8148473</v>
      </c>
      <c r="C32" s="42">
        <v>5050110</v>
      </c>
      <c r="D32" s="42">
        <v>1900116</v>
      </c>
      <c r="E32" s="42">
        <v>2714233</v>
      </c>
      <c r="F32" s="22">
        <f t="shared" si="28"/>
        <v>4614349</v>
      </c>
      <c r="G32" s="42">
        <v>0</v>
      </c>
      <c r="H32" s="42">
        <v>268839</v>
      </c>
      <c r="I32" s="23">
        <f t="shared" si="29"/>
        <v>61.976151850782344</v>
      </c>
      <c r="J32" s="23">
        <f t="shared" si="9"/>
        <v>65.27540804270934</v>
      </c>
      <c r="K32" s="23">
        <f t="shared" si="30"/>
        <v>56.62838914726722</v>
      </c>
      <c r="L32" s="23">
        <f t="shared" si="10"/>
        <v>59.92764533919422</v>
      </c>
      <c r="M32" s="42">
        <v>1324946</v>
      </c>
      <c r="N32" s="42">
        <v>843449</v>
      </c>
      <c r="O32" s="42">
        <v>251594</v>
      </c>
      <c r="P32" s="42">
        <v>151695</v>
      </c>
      <c r="Q32" s="42">
        <v>728783</v>
      </c>
      <c r="R32" s="42">
        <v>956845</v>
      </c>
      <c r="S32" s="42">
        <v>0</v>
      </c>
      <c r="T32" s="42">
        <v>496822</v>
      </c>
      <c r="U32" s="42">
        <v>4754134</v>
      </c>
      <c r="V32" s="23">
        <f t="shared" si="2"/>
        <v>24.909921114114837</v>
      </c>
      <c r="W32" s="23">
        <f t="shared" si="11"/>
        <v>15.857437249351328</v>
      </c>
      <c r="X32" s="23">
        <f t="shared" si="12"/>
        <v>4.730144996690135</v>
      </c>
      <c r="Y32" s="23">
        <f t="shared" si="13"/>
        <v>2.8519731999686404</v>
      </c>
      <c r="Z32" s="23">
        <f t="shared" si="14"/>
        <v>13.701635417072055</v>
      </c>
      <c r="AA32" s="23">
        <f t="shared" si="15"/>
        <v>17.989362184145776</v>
      </c>
      <c r="AB32" s="23">
        <f t="shared" si="16"/>
        <v>0</v>
      </c>
      <c r="AC32" s="23">
        <f t="shared" si="3"/>
        <v>9.340604694649263</v>
      </c>
      <c r="AD32" s="23">
        <f t="shared" si="31"/>
        <v>89.38107885599203</v>
      </c>
      <c r="AE32" s="23">
        <f t="shared" si="5"/>
        <v>26.235982978588584</v>
      </c>
      <c r="AF32" s="23">
        <f t="shared" si="17"/>
        <v>16.701596598885963</v>
      </c>
      <c r="AG32" s="23">
        <f t="shared" si="18"/>
        <v>4.981950888198475</v>
      </c>
      <c r="AH32" s="23">
        <f t="shared" si="19"/>
        <v>3.0037959569197503</v>
      </c>
      <c r="AI32" s="23">
        <f t="shared" si="20"/>
        <v>14.43103219533832</v>
      </c>
      <c r="AJ32" s="23">
        <f t="shared" si="21"/>
        <v>18.947013035359625</v>
      </c>
      <c r="AK32" s="23">
        <f t="shared" si="22"/>
        <v>0</v>
      </c>
      <c r="AL32" s="23">
        <f t="shared" si="6"/>
        <v>9.837845116244992</v>
      </c>
      <c r="AM32" s="23">
        <f t="shared" si="32"/>
        <v>94.13921676953572</v>
      </c>
      <c r="AN32" s="42">
        <v>874666</v>
      </c>
      <c r="AO32" s="22">
        <f t="shared" si="33"/>
        <v>5628800</v>
      </c>
      <c r="AP32" s="42">
        <v>7868746</v>
      </c>
      <c r="AQ32" s="23">
        <f t="shared" si="24"/>
        <v>71.53363445712951</v>
      </c>
      <c r="AR32" s="23">
        <f t="shared" si="8"/>
        <v>84.46087976122797</v>
      </c>
    </row>
    <row r="33" spans="1:44" s="53" customFormat="1" ht="33" customHeight="1">
      <c r="A33" s="24" t="s">
        <v>44</v>
      </c>
      <c r="B33" s="42">
        <v>7674693</v>
      </c>
      <c r="C33" s="42">
        <v>4607003</v>
      </c>
      <c r="D33" s="42">
        <v>1624007</v>
      </c>
      <c r="E33" s="42">
        <v>2561798</v>
      </c>
      <c r="F33" s="22">
        <f t="shared" si="28"/>
        <v>4185805</v>
      </c>
      <c r="G33" s="42">
        <v>0</v>
      </c>
      <c r="H33" s="42">
        <v>245153</v>
      </c>
      <c r="I33" s="23">
        <f t="shared" si="29"/>
        <v>60.0284988598241</v>
      </c>
      <c r="J33" s="23">
        <f t="shared" si="9"/>
        <v>63.22280252773629</v>
      </c>
      <c r="K33" s="23">
        <f t="shared" si="30"/>
        <v>54.540357510065874</v>
      </c>
      <c r="L33" s="23">
        <f t="shared" si="10"/>
        <v>57.73466117797806</v>
      </c>
      <c r="M33" s="42">
        <v>1157444</v>
      </c>
      <c r="N33" s="42">
        <v>724096</v>
      </c>
      <c r="O33" s="42">
        <v>22419</v>
      </c>
      <c r="P33" s="42">
        <v>194111</v>
      </c>
      <c r="Q33" s="42">
        <v>406249</v>
      </c>
      <c r="R33" s="42">
        <v>1166009</v>
      </c>
      <c r="S33" s="42">
        <v>12848</v>
      </c>
      <c r="T33" s="42">
        <v>692059</v>
      </c>
      <c r="U33" s="42">
        <v>4375235</v>
      </c>
      <c r="V33" s="23">
        <f t="shared" si="2"/>
        <v>23.854220680456276</v>
      </c>
      <c r="W33" s="23">
        <f t="shared" si="11"/>
        <v>14.92318054077404</v>
      </c>
      <c r="X33" s="23">
        <f t="shared" si="12"/>
        <v>0.46204202832720137</v>
      </c>
      <c r="Y33" s="23">
        <f t="shared" si="13"/>
        <v>4.000510288622213</v>
      </c>
      <c r="Z33" s="23">
        <f t="shared" si="14"/>
        <v>8.372546142374647</v>
      </c>
      <c r="AA33" s="23">
        <f t="shared" si="15"/>
        <v>24.030740149327436</v>
      </c>
      <c r="AB33" s="23">
        <f t="shared" si="16"/>
        <v>0.26478950800427686</v>
      </c>
      <c r="AC33" s="23">
        <f t="shared" si="3"/>
        <v>14.262917350555092</v>
      </c>
      <c r="AD33" s="23">
        <f t="shared" si="31"/>
        <v>90.17094668844118</v>
      </c>
      <c r="AE33" s="23">
        <f t="shared" si="5"/>
        <v>25.123578170016387</v>
      </c>
      <c r="AF33" s="23">
        <f t="shared" si="17"/>
        <v>15.717289526401437</v>
      </c>
      <c r="AG33" s="23">
        <f t="shared" si="18"/>
        <v>0.48662872587667083</v>
      </c>
      <c r="AH33" s="23">
        <f t="shared" si="19"/>
        <v>4.213389919650584</v>
      </c>
      <c r="AI33" s="23">
        <f t="shared" si="20"/>
        <v>8.818075438631144</v>
      </c>
      <c r="AJ33" s="23">
        <f t="shared" si="21"/>
        <v>25.309490790433607</v>
      </c>
      <c r="AK33" s="23">
        <f t="shared" si="22"/>
        <v>0.27887978366847166</v>
      </c>
      <c r="AL33" s="23">
        <f t="shared" si="6"/>
        <v>15.02189167230844</v>
      </c>
      <c r="AM33" s="23">
        <f t="shared" si="32"/>
        <v>94.96922402698674</v>
      </c>
      <c r="AN33" s="42">
        <v>946362</v>
      </c>
      <c r="AO33" s="22">
        <f t="shared" si="33"/>
        <v>5321597</v>
      </c>
      <c r="AP33" s="42">
        <v>7543339</v>
      </c>
      <c r="AQ33" s="23">
        <f t="shared" si="24"/>
        <v>70.5469686567182</v>
      </c>
      <c r="AR33" s="23">
        <f t="shared" si="8"/>
        <v>82.2165789705609</v>
      </c>
    </row>
    <row r="34" spans="1:44" s="51" customFormat="1" ht="33" customHeight="1">
      <c r="A34" s="27" t="s">
        <v>45</v>
      </c>
      <c r="B34" s="43">
        <v>2688237</v>
      </c>
      <c r="C34" s="43">
        <v>1462337</v>
      </c>
      <c r="D34" s="43">
        <v>342181</v>
      </c>
      <c r="E34" s="43">
        <v>1026743</v>
      </c>
      <c r="F34" s="31">
        <f t="shared" si="28"/>
        <v>1368924</v>
      </c>
      <c r="G34" s="43">
        <v>0</v>
      </c>
      <c r="H34" s="43">
        <v>65769</v>
      </c>
      <c r="I34" s="32">
        <f t="shared" si="29"/>
        <v>54.39762193586354</v>
      </c>
      <c r="J34" s="32">
        <f t="shared" si="9"/>
        <v>56.84416961748536</v>
      </c>
      <c r="K34" s="32">
        <f t="shared" si="30"/>
        <v>50.92274230285499</v>
      </c>
      <c r="L34" s="32">
        <f t="shared" si="10"/>
        <v>53.36928998447682</v>
      </c>
      <c r="M34" s="43">
        <v>458637</v>
      </c>
      <c r="N34" s="43">
        <v>266860</v>
      </c>
      <c r="O34" s="43">
        <v>26041</v>
      </c>
      <c r="P34" s="43">
        <v>36780</v>
      </c>
      <c r="Q34" s="43">
        <v>199890</v>
      </c>
      <c r="R34" s="43">
        <v>215374</v>
      </c>
      <c r="S34" s="43">
        <v>0</v>
      </c>
      <c r="T34" s="43">
        <v>135186</v>
      </c>
      <c r="U34" s="43">
        <v>1338768</v>
      </c>
      <c r="V34" s="32">
        <f t="shared" si="2"/>
        <v>30.01342838782126</v>
      </c>
      <c r="W34" s="32">
        <f t="shared" si="11"/>
        <v>17.46344821628866</v>
      </c>
      <c r="X34" s="32">
        <f t="shared" si="12"/>
        <v>1.704135707863198</v>
      </c>
      <c r="Y34" s="32">
        <f t="shared" si="13"/>
        <v>2.4069010919399574</v>
      </c>
      <c r="Z34" s="32">
        <f t="shared" si="14"/>
        <v>13.080898838169603</v>
      </c>
      <c r="AA34" s="32">
        <f t="shared" si="15"/>
        <v>14.094179330491471</v>
      </c>
      <c r="AB34" s="32">
        <f t="shared" si="16"/>
        <v>0</v>
      </c>
      <c r="AC34" s="32">
        <f t="shared" si="3"/>
        <v>8.84663760236528</v>
      </c>
      <c r="AD34" s="32">
        <f t="shared" si="31"/>
        <v>87.60962917493943</v>
      </c>
      <c r="AE34" s="32">
        <f t="shared" si="5"/>
        <v>31.363290404332243</v>
      </c>
      <c r="AF34" s="32">
        <f t="shared" si="17"/>
        <v>18.248871498156717</v>
      </c>
      <c r="AG34" s="32">
        <f t="shared" si="18"/>
        <v>1.780779669802515</v>
      </c>
      <c r="AH34" s="32">
        <f t="shared" si="19"/>
        <v>2.5151521160990935</v>
      </c>
      <c r="AI34" s="32">
        <f t="shared" si="20"/>
        <v>13.669215782682103</v>
      </c>
      <c r="AJ34" s="32">
        <f t="shared" si="21"/>
        <v>14.728068837757643</v>
      </c>
      <c r="AK34" s="32">
        <f t="shared" si="22"/>
        <v>0</v>
      </c>
      <c r="AL34" s="32">
        <f t="shared" si="6"/>
        <v>9.244517508618054</v>
      </c>
      <c r="AM34" s="32">
        <f t="shared" si="32"/>
        <v>91.54989581744837</v>
      </c>
      <c r="AN34" s="43">
        <v>222491</v>
      </c>
      <c r="AO34" s="31">
        <f t="shared" si="33"/>
        <v>1561259</v>
      </c>
      <c r="AP34" s="43">
        <v>2537923</v>
      </c>
      <c r="AQ34" s="32">
        <f t="shared" si="24"/>
        <v>61.51719339002799</v>
      </c>
      <c r="AR34" s="32">
        <f t="shared" si="8"/>
        <v>85.74925749026907</v>
      </c>
    </row>
    <row r="35" spans="1:44" s="52" customFormat="1" ht="33" customHeight="1">
      <c r="A35" s="24" t="s">
        <v>46</v>
      </c>
      <c r="B35" s="42">
        <v>4232721</v>
      </c>
      <c r="C35" s="42">
        <v>2341650</v>
      </c>
      <c r="D35" s="42">
        <v>383266</v>
      </c>
      <c r="E35" s="42">
        <v>1826140</v>
      </c>
      <c r="F35" s="22">
        <f t="shared" si="28"/>
        <v>2209406</v>
      </c>
      <c r="G35" s="42">
        <v>0</v>
      </c>
      <c r="H35" s="42">
        <v>90000</v>
      </c>
      <c r="I35" s="23">
        <f t="shared" si="29"/>
        <v>55.32256909916813</v>
      </c>
      <c r="J35" s="23">
        <f t="shared" si="9"/>
        <v>57.448860910038725</v>
      </c>
      <c r="K35" s="23">
        <f t="shared" si="30"/>
        <v>52.198243163204005</v>
      </c>
      <c r="L35" s="23">
        <f t="shared" si="10"/>
        <v>54.3245349740746</v>
      </c>
      <c r="M35" s="42">
        <v>537825</v>
      </c>
      <c r="N35" s="42">
        <v>368253</v>
      </c>
      <c r="O35" s="42">
        <v>97452</v>
      </c>
      <c r="P35" s="42">
        <v>35978</v>
      </c>
      <c r="Q35" s="42">
        <v>335458</v>
      </c>
      <c r="R35" s="42">
        <v>384919</v>
      </c>
      <c r="S35" s="42">
        <v>0</v>
      </c>
      <c r="T35" s="42">
        <v>182370</v>
      </c>
      <c r="U35" s="42">
        <v>1942255</v>
      </c>
      <c r="V35" s="23">
        <f t="shared" si="2"/>
        <v>22.117697859478135</v>
      </c>
      <c r="W35" s="23">
        <f t="shared" si="11"/>
        <v>15.144161371907963</v>
      </c>
      <c r="X35" s="23">
        <f t="shared" si="12"/>
        <v>4.007649127135895</v>
      </c>
      <c r="Y35" s="23">
        <f t="shared" si="13"/>
        <v>1.479571484383032</v>
      </c>
      <c r="Z35" s="23">
        <f t="shared" si="14"/>
        <v>13.795488659963398</v>
      </c>
      <c r="AA35" s="23">
        <f t="shared" si="15"/>
        <v>15.829539613019966</v>
      </c>
      <c r="AB35" s="23">
        <f t="shared" si="16"/>
        <v>0</v>
      </c>
      <c r="AC35" s="23">
        <f t="shared" si="3"/>
        <v>7.4998457837271</v>
      </c>
      <c r="AD35" s="23">
        <f t="shared" si="31"/>
        <v>79.87395389961549</v>
      </c>
      <c r="AE35" s="23">
        <f t="shared" si="5"/>
        <v>22.96777913010057</v>
      </c>
      <c r="AF35" s="23">
        <f t="shared" si="17"/>
        <v>15.726218691947984</v>
      </c>
      <c r="AG35" s="23">
        <f t="shared" si="18"/>
        <v>4.1616808660559865</v>
      </c>
      <c r="AH35" s="23">
        <f t="shared" si="19"/>
        <v>1.5364379817649947</v>
      </c>
      <c r="AI35" s="23">
        <f t="shared" si="20"/>
        <v>14.325710503277604</v>
      </c>
      <c r="AJ35" s="23">
        <f t="shared" si="21"/>
        <v>16.437939060064487</v>
      </c>
      <c r="AK35" s="23">
        <f t="shared" si="22"/>
        <v>0</v>
      </c>
      <c r="AL35" s="23">
        <f t="shared" si="6"/>
        <v>7.7880981359297925</v>
      </c>
      <c r="AM35" s="23">
        <f t="shared" si="32"/>
        <v>82.94386436914142</v>
      </c>
      <c r="AN35" s="42">
        <v>327111</v>
      </c>
      <c r="AO35" s="22">
        <f t="shared" si="33"/>
        <v>2269366</v>
      </c>
      <c r="AP35" s="42">
        <v>4020428</v>
      </c>
      <c r="AQ35" s="23">
        <f t="shared" si="24"/>
        <v>56.445880886313596</v>
      </c>
      <c r="AR35" s="23">
        <f t="shared" si="8"/>
        <v>85.58579797176833</v>
      </c>
    </row>
    <row r="36" spans="1:44" s="52" customFormat="1" ht="33" customHeight="1">
      <c r="A36" s="24" t="s">
        <v>47</v>
      </c>
      <c r="B36" s="42">
        <v>3010020</v>
      </c>
      <c r="C36" s="42">
        <v>1184275</v>
      </c>
      <c r="D36" s="42">
        <v>172492</v>
      </c>
      <c r="E36" s="42">
        <v>964688</v>
      </c>
      <c r="F36" s="22">
        <f t="shared" si="28"/>
        <v>1137180</v>
      </c>
      <c r="G36" s="42">
        <v>0</v>
      </c>
      <c r="H36" s="42">
        <v>46102</v>
      </c>
      <c r="I36" s="23">
        <f t="shared" si="29"/>
        <v>39.344422960644785</v>
      </c>
      <c r="J36" s="23">
        <f t="shared" si="9"/>
        <v>40.87604069075953</v>
      </c>
      <c r="K36" s="23">
        <f t="shared" si="30"/>
        <v>37.77981541650886</v>
      </c>
      <c r="L36" s="23">
        <f t="shared" si="10"/>
        <v>39.31143314662361</v>
      </c>
      <c r="M36" s="42">
        <v>349890</v>
      </c>
      <c r="N36" s="42">
        <v>232248</v>
      </c>
      <c r="O36" s="42">
        <v>53911</v>
      </c>
      <c r="P36" s="42">
        <v>15631</v>
      </c>
      <c r="Q36" s="42">
        <v>109375</v>
      </c>
      <c r="R36" s="42">
        <v>167206</v>
      </c>
      <c r="S36" s="42">
        <v>0</v>
      </c>
      <c r="T36" s="42">
        <v>162927</v>
      </c>
      <c r="U36" s="42">
        <v>1091188</v>
      </c>
      <c r="V36" s="23">
        <f t="shared" si="2"/>
        <v>28.437625215685923</v>
      </c>
      <c r="W36" s="23">
        <f t="shared" si="11"/>
        <v>18.87616559802402</v>
      </c>
      <c r="X36" s="23">
        <f t="shared" si="12"/>
        <v>4.381665131906725</v>
      </c>
      <c r="Y36" s="23">
        <f t="shared" si="13"/>
        <v>1.2704236181268018</v>
      </c>
      <c r="Z36" s="23">
        <f t="shared" si="14"/>
        <v>8.889551739019828</v>
      </c>
      <c r="AA36" s="23">
        <f t="shared" si="15"/>
        <v>13.589818405253023</v>
      </c>
      <c r="AB36" s="23">
        <f t="shared" si="16"/>
        <v>0</v>
      </c>
      <c r="AC36" s="23">
        <f t="shared" si="3"/>
        <v>13.242038822247165</v>
      </c>
      <c r="AD36" s="23">
        <f t="shared" si="31"/>
        <v>88.68728853026349</v>
      </c>
      <c r="AE36" s="23">
        <f t="shared" si="5"/>
        <v>29.544658124168794</v>
      </c>
      <c r="AF36" s="23">
        <f t="shared" si="17"/>
        <v>19.61098562411602</v>
      </c>
      <c r="AG36" s="23">
        <f t="shared" si="18"/>
        <v>4.552236600451753</v>
      </c>
      <c r="AH36" s="23">
        <f t="shared" si="19"/>
        <v>1.3198792510185555</v>
      </c>
      <c r="AI36" s="23">
        <f t="shared" si="20"/>
        <v>9.235608283549007</v>
      </c>
      <c r="AJ36" s="23">
        <f t="shared" si="21"/>
        <v>14.118849084883156</v>
      </c>
      <c r="AK36" s="23">
        <f t="shared" si="22"/>
        <v>0</v>
      </c>
      <c r="AL36" s="23">
        <f t="shared" si="6"/>
        <v>13.757530978868928</v>
      </c>
      <c r="AM36" s="23">
        <f t="shared" si="32"/>
        <v>92.13974794705622</v>
      </c>
      <c r="AN36" s="42">
        <v>120085</v>
      </c>
      <c r="AO36" s="22">
        <f t="shared" si="33"/>
        <v>1211273</v>
      </c>
      <c r="AP36" s="42">
        <v>2702501</v>
      </c>
      <c r="AQ36" s="23">
        <f t="shared" si="24"/>
        <v>44.82044594988124</v>
      </c>
      <c r="AR36" s="23">
        <f aca="true" t="shared" si="34" ref="AR36:AR66">U36/AO36*100</f>
        <v>90.08604996561469</v>
      </c>
    </row>
    <row r="37" spans="1:44" s="52" customFormat="1" ht="33" customHeight="1">
      <c r="A37" s="24" t="s">
        <v>48</v>
      </c>
      <c r="B37" s="42">
        <v>3358045</v>
      </c>
      <c r="C37" s="42">
        <v>1940451</v>
      </c>
      <c r="D37" s="42">
        <v>538757</v>
      </c>
      <c r="E37" s="42">
        <v>1324874</v>
      </c>
      <c r="F37" s="22">
        <f t="shared" si="28"/>
        <v>1863631</v>
      </c>
      <c r="G37" s="42">
        <v>0</v>
      </c>
      <c r="H37" s="42">
        <v>76791</v>
      </c>
      <c r="I37" s="23">
        <f t="shared" si="29"/>
        <v>57.785139865606325</v>
      </c>
      <c r="J37" s="23">
        <f t="shared" si="9"/>
        <v>60.07191684447349</v>
      </c>
      <c r="K37" s="23">
        <f t="shared" si="30"/>
        <v>55.497499289020844</v>
      </c>
      <c r="L37" s="23">
        <f t="shared" si="10"/>
        <v>57.78427626788801</v>
      </c>
      <c r="M37" s="42">
        <v>437469</v>
      </c>
      <c r="N37" s="42">
        <v>242493</v>
      </c>
      <c r="O37" s="42">
        <v>106073</v>
      </c>
      <c r="P37" s="42">
        <v>30423</v>
      </c>
      <c r="Q37" s="42">
        <v>236812</v>
      </c>
      <c r="R37" s="42">
        <v>305542</v>
      </c>
      <c r="S37" s="42">
        <v>2343</v>
      </c>
      <c r="T37" s="42">
        <v>222680</v>
      </c>
      <c r="U37" s="42">
        <v>1583835</v>
      </c>
      <c r="V37" s="23">
        <f aca="true" t="shared" si="35" ref="V37:V66">M37/(C37+G37+H37)*100</f>
        <v>21.686490763131047</v>
      </c>
      <c r="W37" s="23">
        <f t="shared" si="11"/>
        <v>12.021016814046108</v>
      </c>
      <c r="X37" s="23">
        <f t="shared" si="12"/>
        <v>5.258318040175645</v>
      </c>
      <c r="Y37" s="23">
        <f t="shared" si="13"/>
        <v>1.5081482539031015</v>
      </c>
      <c r="Z37" s="23">
        <f t="shared" si="14"/>
        <v>11.73939467847685</v>
      </c>
      <c r="AA37" s="23">
        <f t="shared" si="15"/>
        <v>15.14652183525824</v>
      </c>
      <c r="AB37" s="23">
        <f t="shared" si="16"/>
        <v>0.1161486822106619</v>
      </c>
      <c r="AC37" s="23">
        <f aca="true" t="shared" si="36" ref="AC37:AC64">T37/(C37+G37+H37)*100</f>
        <v>11.038834210273235</v>
      </c>
      <c r="AD37" s="23">
        <f t="shared" si="31"/>
        <v>78.51487327747489</v>
      </c>
      <c r="AE37" s="23">
        <f aca="true" t="shared" si="37" ref="AE37:AE66">M37/(C37)*100</f>
        <v>22.54470739018919</v>
      </c>
      <c r="AF37" s="23">
        <f t="shared" si="17"/>
        <v>12.496734006681951</v>
      </c>
      <c r="AG37" s="23">
        <f t="shared" si="18"/>
        <v>5.466409613022952</v>
      </c>
      <c r="AH37" s="23">
        <f t="shared" si="19"/>
        <v>1.5678313958971395</v>
      </c>
      <c r="AI37" s="23">
        <f t="shared" si="20"/>
        <v>12.203967015915373</v>
      </c>
      <c r="AJ37" s="23">
        <f t="shared" si="21"/>
        <v>15.74592710663655</v>
      </c>
      <c r="AK37" s="23">
        <f t="shared" si="22"/>
        <v>0.12074512574654037</v>
      </c>
      <c r="AL37" s="23">
        <f aca="true" t="shared" si="38" ref="AL37:AL64">T37/(C37)*100</f>
        <v>11.4756827149977</v>
      </c>
      <c r="AM37" s="23">
        <f t="shared" si="32"/>
        <v>81.62200436908739</v>
      </c>
      <c r="AN37" s="42">
        <v>167527</v>
      </c>
      <c r="AO37" s="22">
        <f t="shared" si="33"/>
        <v>1751362</v>
      </c>
      <c r="AP37" s="42">
        <v>3159532</v>
      </c>
      <c r="AQ37" s="23">
        <f t="shared" si="24"/>
        <v>55.43105751104911</v>
      </c>
      <c r="AR37" s="23">
        <f t="shared" si="34"/>
        <v>90.43447328422108</v>
      </c>
    </row>
    <row r="38" spans="1:44" s="53" customFormat="1" ht="33" customHeight="1">
      <c r="A38" s="33" t="s">
        <v>49</v>
      </c>
      <c r="B38" s="44">
        <v>2395439</v>
      </c>
      <c r="C38" s="44">
        <v>1300322</v>
      </c>
      <c r="D38" s="44">
        <v>88060</v>
      </c>
      <c r="E38" s="44">
        <v>1146463</v>
      </c>
      <c r="F38" s="34">
        <f t="shared" si="28"/>
        <v>1234523</v>
      </c>
      <c r="G38" s="44">
        <v>0</v>
      </c>
      <c r="H38" s="44">
        <v>47998</v>
      </c>
      <c r="I38" s="35">
        <f t="shared" si="29"/>
        <v>54.28324411517054</v>
      </c>
      <c r="J38" s="35">
        <f t="shared" si="9"/>
        <v>56.28696869342112</v>
      </c>
      <c r="K38" s="35">
        <f t="shared" si="30"/>
        <v>51.53639896486615</v>
      </c>
      <c r="L38" s="35">
        <f t="shared" si="10"/>
        <v>53.540123543116735</v>
      </c>
      <c r="M38" s="44">
        <v>270557</v>
      </c>
      <c r="N38" s="44">
        <v>224081</v>
      </c>
      <c r="O38" s="44">
        <v>129350</v>
      </c>
      <c r="P38" s="44">
        <v>23246</v>
      </c>
      <c r="Q38" s="44">
        <v>261162</v>
      </c>
      <c r="R38" s="44">
        <v>135343</v>
      </c>
      <c r="S38" s="44">
        <v>0</v>
      </c>
      <c r="T38" s="44">
        <v>207988</v>
      </c>
      <c r="U38" s="44">
        <v>1251727</v>
      </c>
      <c r="V38" s="35">
        <f t="shared" si="35"/>
        <v>20.066230568411058</v>
      </c>
      <c r="W38" s="35">
        <f t="shared" si="11"/>
        <v>16.61927435623591</v>
      </c>
      <c r="X38" s="35">
        <f t="shared" si="12"/>
        <v>9.593419959653495</v>
      </c>
      <c r="Y38" s="35">
        <f t="shared" si="13"/>
        <v>1.7240714370475851</v>
      </c>
      <c r="Z38" s="35">
        <f t="shared" si="14"/>
        <v>19.36943752224991</v>
      </c>
      <c r="AA38" s="35">
        <f t="shared" si="15"/>
        <v>10.037899015070606</v>
      </c>
      <c r="AB38" s="35">
        <f t="shared" si="16"/>
        <v>0</v>
      </c>
      <c r="AC38" s="35">
        <f t="shared" si="36"/>
        <v>15.425714963806811</v>
      </c>
      <c r="AD38" s="35">
        <f t="shared" si="31"/>
        <v>92.83604782247538</v>
      </c>
      <c r="AE38" s="35">
        <f t="shared" si="37"/>
        <v>20.806923208251497</v>
      </c>
      <c r="AF38" s="35">
        <f t="shared" si="17"/>
        <v>17.23273158494588</v>
      </c>
      <c r="AG38" s="35">
        <f t="shared" si="18"/>
        <v>9.947536071834515</v>
      </c>
      <c r="AH38" s="35">
        <f t="shared" si="19"/>
        <v>1.7877110438799007</v>
      </c>
      <c r="AI38" s="35">
        <f t="shared" si="20"/>
        <v>20.08440986155737</v>
      </c>
      <c r="AJ38" s="35">
        <f t="shared" si="21"/>
        <v>10.408421913956698</v>
      </c>
      <c r="AK38" s="35">
        <f t="shared" si="22"/>
        <v>0</v>
      </c>
      <c r="AL38" s="35">
        <f t="shared" si="38"/>
        <v>15.995115056116871</v>
      </c>
      <c r="AM38" s="35">
        <f t="shared" si="32"/>
        <v>96.26284874054272</v>
      </c>
      <c r="AN38" s="44">
        <v>128750</v>
      </c>
      <c r="AO38" s="34">
        <f t="shared" si="33"/>
        <v>1380477</v>
      </c>
      <c r="AP38" s="44">
        <v>2296804</v>
      </c>
      <c r="AQ38" s="35">
        <f t="shared" si="24"/>
        <v>60.104257916652884</v>
      </c>
      <c r="AR38" s="35">
        <f t="shared" si="34"/>
        <v>90.6735135753801</v>
      </c>
    </row>
    <row r="39" spans="1:44" s="51" customFormat="1" ht="33" customHeight="1">
      <c r="A39" s="24" t="s">
        <v>99</v>
      </c>
      <c r="B39" s="42">
        <v>11033933</v>
      </c>
      <c r="C39" s="42">
        <v>7178634</v>
      </c>
      <c r="D39" s="42">
        <v>1650047</v>
      </c>
      <c r="E39" s="42">
        <v>5021170</v>
      </c>
      <c r="F39" s="22">
        <f t="shared" si="28"/>
        <v>6671217</v>
      </c>
      <c r="G39" s="42">
        <v>0</v>
      </c>
      <c r="H39" s="42">
        <v>200000</v>
      </c>
      <c r="I39" s="23">
        <f t="shared" si="29"/>
        <v>65.05961201685744</v>
      </c>
      <c r="J39" s="23">
        <f t="shared" si="9"/>
        <v>66.87220232350514</v>
      </c>
      <c r="K39" s="23">
        <f t="shared" si="30"/>
        <v>60.46091633871621</v>
      </c>
      <c r="L39" s="23">
        <f t="shared" si="10"/>
        <v>62.273506645363895</v>
      </c>
      <c r="M39" s="42">
        <v>1612288</v>
      </c>
      <c r="N39" s="42">
        <v>1102482</v>
      </c>
      <c r="O39" s="42">
        <v>162687</v>
      </c>
      <c r="P39" s="42">
        <v>278264</v>
      </c>
      <c r="Q39" s="42">
        <v>843122</v>
      </c>
      <c r="R39" s="42">
        <v>1205180</v>
      </c>
      <c r="S39" s="42">
        <v>77828</v>
      </c>
      <c r="T39" s="42">
        <v>927702</v>
      </c>
      <c r="U39" s="42">
        <v>6209553</v>
      </c>
      <c r="V39" s="23">
        <f t="shared" si="35"/>
        <v>21.85076533136079</v>
      </c>
      <c r="W39" s="23">
        <f t="shared" si="11"/>
        <v>14.941546091051542</v>
      </c>
      <c r="X39" s="23">
        <f t="shared" si="12"/>
        <v>2.2048389986547647</v>
      </c>
      <c r="Y39" s="23">
        <f t="shared" si="13"/>
        <v>3.771212937245566</v>
      </c>
      <c r="Z39" s="23">
        <f t="shared" si="14"/>
        <v>11.42653233647312</v>
      </c>
      <c r="AA39" s="23">
        <f t="shared" si="15"/>
        <v>16.333375527231734</v>
      </c>
      <c r="AB39" s="23">
        <f t="shared" si="16"/>
        <v>1.054775179254046</v>
      </c>
      <c r="AC39" s="23">
        <f t="shared" si="36"/>
        <v>12.57281496819059</v>
      </c>
      <c r="AD39" s="23">
        <f t="shared" si="31"/>
        <v>84.15586136946214</v>
      </c>
      <c r="AE39" s="23">
        <f t="shared" si="37"/>
        <v>22.459537566617826</v>
      </c>
      <c r="AF39" s="23">
        <f t="shared" si="17"/>
        <v>15.357824343740049</v>
      </c>
      <c r="AG39" s="23">
        <f t="shared" si="18"/>
        <v>2.2662668134355366</v>
      </c>
      <c r="AH39" s="23">
        <f t="shared" si="19"/>
        <v>3.876280640578695</v>
      </c>
      <c r="AI39" s="23">
        <f t="shared" si="20"/>
        <v>11.744880711288525</v>
      </c>
      <c r="AJ39" s="23">
        <f t="shared" si="21"/>
        <v>16.788430779449126</v>
      </c>
      <c r="AK39" s="23">
        <f t="shared" si="22"/>
        <v>1.0841616942721972</v>
      </c>
      <c r="AL39" s="23">
        <f t="shared" si="38"/>
        <v>12.923099297164335</v>
      </c>
      <c r="AM39" s="23">
        <f t="shared" si="32"/>
        <v>86.5004818465463</v>
      </c>
      <c r="AN39" s="42">
        <v>1271234</v>
      </c>
      <c r="AO39" s="22">
        <f t="shared" si="33"/>
        <v>7480787</v>
      </c>
      <c r="AP39" s="42">
        <v>10805007</v>
      </c>
      <c r="AQ39" s="23">
        <f t="shared" si="24"/>
        <v>69.23444843672938</v>
      </c>
      <c r="AR39" s="23">
        <f t="shared" si="34"/>
        <v>83.00668098155984</v>
      </c>
    </row>
    <row r="40" spans="1:44" s="52" customFormat="1" ht="33" customHeight="1">
      <c r="A40" s="24" t="s">
        <v>50</v>
      </c>
      <c r="B40" s="42">
        <v>13887437</v>
      </c>
      <c r="C40" s="42">
        <v>4868068</v>
      </c>
      <c r="D40" s="42">
        <v>3720509</v>
      </c>
      <c r="E40" s="42">
        <v>478519</v>
      </c>
      <c r="F40" s="22">
        <f t="shared" si="28"/>
        <v>4199028</v>
      </c>
      <c r="G40" s="42">
        <v>0</v>
      </c>
      <c r="H40" s="42">
        <v>399414</v>
      </c>
      <c r="I40" s="23">
        <f t="shared" si="29"/>
        <v>35.053753979225974</v>
      </c>
      <c r="J40" s="23">
        <f t="shared" si="9"/>
        <v>37.92983543327686</v>
      </c>
      <c r="K40" s="23">
        <f t="shared" si="30"/>
        <v>30.236162367469245</v>
      </c>
      <c r="L40" s="23">
        <f t="shared" si="10"/>
        <v>33.112243821520124</v>
      </c>
      <c r="M40" s="42">
        <v>1192122</v>
      </c>
      <c r="N40" s="42">
        <v>873632</v>
      </c>
      <c r="O40" s="42">
        <v>53591</v>
      </c>
      <c r="P40" s="42">
        <v>311225</v>
      </c>
      <c r="Q40" s="42">
        <v>685298</v>
      </c>
      <c r="R40" s="42">
        <v>640159</v>
      </c>
      <c r="S40" s="42">
        <v>0</v>
      </c>
      <c r="T40" s="42">
        <v>790116</v>
      </c>
      <c r="U40" s="42">
        <v>4546143</v>
      </c>
      <c r="V40" s="23">
        <f t="shared" si="35"/>
        <v>22.631724228008753</v>
      </c>
      <c r="W40" s="23">
        <f t="shared" si="11"/>
        <v>16.585381782035515</v>
      </c>
      <c r="X40" s="23">
        <f t="shared" si="12"/>
        <v>1.0173931301521297</v>
      </c>
      <c r="Y40" s="23">
        <f t="shared" si="13"/>
        <v>5.908420759672269</v>
      </c>
      <c r="Z40" s="23">
        <f t="shared" si="14"/>
        <v>13.009973266163986</v>
      </c>
      <c r="AA40" s="23">
        <f t="shared" si="15"/>
        <v>12.15303630842972</v>
      </c>
      <c r="AB40" s="23">
        <f t="shared" si="16"/>
        <v>0</v>
      </c>
      <c r="AC40" s="23">
        <f t="shared" si="36"/>
        <v>14.999880398262396</v>
      </c>
      <c r="AD40" s="23">
        <f t="shared" si="31"/>
        <v>86.30580987272477</v>
      </c>
      <c r="AE40" s="23">
        <f t="shared" si="37"/>
        <v>24.488606157514646</v>
      </c>
      <c r="AF40" s="23">
        <f t="shared" si="17"/>
        <v>17.94617495071967</v>
      </c>
      <c r="AG40" s="23">
        <f t="shared" si="18"/>
        <v>1.1008679418611242</v>
      </c>
      <c r="AH40" s="23">
        <f t="shared" si="19"/>
        <v>6.393193357200433</v>
      </c>
      <c r="AI40" s="23">
        <f t="shared" si="20"/>
        <v>14.077412230067452</v>
      </c>
      <c r="AJ40" s="23">
        <f t="shared" si="21"/>
        <v>13.150165527679563</v>
      </c>
      <c r="AK40" s="23">
        <f t="shared" si="22"/>
        <v>0</v>
      </c>
      <c r="AL40" s="23">
        <f t="shared" si="38"/>
        <v>16.230586754334574</v>
      </c>
      <c r="AM40" s="23">
        <f t="shared" si="32"/>
        <v>93.38700691937746</v>
      </c>
      <c r="AN40" s="42">
        <v>1136451</v>
      </c>
      <c r="AO40" s="22">
        <f t="shared" si="33"/>
        <v>5682594</v>
      </c>
      <c r="AP40" s="42">
        <v>13148157</v>
      </c>
      <c r="AQ40" s="23">
        <f t="shared" si="24"/>
        <v>43.219699916878085</v>
      </c>
      <c r="AR40" s="23">
        <f t="shared" si="34"/>
        <v>80.00119311708703</v>
      </c>
    </row>
    <row r="41" spans="1:44" s="52" customFormat="1" ht="33" customHeight="1">
      <c r="A41" s="24" t="s">
        <v>51</v>
      </c>
      <c r="B41" s="42">
        <v>4410502</v>
      </c>
      <c r="C41" s="42">
        <v>2296839</v>
      </c>
      <c r="D41" s="42">
        <v>1248932</v>
      </c>
      <c r="E41" s="42">
        <v>787709</v>
      </c>
      <c r="F41" s="22">
        <f t="shared" si="28"/>
        <v>2036641</v>
      </c>
      <c r="G41" s="42">
        <v>0</v>
      </c>
      <c r="H41" s="42">
        <v>136344</v>
      </c>
      <c r="I41" s="23">
        <f t="shared" si="29"/>
        <v>52.076589014130356</v>
      </c>
      <c r="J41" s="23">
        <f t="shared" si="9"/>
        <v>55.167937799370684</v>
      </c>
      <c r="K41" s="23">
        <f t="shared" si="30"/>
        <v>46.17707916241734</v>
      </c>
      <c r="L41" s="23">
        <f t="shared" si="10"/>
        <v>49.26842794765766</v>
      </c>
      <c r="M41" s="42">
        <v>617089</v>
      </c>
      <c r="N41" s="42">
        <v>410114</v>
      </c>
      <c r="O41" s="42">
        <v>24375</v>
      </c>
      <c r="P41" s="42">
        <v>111112</v>
      </c>
      <c r="Q41" s="42">
        <v>327560</v>
      </c>
      <c r="R41" s="42">
        <v>331641</v>
      </c>
      <c r="S41" s="42">
        <v>9498</v>
      </c>
      <c r="T41" s="42">
        <v>217336</v>
      </c>
      <c r="U41" s="42">
        <v>2048725</v>
      </c>
      <c r="V41" s="23">
        <f t="shared" si="35"/>
        <v>25.361388765251114</v>
      </c>
      <c r="W41" s="23">
        <f t="shared" si="11"/>
        <v>16.855041318306103</v>
      </c>
      <c r="X41" s="23">
        <f t="shared" si="12"/>
        <v>1.0017742192017616</v>
      </c>
      <c r="Y41" s="23">
        <f t="shared" si="13"/>
        <v>4.566528699238816</v>
      </c>
      <c r="Z41" s="23">
        <f t="shared" si="14"/>
        <v>13.46220156889145</v>
      </c>
      <c r="AA41" s="23">
        <f t="shared" si="15"/>
        <v>13.629924259704266</v>
      </c>
      <c r="AB41" s="23">
        <f t="shared" si="16"/>
        <v>0.3903528834452649</v>
      </c>
      <c r="AC41" s="23">
        <f t="shared" si="36"/>
        <v>8.932168275053705</v>
      </c>
      <c r="AD41" s="23">
        <f t="shared" si="31"/>
        <v>84.19937998909248</v>
      </c>
      <c r="AE41" s="23">
        <f t="shared" si="37"/>
        <v>26.866880961181867</v>
      </c>
      <c r="AF41" s="23">
        <f t="shared" si="17"/>
        <v>17.855583260298175</v>
      </c>
      <c r="AG41" s="23">
        <f t="shared" si="18"/>
        <v>1.0612411231261747</v>
      </c>
      <c r="AH41" s="23">
        <f t="shared" si="19"/>
        <v>4.8376050737557135</v>
      </c>
      <c r="AI41" s="23">
        <f t="shared" si="20"/>
        <v>14.261339170921428</v>
      </c>
      <c r="AJ41" s="23">
        <f t="shared" si="21"/>
        <v>14.439018146243598</v>
      </c>
      <c r="AK41" s="23">
        <f t="shared" si="22"/>
        <v>0.4135248487159962</v>
      </c>
      <c r="AL41" s="23">
        <f t="shared" si="38"/>
        <v>9.462395927620527</v>
      </c>
      <c r="AM41" s="23">
        <f t="shared" si="32"/>
        <v>89.19758851186347</v>
      </c>
      <c r="AN41" s="42">
        <v>444115</v>
      </c>
      <c r="AO41" s="22">
        <f t="shared" si="33"/>
        <v>2492840</v>
      </c>
      <c r="AP41" s="42">
        <v>3953392</v>
      </c>
      <c r="AQ41" s="23">
        <f t="shared" si="24"/>
        <v>63.05572531132759</v>
      </c>
      <c r="AR41" s="23">
        <f t="shared" si="34"/>
        <v>82.18437605301584</v>
      </c>
    </row>
    <row r="42" spans="1:44" s="52" customFormat="1" ht="33" customHeight="1">
      <c r="A42" s="24" t="s">
        <v>52</v>
      </c>
      <c r="B42" s="42">
        <v>3599711</v>
      </c>
      <c r="C42" s="42">
        <v>1784362</v>
      </c>
      <c r="D42" s="42">
        <v>545717</v>
      </c>
      <c r="E42" s="42">
        <v>1113805</v>
      </c>
      <c r="F42" s="22">
        <f t="shared" si="28"/>
        <v>1659522</v>
      </c>
      <c r="G42" s="42">
        <v>0</v>
      </c>
      <c r="H42" s="42">
        <v>78723</v>
      </c>
      <c r="I42" s="23">
        <f t="shared" si="29"/>
        <v>49.569590447677605</v>
      </c>
      <c r="J42" s="23">
        <f t="shared" si="9"/>
        <v>51.756516009201846</v>
      </c>
      <c r="K42" s="23">
        <f t="shared" si="30"/>
        <v>46.101534262056035</v>
      </c>
      <c r="L42" s="23">
        <f t="shared" si="10"/>
        <v>48.28845982358028</v>
      </c>
      <c r="M42" s="42">
        <v>485865</v>
      </c>
      <c r="N42" s="42">
        <v>373509</v>
      </c>
      <c r="O42" s="42">
        <v>30938</v>
      </c>
      <c r="P42" s="42">
        <v>70641</v>
      </c>
      <c r="Q42" s="42">
        <v>298579</v>
      </c>
      <c r="R42" s="42">
        <v>221585</v>
      </c>
      <c r="S42" s="42">
        <v>0</v>
      </c>
      <c r="T42" s="42">
        <v>97182</v>
      </c>
      <c r="U42" s="42">
        <v>1578299</v>
      </c>
      <c r="V42" s="23">
        <f t="shared" si="35"/>
        <v>26.07852030368985</v>
      </c>
      <c r="W42" s="23">
        <f t="shared" si="11"/>
        <v>20.04787757939117</v>
      </c>
      <c r="X42" s="23">
        <f t="shared" si="12"/>
        <v>1.6605790932780844</v>
      </c>
      <c r="Y42" s="23">
        <f t="shared" si="13"/>
        <v>3.791614445932419</v>
      </c>
      <c r="Z42" s="23">
        <f t="shared" si="14"/>
        <v>16.02605356170008</v>
      </c>
      <c r="AA42" s="23">
        <f t="shared" si="15"/>
        <v>11.893445548646465</v>
      </c>
      <c r="AB42" s="23">
        <f t="shared" si="16"/>
        <v>0</v>
      </c>
      <c r="AC42" s="23">
        <f t="shared" si="36"/>
        <v>5.21618713048519</v>
      </c>
      <c r="AD42" s="23">
        <f t="shared" si="31"/>
        <v>84.71427766312326</v>
      </c>
      <c r="AE42" s="23">
        <f t="shared" si="37"/>
        <v>27.229060022573893</v>
      </c>
      <c r="AF42" s="23">
        <f t="shared" si="17"/>
        <v>20.93235565428988</v>
      </c>
      <c r="AG42" s="23">
        <f t="shared" si="18"/>
        <v>1.7338410031148388</v>
      </c>
      <c r="AH42" s="23">
        <f t="shared" si="19"/>
        <v>3.9588939912416876</v>
      </c>
      <c r="AI42" s="23">
        <f t="shared" si="20"/>
        <v>16.733095638665247</v>
      </c>
      <c r="AJ42" s="23">
        <f t="shared" si="21"/>
        <v>12.418164027254559</v>
      </c>
      <c r="AK42" s="23">
        <f t="shared" si="22"/>
        <v>0</v>
      </c>
      <c r="AL42" s="23">
        <f t="shared" si="38"/>
        <v>5.446316386473148</v>
      </c>
      <c r="AM42" s="23">
        <f t="shared" si="32"/>
        <v>88.45172672361326</v>
      </c>
      <c r="AN42" s="42">
        <v>241684</v>
      </c>
      <c r="AO42" s="22">
        <f t="shared" si="33"/>
        <v>1819983</v>
      </c>
      <c r="AP42" s="42">
        <v>3266007</v>
      </c>
      <c r="AQ42" s="23">
        <f t="shared" si="24"/>
        <v>55.725018348092945</v>
      </c>
      <c r="AR42" s="23">
        <f t="shared" si="34"/>
        <v>86.72053530170338</v>
      </c>
    </row>
    <row r="43" spans="1:44" s="53" customFormat="1" ht="33" customHeight="1">
      <c r="A43" s="24" t="s">
        <v>53</v>
      </c>
      <c r="B43" s="42">
        <v>7390050</v>
      </c>
      <c r="C43" s="42">
        <v>4259782</v>
      </c>
      <c r="D43" s="42">
        <v>2298749</v>
      </c>
      <c r="E43" s="42">
        <v>1479256</v>
      </c>
      <c r="F43" s="22">
        <f t="shared" si="28"/>
        <v>3778005</v>
      </c>
      <c r="G43" s="42">
        <v>0</v>
      </c>
      <c r="H43" s="42">
        <v>255886</v>
      </c>
      <c r="I43" s="23">
        <f t="shared" si="29"/>
        <v>57.642126913890976</v>
      </c>
      <c r="J43" s="23">
        <f t="shared" si="9"/>
        <v>61.10470159200546</v>
      </c>
      <c r="K43" s="23">
        <f t="shared" si="30"/>
        <v>51.122861144376564</v>
      </c>
      <c r="L43" s="23">
        <f t="shared" si="10"/>
        <v>54.58543582249106</v>
      </c>
      <c r="M43" s="42">
        <v>826445</v>
      </c>
      <c r="N43" s="42">
        <v>628908</v>
      </c>
      <c r="O43" s="42">
        <v>29402</v>
      </c>
      <c r="P43" s="42">
        <v>186306</v>
      </c>
      <c r="Q43" s="42">
        <v>648141</v>
      </c>
      <c r="R43" s="42">
        <v>709669</v>
      </c>
      <c r="S43" s="42">
        <v>0</v>
      </c>
      <c r="T43" s="42">
        <v>672858</v>
      </c>
      <c r="U43" s="42">
        <v>3701729</v>
      </c>
      <c r="V43" s="23">
        <f t="shared" si="35"/>
        <v>18.301721915783002</v>
      </c>
      <c r="W43" s="23">
        <f t="shared" si="11"/>
        <v>13.927241772424367</v>
      </c>
      <c r="X43" s="23">
        <f t="shared" si="12"/>
        <v>0.6511107548207707</v>
      </c>
      <c r="Y43" s="23">
        <f t="shared" si="13"/>
        <v>4.1257683248635635</v>
      </c>
      <c r="Z43" s="23">
        <f t="shared" si="14"/>
        <v>14.353158823899365</v>
      </c>
      <c r="AA43" s="23">
        <f t="shared" si="15"/>
        <v>15.715703634545322</v>
      </c>
      <c r="AB43" s="23">
        <f t="shared" si="16"/>
        <v>0</v>
      </c>
      <c r="AC43" s="23">
        <f t="shared" si="36"/>
        <v>14.900519701625539</v>
      </c>
      <c r="AD43" s="23">
        <f t="shared" si="31"/>
        <v>81.97522492796193</v>
      </c>
      <c r="AE43" s="23">
        <f t="shared" si="37"/>
        <v>19.401110197658003</v>
      </c>
      <c r="AF43" s="23">
        <f t="shared" si="17"/>
        <v>14.7638541127222</v>
      </c>
      <c r="AG43" s="23">
        <f t="shared" si="18"/>
        <v>0.6902231147039919</v>
      </c>
      <c r="AH43" s="23">
        <f t="shared" si="19"/>
        <v>4.373604095233043</v>
      </c>
      <c r="AI43" s="23">
        <f t="shared" si="20"/>
        <v>15.215356090992449</v>
      </c>
      <c r="AJ43" s="23">
        <f t="shared" si="21"/>
        <v>16.65974925477407</v>
      </c>
      <c r="AK43" s="23">
        <f t="shared" si="22"/>
        <v>0</v>
      </c>
      <c r="AL43" s="23">
        <f t="shared" si="38"/>
        <v>15.79559705168011</v>
      </c>
      <c r="AM43" s="23">
        <f t="shared" si="32"/>
        <v>86.89949391776388</v>
      </c>
      <c r="AN43" s="42">
        <v>986421</v>
      </c>
      <c r="AO43" s="22">
        <f t="shared" si="33"/>
        <v>4688150</v>
      </c>
      <c r="AP43" s="42">
        <v>7094106</v>
      </c>
      <c r="AQ43" s="23">
        <f t="shared" si="24"/>
        <v>66.08514166548963</v>
      </c>
      <c r="AR43" s="23">
        <f t="shared" si="34"/>
        <v>78.95926964794215</v>
      </c>
    </row>
    <row r="44" spans="1:44" s="51" customFormat="1" ht="33" customHeight="1">
      <c r="A44" s="27" t="s">
        <v>54</v>
      </c>
      <c r="B44" s="43">
        <v>7145368</v>
      </c>
      <c r="C44" s="43">
        <v>3870052</v>
      </c>
      <c r="D44" s="43">
        <v>2044733</v>
      </c>
      <c r="E44" s="43">
        <v>1447436</v>
      </c>
      <c r="F44" s="31">
        <f t="shared" si="28"/>
        <v>3492169</v>
      </c>
      <c r="G44" s="43">
        <v>0</v>
      </c>
      <c r="H44" s="43">
        <v>263800</v>
      </c>
      <c r="I44" s="32">
        <f t="shared" si="29"/>
        <v>54.161689083053524</v>
      </c>
      <c r="J44" s="32">
        <f t="shared" si="9"/>
        <v>57.85359130558426</v>
      </c>
      <c r="K44" s="32">
        <f t="shared" si="30"/>
        <v>48.87318609762296</v>
      </c>
      <c r="L44" s="32">
        <f t="shared" si="10"/>
        <v>52.5650883201537</v>
      </c>
      <c r="M44" s="43">
        <v>976733</v>
      </c>
      <c r="N44" s="43">
        <v>504110</v>
      </c>
      <c r="O44" s="43">
        <v>13975</v>
      </c>
      <c r="P44" s="43">
        <v>265698</v>
      </c>
      <c r="Q44" s="43">
        <v>524490</v>
      </c>
      <c r="R44" s="43">
        <v>796473</v>
      </c>
      <c r="S44" s="43">
        <v>0</v>
      </c>
      <c r="T44" s="43">
        <v>604675</v>
      </c>
      <c r="U44" s="43">
        <v>3686154</v>
      </c>
      <c r="V44" s="32">
        <f t="shared" si="35"/>
        <v>23.627672205003954</v>
      </c>
      <c r="W44" s="32">
        <f t="shared" si="11"/>
        <v>12.194679441837783</v>
      </c>
      <c r="X44" s="32">
        <f t="shared" si="12"/>
        <v>0.3380624173289223</v>
      </c>
      <c r="Y44" s="32">
        <f t="shared" si="13"/>
        <v>6.42737088797567</v>
      </c>
      <c r="Z44" s="32">
        <f t="shared" si="14"/>
        <v>12.687682094085615</v>
      </c>
      <c r="AA44" s="32">
        <f t="shared" si="15"/>
        <v>19.267090355436043</v>
      </c>
      <c r="AB44" s="32">
        <f t="shared" si="16"/>
        <v>0</v>
      </c>
      <c r="AC44" s="32">
        <f t="shared" si="36"/>
        <v>14.627398368398289</v>
      </c>
      <c r="AD44" s="32">
        <f t="shared" si="31"/>
        <v>89.16995577006627</v>
      </c>
      <c r="AE44" s="32">
        <f t="shared" si="37"/>
        <v>25.238239692903353</v>
      </c>
      <c r="AF44" s="32">
        <f t="shared" si="17"/>
        <v>13.025923165890276</v>
      </c>
      <c r="AG44" s="32">
        <f t="shared" si="18"/>
        <v>0.3611062590373463</v>
      </c>
      <c r="AH44" s="32">
        <f t="shared" si="19"/>
        <v>6.865489145882278</v>
      </c>
      <c r="AI44" s="32">
        <f t="shared" si="20"/>
        <v>13.552531077101806</v>
      </c>
      <c r="AJ44" s="32">
        <f t="shared" si="21"/>
        <v>20.580421141628072</v>
      </c>
      <c r="AK44" s="32">
        <f t="shared" si="22"/>
        <v>0</v>
      </c>
      <c r="AL44" s="32">
        <f t="shared" si="38"/>
        <v>15.624467061424498</v>
      </c>
      <c r="AM44" s="32">
        <f t="shared" si="32"/>
        <v>95.24817754386763</v>
      </c>
      <c r="AN44" s="43">
        <v>988112</v>
      </c>
      <c r="AO44" s="31">
        <f t="shared" si="33"/>
        <v>4674266</v>
      </c>
      <c r="AP44" s="43">
        <v>6925496</v>
      </c>
      <c r="AQ44" s="32">
        <f t="shared" si="24"/>
        <v>67.49359179472488</v>
      </c>
      <c r="AR44" s="32">
        <f t="shared" si="34"/>
        <v>78.86059543894164</v>
      </c>
    </row>
    <row r="45" spans="1:44" s="52" customFormat="1" ht="33" customHeight="1">
      <c r="A45" s="24" t="s">
        <v>55</v>
      </c>
      <c r="B45" s="42">
        <v>4845343</v>
      </c>
      <c r="C45" s="42">
        <v>2474974</v>
      </c>
      <c r="D45" s="42">
        <v>853012</v>
      </c>
      <c r="E45" s="42">
        <v>1470342</v>
      </c>
      <c r="F45" s="22">
        <f t="shared" si="28"/>
        <v>2323354</v>
      </c>
      <c r="G45" s="42">
        <v>0</v>
      </c>
      <c r="H45" s="42">
        <v>140661</v>
      </c>
      <c r="I45" s="23">
        <f t="shared" si="29"/>
        <v>51.079438545423926</v>
      </c>
      <c r="J45" s="23">
        <f t="shared" si="9"/>
        <v>53.982452841831844</v>
      </c>
      <c r="K45" s="23">
        <f t="shared" si="30"/>
        <v>47.95024831059432</v>
      </c>
      <c r="L45" s="23">
        <f t="shared" si="10"/>
        <v>50.85326260700222</v>
      </c>
      <c r="M45" s="42">
        <v>499706</v>
      </c>
      <c r="N45" s="42">
        <v>409664</v>
      </c>
      <c r="O45" s="42">
        <v>8464</v>
      </c>
      <c r="P45" s="42">
        <v>73747</v>
      </c>
      <c r="Q45" s="42">
        <v>434412</v>
      </c>
      <c r="R45" s="42">
        <v>322867</v>
      </c>
      <c r="S45" s="42">
        <v>0</v>
      </c>
      <c r="T45" s="42">
        <v>296715</v>
      </c>
      <c r="U45" s="42">
        <v>2045575</v>
      </c>
      <c r="V45" s="23">
        <f t="shared" si="35"/>
        <v>19.104576900064423</v>
      </c>
      <c r="W45" s="23">
        <f t="shared" si="11"/>
        <v>15.662124111353457</v>
      </c>
      <c r="X45" s="23">
        <f t="shared" si="12"/>
        <v>0.32359255018379857</v>
      </c>
      <c r="Y45" s="23">
        <f t="shared" si="13"/>
        <v>2.819468312665949</v>
      </c>
      <c r="Z45" s="23">
        <f t="shared" si="14"/>
        <v>16.60828058960826</v>
      </c>
      <c r="AA45" s="23">
        <f t="shared" si="15"/>
        <v>12.343732974975484</v>
      </c>
      <c r="AB45" s="23">
        <f t="shared" si="16"/>
        <v>0</v>
      </c>
      <c r="AC45" s="23">
        <f t="shared" si="36"/>
        <v>11.343899282583388</v>
      </c>
      <c r="AD45" s="23">
        <f t="shared" si="31"/>
        <v>78.20567472143476</v>
      </c>
      <c r="AE45" s="23">
        <f t="shared" si="37"/>
        <v>20.190353514824803</v>
      </c>
      <c r="AF45" s="23">
        <f t="shared" si="17"/>
        <v>16.552254690352303</v>
      </c>
      <c r="AG45" s="23">
        <f t="shared" si="18"/>
        <v>0.3419833905325874</v>
      </c>
      <c r="AH45" s="23">
        <f t="shared" si="19"/>
        <v>2.97970806966053</v>
      </c>
      <c r="AI45" s="23">
        <f t="shared" si="20"/>
        <v>17.552184386583455</v>
      </c>
      <c r="AJ45" s="23">
        <f t="shared" si="21"/>
        <v>13.045268354334228</v>
      </c>
      <c r="AK45" s="23">
        <f t="shared" si="22"/>
        <v>0</v>
      </c>
      <c r="AL45" s="23">
        <f t="shared" si="38"/>
        <v>11.988610789446676</v>
      </c>
      <c r="AM45" s="23">
        <f t="shared" si="32"/>
        <v>82.65036319573457</v>
      </c>
      <c r="AN45" s="42">
        <v>330331</v>
      </c>
      <c r="AO45" s="22">
        <f t="shared" si="33"/>
        <v>2375906</v>
      </c>
      <c r="AP45" s="42">
        <v>4356711</v>
      </c>
      <c r="AQ45" s="23">
        <f t="shared" si="24"/>
        <v>54.53439532711718</v>
      </c>
      <c r="AR45" s="23">
        <f t="shared" si="34"/>
        <v>86.09663008553369</v>
      </c>
    </row>
    <row r="46" spans="1:44" s="52" customFormat="1" ht="33" customHeight="1">
      <c r="A46" s="24" t="s">
        <v>56</v>
      </c>
      <c r="B46" s="42">
        <v>6573785</v>
      </c>
      <c r="C46" s="42">
        <v>3418138</v>
      </c>
      <c r="D46" s="42">
        <v>931942</v>
      </c>
      <c r="E46" s="42">
        <v>2248069</v>
      </c>
      <c r="F46" s="22">
        <f t="shared" si="28"/>
        <v>3180011</v>
      </c>
      <c r="G46" s="42">
        <v>0</v>
      </c>
      <c r="H46" s="42">
        <v>153500</v>
      </c>
      <c r="I46" s="23">
        <f t="shared" si="29"/>
        <v>51.996498212217155</v>
      </c>
      <c r="J46" s="23">
        <f t="shared" si="9"/>
        <v>54.33153046532553</v>
      </c>
      <c r="K46" s="23">
        <f t="shared" si="30"/>
        <v>48.37412540872572</v>
      </c>
      <c r="L46" s="23">
        <f t="shared" si="10"/>
        <v>50.70915766183409</v>
      </c>
      <c r="M46" s="42">
        <v>808578</v>
      </c>
      <c r="N46" s="42">
        <v>428504</v>
      </c>
      <c r="O46" s="42">
        <v>116053</v>
      </c>
      <c r="P46" s="42">
        <v>123053</v>
      </c>
      <c r="Q46" s="42">
        <v>507871</v>
      </c>
      <c r="R46" s="42">
        <v>578193</v>
      </c>
      <c r="S46" s="42">
        <v>0</v>
      </c>
      <c r="T46" s="42">
        <v>624235</v>
      </c>
      <c r="U46" s="42">
        <v>3186487</v>
      </c>
      <c r="V46" s="23">
        <f t="shared" si="35"/>
        <v>22.638856457457337</v>
      </c>
      <c r="W46" s="23">
        <f t="shared" si="11"/>
        <v>11.997408471967203</v>
      </c>
      <c r="X46" s="23">
        <f t="shared" si="12"/>
        <v>3.2492934614314217</v>
      </c>
      <c r="Y46" s="23">
        <f t="shared" si="13"/>
        <v>3.4452819686653577</v>
      </c>
      <c r="Z46" s="23">
        <f t="shared" si="14"/>
        <v>14.219554165343745</v>
      </c>
      <c r="AA46" s="23">
        <f t="shared" si="15"/>
        <v>16.18845470901586</v>
      </c>
      <c r="AB46" s="23">
        <f t="shared" si="16"/>
        <v>0</v>
      </c>
      <c r="AC46" s="23">
        <f t="shared" si="36"/>
        <v>17.477555116167988</v>
      </c>
      <c r="AD46" s="23">
        <f t="shared" si="31"/>
        <v>89.21640435004892</v>
      </c>
      <c r="AE46" s="23">
        <f t="shared" si="37"/>
        <v>23.65551069032321</v>
      </c>
      <c r="AF46" s="23">
        <f t="shared" si="17"/>
        <v>12.536181979779634</v>
      </c>
      <c r="AG46" s="23">
        <f t="shared" si="18"/>
        <v>3.3952110769079535</v>
      </c>
      <c r="AH46" s="23">
        <f t="shared" si="19"/>
        <v>3.600000936182214</v>
      </c>
      <c r="AI46" s="23">
        <f t="shared" si="20"/>
        <v>14.858118659925374</v>
      </c>
      <c r="AJ46" s="23">
        <f t="shared" si="21"/>
        <v>16.91543758619459</v>
      </c>
      <c r="AK46" s="23">
        <f t="shared" si="22"/>
        <v>0</v>
      </c>
      <c r="AL46" s="23">
        <f t="shared" si="38"/>
        <v>18.262428257723943</v>
      </c>
      <c r="AM46" s="23">
        <f t="shared" si="32"/>
        <v>93.22288918703691</v>
      </c>
      <c r="AN46" s="42">
        <v>523183</v>
      </c>
      <c r="AO46" s="22">
        <f t="shared" si="33"/>
        <v>3709670</v>
      </c>
      <c r="AP46" s="42">
        <v>6301466</v>
      </c>
      <c r="AQ46" s="23">
        <f t="shared" si="24"/>
        <v>58.86995184929983</v>
      </c>
      <c r="AR46" s="23">
        <f t="shared" si="34"/>
        <v>85.89677788051229</v>
      </c>
    </row>
    <row r="47" spans="1:44" s="52" customFormat="1" ht="33" customHeight="1">
      <c r="A47" s="24" t="s">
        <v>57</v>
      </c>
      <c r="B47" s="42">
        <v>3708187</v>
      </c>
      <c r="C47" s="42">
        <v>1963192</v>
      </c>
      <c r="D47" s="42">
        <v>289027</v>
      </c>
      <c r="E47" s="42">
        <v>1561264</v>
      </c>
      <c r="F47" s="22">
        <f t="shared" si="28"/>
        <v>1850291</v>
      </c>
      <c r="G47" s="42">
        <v>0</v>
      </c>
      <c r="H47" s="42">
        <v>79100</v>
      </c>
      <c r="I47" s="23">
        <f t="shared" si="29"/>
        <v>52.94209811964715</v>
      </c>
      <c r="J47" s="23">
        <f t="shared" si="9"/>
        <v>55.075216001782</v>
      </c>
      <c r="K47" s="23">
        <f t="shared" si="30"/>
        <v>49.897456627726704</v>
      </c>
      <c r="L47" s="23">
        <f t="shared" si="10"/>
        <v>52.03057450986156</v>
      </c>
      <c r="M47" s="42">
        <v>539957</v>
      </c>
      <c r="N47" s="42">
        <v>311605</v>
      </c>
      <c r="O47" s="42">
        <v>8293</v>
      </c>
      <c r="P47" s="42">
        <v>94863</v>
      </c>
      <c r="Q47" s="42">
        <v>273678</v>
      </c>
      <c r="R47" s="42">
        <v>363081</v>
      </c>
      <c r="S47" s="42">
        <v>0</v>
      </c>
      <c r="T47" s="42">
        <v>173417</v>
      </c>
      <c r="U47" s="42">
        <v>1764894</v>
      </c>
      <c r="V47" s="23">
        <f t="shared" si="35"/>
        <v>26.438775650102926</v>
      </c>
      <c r="W47" s="23">
        <f t="shared" si="11"/>
        <v>15.257612525535036</v>
      </c>
      <c r="X47" s="23">
        <f t="shared" si="12"/>
        <v>0.4060633836885225</v>
      </c>
      <c r="Y47" s="23">
        <f t="shared" si="13"/>
        <v>4.6449283452121435</v>
      </c>
      <c r="Z47" s="23">
        <f t="shared" si="14"/>
        <v>13.40053234307337</v>
      </c>
      <c r="AA47" s="23">
        <f t="shared" si="15"/>
        <v>17.778114001327918</v>
      </c>
      <c r="AB47" s="23">
        <f t="shared" si="16"/>
        <v>0</v>
      </c>
      <c r="AC47" s="23">
        <f t="shared" si="36"/>
        <v>8.491293115773846</v>
      </c>
      <c r="AD47" s="23">
        <f t="shared" si="31"/>
        <v>86.41731936471376</v>
      </c>
      <c r="AE47" s="23">
        <f t="shared" si="37"/>
        <v>27.504034246268322</v>
      </c>
      <c r="AF47" s="23">
        <f t="shared" si="17"/>
        <v>15.872365005562369</v>
      </c>
      <c r="AG47" s="23">
        <f t="shared" si="18"/>
        <v>0.42242429675752546</v>
      </c>
      <c r="AH47" s="23">
        <f t="shared" si="19"/>
        <v>4.832079592826377</v>
      </c>
      <c r="AI47" s="23">
        <f t="shared" si="20"/>
        <v>13.940460230074287</v>
      </c>
      <c r="AJ47" s="23">
        <f t="shared" si="21"/>
        <v>18.494421330160268</v>
      </c>
      <c r="AK47" s="23">
        <f t="shared" si="22"/>
        <v>0</v>
      </c>
      <c r="AL47" s="23">
        <f t="shared" si="38"/>
        <v>8.833420266586254</v>
      </c>
      <c r="AM47" s="23">
        <f t="shared" si="32"/>
        <v>89.89920496823541</v>
      </c>
      <c r="AN47" s="42">
        <v>452823</v>
      </c>
      <c r="AO47" s="22">
        <f t="shared" si="33"/>
        <v>2217717</v>
      </c>
      <c r="AP47" s="42">
        <v>3488987</v>
      </c>
      <c r="AQ47" s="23">
        <f t="shared" si="24"/>
        <v>63.56334947650994</v>
      </c>
      <c r="AR47" s="23">
        <f t="shared" si="34"/>
        <v>79.5815696953218</v>
      </c>
    </row>
    <row r="48" spans="1:44" s="53" customFormat="1" ht="33" customHeight="1">
      <c r="A48" s="33" t="s">
        <v>58</v>
      </c>
      <c r="B48" s="44">
        <v>7827155</v>
      </c>
      <c r="C48" s="44">
        <v>4203703</v>
      </c>
      <c r="D48" s="44">
        <v>1663286</v>
      </c>
      <c r="E48" s="44">
        <v>2121267</v>
      </c>
      <c r="F48" s="34">
        <f t="shared" si="28"/>
        <v>3784553</v>
      </c>
      <c r="G48" s="44">
        <v>0</v>
      </c>
      <c r="H48" s="44">
        <v>224818</v>
      </c>
      <c r="I48" s="35">
        <f t="shared" si="29"/>
        <v>53.70665331145224</v>
      </c>
      <c r="J48" s="35">
        <f t="shared" si="9"/>
        <v>56.578935769126836</v>
      </c>
      <c r="K48" s="35">
        <f t="shared" si="30"/>
        <v>48.35157857484616</v>
      </c>
      <c r="L48" s="35">
        <f t="shared" si="10"/>
        <v>51.22386103252076</v>
      </c>
      <c r="M48" s="44">
        <v>1225949</v>
      </c>
      <c r="N48" s="44">
        <v>560001</v>
      </c>
      <c r="O48" s="44">
        <v>95539</v>
      </c>
      <c r="P48" s="44">
        <v>238584</v>
      </c>
      <c r="Q48" s="44">
        <v>675627</v>
      </c>
      <c r="R48" s="44">
        <v>494167</v>
      </c>
      <c r="S48" s="44">
        <v>0</v>
      </c>
      <c r="T48" s="44">
        <v>492478</v>
      </c>
      <c r="U48" s="44">
        <v>3782345</v>
      </c>
      <c r="V48" s="35">
        <f t="shared" si="35"/>
        <v>27.683034584232523</v>
      </c>
      <c r="W48" s="35">
        <f t="shared" si="11"/>
        <v>12.645327864539876</v>
      </c>
      <c r="X48" s="35">
        <f t="shared" si="12"/>
        <v>2.157356824095449</v>
      </c>
      <c r="Y48" s="35">
        <f t="shared" si="13"/>
        <v>5.387441992484624</v>
      </c>
      <c r="Z48" s="35">
        <f t="shared" si="14"/>
        <v>15.256267272978945</v>
      </c>
      <c r="AA48" s="35">
        <f t="shared" si="15"/>
        <v>11.158736743034526</v>
      </c>
      <c r="AB48" s="35">
        <f t="shared" si="16"/>
        <v>0</v>
      </c>
      <c r="AC48" s="35">
        <f t="shared" si="36"/>
        <v>11.120597599062982</v>
      </c>
      <c r="AD48" s="35">
        <f t="shared" si="31"/>
        <v>85.40876288042892</v>
      </c>
      <c r="AE48" s="35">
        <f t="shared" si="37"/>
        <v>29.16354937539593</v>
      </c>
      <c r="AF48" s="35">
        <f t="shared" si="17"/>
        <v>13.32161192167953</v>
      </c>
      <c r="AG48" s="35">
        <f t="shared" si="18"/>
        <v>2.2727343011625702</v>
      </c>
      <c r="AH48" s="35">
        <f t="shared" si="19"/>
        <v>5.675567469918783</v>
      </c>
      <c r="AI48" s="35">
        <f t="shared" si="20"/>
        <v>16.0721868314674</v>
      </c>
      <c r="AJ48" s="35">
        <f t="shared" si="21"/>
        <v>11.755516505328755</v>
      </c>
      <c r="AK48" s="35">
        <f t="shared" si="22"/>
        <v>0</v>
      </c>
      <c r="AL48" s="35">
        <f t="shared" si="38"/>
        <v>11.715337643977227</v>
      </c>
      <c r="AM48" s="35">
        <f t="shared" si="32"/>
        <v>89.9765040489302</v>
      </c>
      <c r="AN48" s="44">
        <v>944686</v>
      </c>
      <c r="AO48" s="34">
        <f t="shared" si="33"/>
        <v>4727031</v>
      </c>
      <c r="AP48" s="44">
        <v>7599095</v>
      </c>
      <c r="AQ48" s="35">
        <f t="shared" si="24"/>
        <v>62.20518364357861</v>
      </c>
      <c r="AR48" s="35">
        <f t="shared" si="34"/>
        <v>80.0152357790757</v>
      </c>
    </row>
    <row r="49" spans="1:44" s="51" customFormat="1" ht="33" customHeight="1">
      <c r="A49" s="24" t="s">
        <v>59</v>
      </c>
      <c r="B49" s="42">
        <v>3846902</v>
      </c>
      <c r="C49" s="42">
        <v>2294386</v>
      </c>
      <c r="D49" s="42">
        <v>834391</v>
      </c>
      <c r="E49" s="42">
        <v>1257024</v>
      </c>
      <c r="F49" s="22">
        <f t="shared" si="28"/>
        <v>2091415</v>
      </c>
      <c r="G49" s="42">
        <v>0</v>
      </c>
      <c r="H49" s="42">
        <v>103354</v>
      </c>
      <c r="I49" s="23">
        <f t="shared" si="29"/>
        <v>59.64243435366953</v>
      </c>
      <c r="J49" s="23">
        <f t="shared" si="9"/>
        <v>62.32911574040617</v>
      </c>
      <c r="K49" s="23">
        <f t="shared" si="30"/>
        <v>54.36621468391969</v>
      </c>
      <c r="L49" s="23">
        <f t="shared" si="10"/>
        <v>57.05289607065633</v>
      </c>
      <c r="M49" s="42">
        <v>528308</v>
      </c>
      <c r="N49" s="42">
        <v>358414</v>
      </c>
      <c r="O49" s="42">
        <v>27666</v>
      </c>
      <c r="P49" s="42">
        <v>153937</v>
      </c>
      <c r="Q49" s="42">
        <v>387086</v>
      </c>
      <c r="R49" s="42">
        <v>357540</v>
      </c>
      <c r="S49" s="42">
        <v>0</v>
      </c>
      <c r="T49" s="42">
        <v>296217</v>
      </c>
      <c r="U49" s="42">
        <v>2109168</v>
      </c>
      <c r="V49" s="23">
        <f t="shared" si="35"/>
        <v>22.033581622694705</v>
      </c>
      <c r="W49" s="23">
        <f t="shared" si="11"/>
        <v>14.947992693119355</v>
      </c>
      <c r="X49" s="23">
        <f t="shared" si="12"/>
        <v>1.1538365293985169</v>
      </c>
      <c r="Y49" s="23">
        <f t="shared" si="13"/>
        <v>6.420087248825977</v>
      </c>
      <c r="Z49" s="23">
        <f t="shared" si="14"/>
        <v>16.14378539791637</v>
      </c>
      <c r="AA49" s="23">
        <f t="shared" si="15"/>
        <v>14.911541701769165</v>
      </c>
      <c r="AB49" s="23">
        <f t="shared" si="16"/>
        <v>0</v>
      </c>
      <c r="AC49" s="23">
        <f t="shared" si="36"/>
        <v>12.354008357870327</v>
      </c>
      <c r="AD49" s="23">
        <f t="shared" si="31"/>
        <v>87.96483355159442</v>
      </c>
      <c r="AE49" s="23">
        <f t="shared" si="37"/>
        <v>23.026116791158945</v>
      </c>
      <c r="AF49" s="23">
        <f t="shared" si="17"/>
        <v>15.621347061915476</v>
      </c>
      <c r="AG49" s="23">
        <f t="shared" si="18"/>
        <v>1.2058127969748769</v>
      </c>
      <c r="AH49" s="23">
        <f t="shared" si="19"/>
        <v>6.709289544130762</v>
      </c>
      <c r="AI49" s="23">
        <f t="shared" si="20"/>
        <v>16.871006012065973</v>
      </c>
      <c r="AJ49" s="23">
        <f t="shared" si="21"/>
        <v>15.583254081919955</v>
      </c>
      <c r="AK49" s="23">
        <f t="shared" si="22"/>
        <v>0</v>
      </c>
      <c r="AL49" s="23">
        <f t="shared" si="38"/>
        <v>12.91051287795515</v>
      </c>
      <c r="AM49" s="23">
        <f t="shared" si="32"/>
        <v>91.92733916612113</v>
      </c>
      <c r="AN49" s="42">
        <v>435504</v>
      </c>
      <c r="AO49" s="22">
        <f t="shared" si="33"/>
        <v>2544672</v>
      </c>
      <c r="AP49" s="42">
        <v>3689178</v>
      </c>
      <c r="AQ49" s="23">
        <f t="shared" si="24"/>
        <v>68.97666634681222</v>
      </c>
      <c r="AR49" s="23">
        <f t="shared" si="34"/>
        <v>82.88565284641793</v>
      </c>
    </row>
    <row r="50" spans="1:44" s="52" customFormat="1" ht="33" customHeight="1">
      <c r="A50" s="24" t="s">
        <v>60</v>
      </c>
      <c r="B50" s="42">
        <v>5069542</v>
      </c>
      <c r="C50" s="42">
        <v>2560340</v>
      </c>
      <c r="D50" s="42">
        <v>627598</v>
      </c>
      <c r="E50" s="42">
        <v>1713516</v>
      </c>
      <c r="F50" s="22">
        <f t="shared" si="28"/>
        <v>2341114</v>
      </c>
      <c r="G50" s="42">
        <v>0</v>
      </c>
      <c r="H50" s="42">
        <v>117052</v>
      </c>
      <c r="I50" s="23">
        <f t="shared" si="29"/>
        <v>50.50436508860169</v>
      </c>
      <c r="J50" s="23">
        <f t="shared" si="9"/>
        <v>52.81329161490328</v>
      </c>
      <c r="K50" s="23">
        <f t="shared" si="30"/>
        <v>46.17999022396895</v>
      </c>
      <c r="L50" s="23">
        <f t="shared" si="10"/>
        <v>48.48891675027054</v>
      </c>
      <c r="M50" s="42">
        <v>644559</v>
      </c>
      <c r="N50" s="42">
        <v>445017</v>
      </c>
      <c r="O50" s="42">
        <v>50852</v>
      </c>
      <c r="P50" s="42">
        <v>131950</v>
      </c>
      <c r="Q50" s="42">
        <v>280959</v>
      </c>
      <c r="R50" s="42">
        <v>373803</v>
      </c>
      <c r="S50" s="42">
        <v>0</v>
      </c>
      <c r="T50" s="42">
        <v>339941</v>
      </c>
      <c r="U50" s="42">
        <v>2267081</v>
      </c>
      <c r="V50" s="23">
        <f t="shared" si="35"/>
        <v>24.074136323706057</v>
      </c>
      <c r="W50" s="23">
        <f t="shared" si="11"/>
        <v>16.62128668495312</v>
      </c>
      <c r="X50" s="23">
        <f t="shared" si="12"/>
        <v>1.8993109712735379</v>
      </c>
      <c r="Y50" s="23">
        <f t="shared" si="13"/>
        <v>4.928303363870513</v>
      </c>
      <c r="Z50" s="23">
        <f t="shared" si="14"/>
        <v>10.493756610910916</v>
      </c>
      <c r="AA50" s="23">
        <f t="shared" si="15"/>
        <v>13.961459509851379</v>
      </c>
      <c r="AB50" s="23">
        <f t="shared" si="16"/>
        <v>0</v>
      </c>
      <c r="AC50" s="23">
        <f t="shared" si="36"/>
        <v>12.69672128698375</v>
      </c>
      <c r="AD50" s="23">
        <f t="shared" si="31"/>
        <v>84.67497475154927</v>
      </c>
      <c r="AE50" s="23">
        <f t="shared" si="37"/>
        <v>25.17474241702274</v>
      </c>
      <c r="AF50" s="23">
        <f t="shared" si="17"/>
        <v>17.38116812610825</v>
      </c>
      <c r="AG50" s="23">
        <f t="shared" si="18"/>
        <v>1.986142465453807</v>
      </c>
      <c r="AH50" s="23">
        <f t="shared" si="19"/>
        <v>5.153612410851684</v>
      </c>
      <c r="AI50" s="23">
        <f t="shared" si="20"/>
        <v>10.973503519063875</v>
      </c>
      <c r="AJ50" s="23">
        <f t="shared" si="21"/>
        <v>14.599740659443667</v>
      </c>
      <c r="AK50" s="23">
        <f t="shared" si="22"/>
        <v>0</v>
      </c>
      <c r="AL50" s="23">
        <f t="shared" si="38"/>
        <v>13.27718193677402</v>
      </c>
      <c r="AM50" s="23">
        <f t="shared" si="32"/>
        <v>88.54609153471804</v>
      </c>
      <c r="AN50" s="42">
        <v>390853</v>
      </c>
      <c r="AO50" s="22">
        <f t="shared" si="33"/>
        <v>2657934</v>
      </c>
      <c r="AP50" s="42">
        <v>4734859</v>
      </c>
      <c r="AQ50" s="23">
        <f t="shared" si="24"/>
        <v>56.1354414144117</v>
      </c>
      <c r="AR50" s="23">
        <f t="shared" si="34"/>
        <v>85.29485683241194</v>
      </c>
    </row>
    <row r="51" spans="1:44" s="52" customFormat="1" ht="33" customHeight="1">
      <c r="A51" s="24" t="s">
        <v>61</v>
      </c>
      <c r="B51" s="42">
        <v>3929095</v>
      </c>
      <c r="C51" s="42">
        <v>2089111</v>
      </c>
      <c r="D51" s="42">
        <v>692850</v>
      </c>
      <c r="E51" s="42">
        <v>1224125</v>
      </c>
      <c r="F51" s="22">
        <f t="shared" si="28"/>
        <v>1916975</v>
      </c>
      <c r="G51" s="42">
        <v>0</v>
      </c>
      <c r="H51" s="42">
        <v>104719</v>
      </c>
      <c r="I51" s="23">
        <f t="shared" si="29"/>
        <v>53.17028476023105</v>
      </c>
      <c r="J51" s="23">
        <f t="shared" si="9"/>
        <v>55.83550410463478</v>
      </c>
      <c r="K51" s="23">
        <f t="shared" si="30"/>
        <v>48.78922499965005</v>
      </c>
      <c r="L51" s="23">
        <f t="shared" si="10"/>
        <v>51.45444434405378</v>
      </c>
      <c r="M51" s="42">
        <v>519092</v>
      </c>
      <c r="N51" s="42">
        <v>339706</v>
      </c>
      <c r="O51" s="42">
        <v>28801</v>
      </c>
      <c r="P51" s="42">
        <v>116263</v>
      </c>
      <c r="Q51" s="42">
        <v>294267</v>
      </c>
      <c r="R51" s="42">
        <v>277035</v>
      </c>
      <c r="S51" s="42">
        <v>0</v>
      </c>
      <c r="T51" s="42">
        <v>251173</v>
      </c>
      <c r="U51" s="42">
        <v>1826337</v>
      </c>
      <c r="V51" s="23">
        <f t="shared" si="35"/>
        <v>23.661450522602028</v>
      </c>
      <c r="W51" s="23">
        <f t="shared" si="11"/>
        <v>15.484609108271835</v>
      </c>
      <c r="X51" s="23">
        <f t="shared" si="12"/>
        <v>1.312818222013556</v>
      </c>
      <c r="Y51" s="23">
        <f t="shared" si="13"/>
        <v>5.299544631990629</v>
      </c>
      <c r="Z51" s="23">
        <f t="shared" si="14"/>
        <v>13.413391192571893</v>
      </c>
      <c r="AA51" s="23">
        <f t="shared" si="15"/>
        <v>12.627915563193138</v>
      </c>
      <c r="AB51" s="23">
        <f t="shared" si="16"/>
        <v>0</v>
      </c>
      <c r="AC51" s="23">
        <f t="shared" si="36"/>
        <v>11.449063965758514</v>
      </c>
      <c r="AD51" s="23">
        <f t="shared" si="31"/>
        <v>83.2487932064016</v>
      </c>
      <c r="AE51" s="23">
        <f t="shared" si="37"/>
        <v>24.847506906047595</v>
      </c>
      <c r="AF51" s="23">
        <f t="shared" si="17"/>
        <v>16.260792270013415</v>
      </c>
      <c r="AG51" s="23">
        <f t="shared" si="18"/>
        <v>1.378624687726023</v>
      </c>
      <c r="AH51" s="23">
        <f t="shared" si="19"/>
        <v>5.5651901694069865</v>
      </c>
      <c r="AI51" s="23">
        <f t="shared" si="20"/>
        <v>14.085752264958634</v>
      </c>
      <c r="AJ51" s="23">
        <f t="shared" si="21"/>
        <v>13.260903800707574</v>
      </c>
      <c r="AK51" s="23">
        <f t="shared" si="22"/>
        <v>0</v>
      </c>
      <c r="AL51" s="23">
        <f t="shared" si="38"/>
        <v>12.022960962821028</v>
      </c>
      <c r="AM51" s="23">
        <f t="shared" si="32"/>
        <v>87.42173106168126</v>
      </c>
      <c r="AN51" s="42">
        <v>301864</v>
      </c>
      <c r="AO51" s="22">
        <f t="shared" si="33"/>
        <v>2128201</v>
      </c>
      <c r="AP51" s="42">
        <v>3672037</v>
      </c>
      <c r="AQ51" s="23">
        <f t="shared" si="24"/>
        <v>57.9569595840129</v>
      </c>
      <c r="AR51" s="23">
        <f t="shared" si="34"/>
        <v>85.81600140212319</v>
      </c>
    </row>
    <row r="52" spans="1:44" s="52" customFormat="1" ht="33" customHeight="1">
      <c r="A52" s="24" t="s">
        <v>62</v>
      </c>
      <c r="B52" s="42">
        <v>5183626</v>
      </c>
      <c r="C52" s="42">
        <v>2554199</v>
      </c>
      <c r="D52" s="42">
        <v>543128</v>
      </c>
      <c r="E52" s="42">
        <v>1836893</v>
      </c>
      <c r="F52" s="22">
        <f t="shared" si="28"/>
        <v>2380021</v>
      </c>
      <c r="G52" s="42">
        <v>0</v>
      </c>
      <c r="H52" s="42">
        <v>110174</v>
      </c>
      <c r="I52" s="23">
        <f t="shared" si="29"/>
        <v>49.274368945599086</v>
      </c>
      <c r="J52" s="23">
        <f t="shared" si="9"/>
        <v>51.399792346129914</v>
      </c>
      <c r="K52" s="23">
        <f t="shared" si="30"/>
        <v>45.914211403368995</v>
      </c>
      <c r="L52" s="23">
        <f t="shared" si="10"/>
        <v>48.039634803899816</v>
      </c>
      <c r="M52" s="42">
        <v>627460</v>
      </c>
      <c r="N52" s="42">
        <v>468115</v>
      </c>
      <c r="O52" s="42">
        <v>45820</v>
      </c>
      <c r="P52" s="42">
        <v>76318</v>
      </c>
      <c r="Q52" s="42">
        <v>313571</v>
      </c>
      <c r="R52" s="42">
        <v>569532</v>
      </c>
      <c r="S52" s="42">
        <v>0</v>
      </c>
      <c r="T52" s="42">
        <v>285829</v>
      </c>
      <c r="U52" s="42">
        <v>2386645</v>
      </c>
      <c r="V52" s="23">
        <f t="shared" si="35"/>
        <v>23.55000594886677</v>
      </c>
      <c r="W52" s="23">
        <f t="shared" si="11"/>
        <v>17.56942440116305</v>
      </c>
      <c r="X52" s="23">
        <f t="shared" si="12"/>
        <v>1.7197291820627216</v>
      </c>
      <c r="Y52" s="23">
        <f t="shared" si="13"/>
        <v>2.8643887323584196</v>
      </c>
      <c r="Z52" s="23">
        <f t="shared" si="14"/>
        <v>11.769035341523129</v>
      </c>
      <c r="AA52" s="23">
        <f t="shared" si="15"/>
        <v>21.37583589084561</v>
      </c>
      <c r="AB52" s="23">
        <f t="shared" si="16"/>
        <v>0</v>
      </c>
      <c r="AC52" s="23">
        <f t="shared" si="36"/>
        <v>10.727814761671883</v>
      </c>
      <c r="AD52" s="23">
        <f t="shared" si="31"/>
        <v>89.57623425849158</v>
      </c>
      <c r="AE52" s="23">
        <f t="shared" si="37"/>
        <v>24.56582278827922</v>
      </c>
      <c r="AF52" s="23">
        <f t="shared" si="17"/>
        <v>18.32727207237964</v>
      </c>
      <c r="AG52" s="23">
        <f t="shared" si="18"/>
        <v>1.7939087753146878</v>
      </c>
      <c r="AH52" s="23">
        <f t="shared" si="19"/>
        <v>2.987942599617336</v>
      </c>
      <c r="AI52" s="23">
        <f t="shared" si="20"/>
        <v>12.27668635059367</v>
      </c>
      <c r="AJ52" s="23">
        <f t="shared" si="21"/>
        <v>22.297871074258506</v>
      </c>
      <c r="AK52" s="23">
        <f t="shared" si="22"/>
        <v>0</v>
      </c>
      <c r="AL52" s="23">
        <f t="shared" si="38"/>
        <v>11.190553281087338</v>
      </c>
      <c r="AM52" s="23">
        <f t="shared" si="32"/>
        <v>93.4400569415304</v>
      </c>
      <c r="AN52" s="42">
        <v>348815</v>
      </c>
      <c r="AO52" s="22">
        <f t="shared" si="33"/>
        <v>2735460</v>
      </c>
      <c r="AP52" s="42">
        <v>5064341</v>
      </c>
      <c r="AQ52" s="23">
        <f t="shared" si="24"/>
        <v>54.014135304080035</v>
      </c>
      <c r="AR52" s="23">
        <f t="shared" si="34"/>
        <v>87.2483969789359</v>
      </c>
    </row>
    <row r="53" spans="1:44" s="53" customFormat="1" ht="33" customHeight="1">
      <c r="A53" s="24" t="s">
        <v>63</v>
      </c>
      <c r="B53" s="42">
        <v>8056892</v>
      </c>
      <c r="C53" s="42">
        <v>4537872</v>
      </c>
      <c r="D53" s="42">
        <v>1725453</v>
      </c>
      <c r="E53" s="42">
        <v>2329108</v>
      </c>
      <c r="F53" s="22">
        <f t="shared" si="28"/>
        <v>4054561</v>
      </c>
      <c r="G53" s="42">
        <v>0</v>
      </c>
      <c r="H53" s="42">
        <v>230000</v>
      </c>
      <c r="I53" s="23">
        <f t="shared" si="29"/>
        <v>56.32285998124339</v>
      </c>
      <c r="J53" s="23">
        <f t="shared" si="9"/>
        <v>59.17755879066022</v>
      </c>
      <c r="K53" s="23">
        <f t="shared" si="30"/>
        <v>50.324132432208344</v>
      </c>
      <c r="L53" s="23">
        <f t="shared" si="10"/>
        <v>53.17883124162518</v>
      </c>
      <c r="M53" s="42">
        <v>1087700</v>
      </c>
      <c r="N53" s="42">
        <v>1023484</v>
      </c>
      <c r="O53" s="42">
        <v>65819</v>
      </c>
      <c r="P53" s="42">
        <v>254660</v>
      </c>
      <c r="Q53" s="42">
        <v>697574</v>
      </c>
      <c r="R53" s="42">
        <v>688930</v>
      </c>
      <c r="S53" s="42">
        <v>0</v>
      </c>
      <c r="T53" s="42">
        <v>535604</v>
      </c>
      <c r="U53" s="42">
        <v>4353771</v>
      </c>
      <c r="V53" s="23">
        <f t="shared" si="35"/>
        <v>22.813112432548525</v>
      </c>
      <c r="W53" s="23">
        <f t="shared" si="11"/>
        <v>21.46626419501195</v>
      </c>
      <c r="X53" s="23">
        <f t="shared" si="12"/>
        <v>1.380469106553196</v>
      </c>
      <c r="Y53" s="23">
        <f t="shared" si="13"/>
        <v>5.341166876963141</v>
      </c>
      <c r="Z53" s="23">
        <f t="shared" si="14"/>
        <v>14.630719952213484</v>
      </c>
      <c r="AA53" s="23">
        <f t="shared" si="15"/>
        <v>14.449423138876211</v>
      </c>
      <c r="AB53" s="23">
        <f t="shared" si="16"/>
        <v>0</v>
      </c>
      <c r="AC53" s="23">
        <f t="shared" si="36"/>
        <v>11.233606942468253</v>
      </c>
      <c r="AD53" s="23">
        <f t="shared" si="31"/>
        <v>91.31476264463475</v>
      </c>
      <c r="AE53" s="23">
        <f t="shared" si="37"/>
        <v>23.96938476889608</v>
      </c>
      <c r="AF53" s="23">
        <f t="shared" si="17"/>
        <v>22.554272134604062</v>
      </c>
      <c r="AG53" s="23">
        <f t="shared" si="18"/>
        <v>1.4504375619232979</v>
      </c>
      <c r="AH53" s="23">
        <f t="shared" si="19"/>
        <v>5.611881516270182</v>
      </c>
      <c r="AI53" s="23">
        <f t="shared" si="20"/>
        <v>15.372271408272423</v>
      </c>
      <c r="AJ53" s="23">
        <f t="shared" si="21"/>
        <v>15.181785647545809</v>
      </c>
      <c r="AK53" s="23">
        <f t="shared" si="22"/>
        <v>0</v>
      </c>
      <c r="AL53" s="23">
        <f t="shared" si="38"/>
        <v>11.802977254536929</v>
      </c>
      <c r="AM53" s="23">
        <f t="shared" si="32"/>
        <v>95.94301029204878</v>
      </c>
      <c r="AN53" s="42">
        <v>1075089</v>
      </c>
      <c r="AO53" s="22">
        <f t="shared" si="33"/>
        <v>5428860</v>
      </c>
      <c r="AP53" s="42">
        <v>7678406</v>
      </c>
      <c r="AQ53" s="23">
        <f t="shared" si="24"/>
        <v>70.70295579577324</v>
      </c>
      <c r="AR53" s="23">
        <f t="shared" si="34"/>
        <v>80.1967816447652</v>
      </c>
    </row>
    <row r="54" spans="1:44" s="51" customFormat="1" ht="33" customHeight="1">
      <c r="A54" s="27" t="s">
        <v>64</v>
      </c>
      <c r="B54" s="43">
        <v>5535372</v>
      </c>
      <c r="C54" s="43">
        <v>3145022</v>
      </c>
      <c r="D54" s="43">
        <v>983096</v>
      </c>
      <c r="E54" s="43">
        <v>1895025</v>
      </c>
      <c r="F54" s="31">
        <f t="shared" si="28"/>
        <v>2878121</v>
      </c>
      <c r="G54" s="43">
        <v>0</v>
      </c>
      <c r="H54" s="43">
        <v>155775</v>
      </c>
      <c r="I54" s="32">
        <f t="shared" si="29"/>
        <v>56.81681375705192</v>
      </c>
      <c r="J54" s="32">
        <f t="shared" si="9"/>
        <v>59.63098776378535</v>
      </c>
      <c r="K54" s="32">
        <f t="shared" si="30"/>
        <v>51.99507819889973</v>
      </c>
      <c r="L54" s="32">
        <f t="shared" si="10"/>
        <v>54.80925220563315</v>
      </c>
      <c r="M54" s="43">
        <v>884669</v>
      </c>
      <c r="N54" s="43">
        <v>462152</v>
      </c>
      <c r="O54" s="43">
        <v>16947</v>
      </c>
      <c r="P54" s="43">
        <v>122764</v>
      </c>
      <c r="Q54" s="43">
        <v>701331</v>
      </c>
      <c r="R54" s="43">
        <v>430709</v>
      </c>
      <c r="S54" s="43">
        <v>46562</v>
      </c>
      <c r="T54" s="43">
        <v>259861</v>
      </c>
      <c r="U54" s="43">
        <v>2924995</v>
      </c>
      <c r="V54" s="32">
        <f t="shared" si="35"/>
        <v>26.80167850370683</v>
      </c>
      <c r="W54" s="32">
        <f t="shared" si="11"/>
        <v>14.00122455273681</v>
      </c>
      <c r="X54" s="32">
        <f t="shared" si="12"/>
        <v>0.513421455484842</v>
      </c>
      <c r="Y54" s="32">
        <f t="shared" si="13"/>
        <v>3.7192229634236824</v>
      </c>
      <c r="Z54" s="32">
        <f t="shared" si="14"/>
        <v>21.24732299502211</v>
      </c>
      <c r="AA54" s="32">
        <f t="shared" si="15"/>
        <v>13.048636435382122</v>
      </c>
      <c r="AB54" s="32">
        <f t="shared" si="16"/>
        <v>1.4106290086909314</v>
      </c>
      <c r="AC54" s="32">
        <f t="shared" si="36"/>
        <v>7.8726743874282485</v>
      </c>
      <c r="AD54" s="32">
        <f t="shared" si="31"/>
        <v>88.61481030187558</v>
      </c>
      <c r="AE54" s="32">
        <f t="shared" si="37"/>
        <v>28.129183198082558</v>
      </c>
      <c r="AF54" s="32">
        <f t="shared" si="17"/>
        <v>14.694714377196725</v>
      </c>
      <c r="AG54" s="32">
        <f t="shared" si="18"/>
        <v>0.538851556523293</v>
      </c>
      <c r="AH54" s="32">
        <f t="shared" si="19"/>
        <v>3.903438513307697</v>
      </c>
      <c r="AI54" s="32">
        <f t="shared" si="20"/>
        <v>22.299716822330655</v>
      </c>
      <c r="AJ54" s="32">
        <f t="shared" si="21"/>
        <v>13.694943946338054</v>
      </c>
      <c r="AK54" s="32">
        <f t="shared" si="22"/>
        <v>1.480498387610643</v>
      </c>
      <c r="AL54" s="32">
        <f t="shared" si="38"/>
        <v>8.262613107316897</v>
      </c>
      <c r="AM54" s="32">
        <f t="shared" si="32"/>
        <v>93.00395990870652</v>
      </c>
      <c r="AN54" s="43">
        <v>476616</v>
      </c>
      <c r="AO54" s="31">
        <f t="shared" si="33"/>
        <v>3401611</v>
      </c>
      <c r="AP54" s="43">
        <v>5408102</v>
      </c>
      <c r="AQ54" s="32">
        <f t="shared" si="24"/>
        <v>62.89842536253939</v>
      </c>
      <c r="AR54" s="32">
        <f t="shared" si="34"/>
        <v>85.98852132122103</v>
      </c>
    </row>
    <row r="55" spans="1:44" s="52" customFormat="1" ht="33" customHeight="1">
      <c r="A55" s="24" t="s">
        <v>65</v>
      </c>
      <c r="B55" s="42">
        <v>9240924</v>
      </c>
      <c r="C55" s="42">
        <v>2986278</v>
      </c>
      <c r="D55" s="42">
        <v>2856614</v>
      </c>
      <c r="E55" s="42">
        <v>0</v>
      </c>
      <c r="F55" s="22">
        <f t="shared" si="28"/>
        <v>2856614</v>
      </c>
      <c r="G55" s="42">
        <v>0</v>
      </c>
      <c r="H55" s="42">
        <v>0</v>
      </c>
      <c r="I55" s="23">
        <f t="shared" si="29"/>
        <v>32.31579439458652</v>
      </c>
      <c r="J55" s="23">
        <f t="shared" si="9"/>
        <v>32.31579439458652</v>
      </c>
      <c r="K55" s="23">
        <f t="shared" si="30"/>
        <v>30.9126446662693</v>
      </c>
      <c r="L55" s="23">
        <f t="shared" si="10"/>
        <v>30.9126446662693</v>
      </c>
      <c r="M55" s="42">
        <v>659114</v>
      </c>
      <c r="N55" s="42">
        <v>447977</v>
      </c>
      <c r="O55" s="42">
        <v>9725</v>
      </c>
      <c r="P55" s="42">
        <v>65577</v>
      </c>
      <c r="Q55" s="42">
        <v>418746</v>
      </c>
      <c r="R55" s="42">
        <v>188696</v>
      </c>
      <c r="S55" s="42">
        <v>0</v>
      </c>
      <c r="T55" s="42">
        <v>297082</v>
      </c>
      <c r="U55" s="42">
        <v>2086917</v>
      </c>
      <c r="V55" s="23">
        <f t="shared" si="35"/>
        <v>22.071421347912015</v>
      </c>
      <c r="W55" s="23">
        <f t="shared" si="11"/>
        <v>15.001182073470723</v>
      </c>
      <c r="X55" s="23">
        <f t="shared" si="12"/>
        <v>0.3256562182087535</v>
      </c>
      <c r="Y55" s="23">
        <f t="shared" si="13"/>
        <v>2.195944248994903</v>
      </c>
      <c r="Z55" s="23">
        <f t="shared" si="14"/>
        <v>14.022338174811589</v>
      </c>
      <c r="AA55" s="23">
        <f t="shared" si="15"/>
        <v>6.318768714768015</v>
      </c>
      <c r="AB55" s="23">
        <f t="shared" si="16"/>
        <v>0</v>
      </c>
      <c r="AC55" s="23">
        <f t="shared" si="36"/>
        <v>9.948236567392588</v>
      </c>
      <c r="AD55" s="23">
        <f t="shared" si="31"/>
        <v>69.88354734555858</v>
      </c>
      <c r="AE55" s="23">
        <f t="shared" si="37"/>
        <v>22.071421347912015</v>
      </c>
      <c r="AF55" s="23">
        <f t="shared" si="17"/>
        <v>15.001182073470723</v>
      </c>
      <c r="AG55" s="23">
        <f t="shared" si="18"/>
        <v>0.3256562182087535</v>
      </c>
      <c r="AH55" s="23">
        <f t="shared" si="19"/>
        <v>2.195944248994903</v>
      </c>
      <c r="AI55" s="23">
        <f t="shared" si="20"/>
        <v>14.022338174811589</v>
      </c>
      <c r="AJ55" s="23">
        <f t="shared" si="21"/>
        <v>6.318768714768015</v>
      </c>
      <c r="AK55" s="23">
        <f t="shared" si="22"/>
        <v>0</v>
      </c>
      <c r="AL55" s="23">
        <f t="shared" si="38"/>
        <v>9.948236567392588</v>
      </c>
      <c r="AM55" s="23">
        <f t="shared" si="32"/>
        <v>69.88354734555858</v>
      </c>
      <c r="AN55" s="42">
        <v>246612</v>
      </c>
      <c r="AO55" s="22">
        <f t="shared" si="33"/>
        <v>2333529</v>
      </c>
      <c r="AP55" s="42">
        <v>8299811</v>
      </c>
      <c r="AQ55" s="23">
        <f t="shared" si="24"/>
        <v>28.115447448140685</v>
      </c>
      <c r="AR55" s="23">
        <f t="shared" si="34"/>
        <v>89.43180050472911</v>
      </c>
    </row>
    <row r="56" spans="1:44" s="52" customFormat="1" ht="33" customHeight="1">
      <c r="A56" s="24" t="s">
        <v>66</v>
      </c>
      <c r="B56" s="42">
        <v>24925257</v>
      </c>
      <c r="C56" s="42">
        <v>2413466</v>
      </c>
      <c r="D56" s="42">
        <v>1933295</v>
      </c>
      <c r="E56" s="42">
        <v>256373</v>
      </c>
      <c r="F56" s="22">
        <f>D56+E56</f>
        <v>2189668</v>
      </c>
      <c r="G56" s="42">
        <v>0</v>
      </c>
      <c r="H56" s="42">
        <v>0</v>
      </c>
      <c r="I56" s="23">
        <f t="shared" si="29"/>
        <v>9.682812899381538</v>
      </c>
      <c r="J56" s="23">
        <f t="shared" si="9"/>
        <v>9.682812899381538</v>
      </c>
      <c r="K56" s="23">
        <f t="shared" si="30"/>
        <v>8.784936500353838</v>
      </c>
      <c r="L56" s="23">
        <f t="shared" si="10"/>
        <v>8.784936500353838</v>
      </c>
      <c r="M56" s="42">
        <v>202281</v>
      </c>
      <c r="N56" s="42">
        <v>479492</v>
      </c>
      <c r="O56" s="42">
        <v>60529</v>
      </c>
      <c r="P56" s="42">
        <v>84904</v>
      </c>
      <c r="Q56" s="42">
        <v>413300</v>
      </c>
      <c r="R56" s="42">
        <v>188936</v>
      </c>
      <c r="S56" s="42">
        <v>0</v>
      </c>
      <c r="T56" s="42">
        <v>438130</v>
      </c>
      <c r="U56" s="42">
        <v>1867572</v>
      </c>
      <c r="V56" s="23">
        <f t="shared" si="35"/>
        <v>8.381348649618433</v>
      </c>
      <c r="W56" s="23">
        <f t="shared" si="11"/>
        <v>19.86736088264761</v>
      </c>
      <c r="X56" s="23">
        <f t="shared" si="12"/>
        <v>2.5079698657449496</v>
      </c>
      <c r="Y56" s="23">
        <f t="shared" si="13"/>
        <v>3.5179281580929667</v>
      </c>
      <c r="Z56" s="23">
        <f t="shared" si="14"/>
        <v>17.1247492195871</v>
      </c>
      <c r="AA56" s="23">
        <f t="shared" si="15"/>
        <v>7.828409432741128</v>
      </c>
      <c r="AB56" s="23">
        <f t="shared" si="16"/>
        <v>0</v>
      </c>
      <c r="AC56" s="23">
        <f t="shared" si="36"/>
        <v>18.153560066725614</v>
      </c>
      <c r="AD56" s="23">
        <f t="shared" si="31"/>
        <v>77.3813262751578</v>
      </c>
      <c r="AE56" s="23">
        <f t="shared" si="37"/>
        <v>8.381348649618433</v>
      </c>
      <c r="AF56" s="23">
        <f t="shared" si="17"/>
        <v>19.86736088264761</v>
      </c>
      <c r="AG56" s="23">
        <f t="shared" si="18"/>
        <v>2.5079698657449496</v>
      </c>
      <c r="AH56" s="23">
        <f t="shared" si="19"/>
        <v>3.5179281580929667</v>
      </c>
      <c r="AI56" s="23">
        <f t="shared" si="20"/>
        <v>17.1247492195871</v>
      </c>
      <c r="AJ56" s="23">
        <f t="shared" si="21"/>
        <v>7.828409432741128</v>
      </c>
      <c r="AK56" s="23">
        <f t="shared" si="22"/>
        <v>0</v>
      </c>
      <c r="AL56" s="23">
        <f t="shared" si="38"/>
        <v>18.153560066725614</v>
      </c>
      <c r="AM56" s="23">
        <f t="shared" si="32"/>
        <v>77.3813262751578</v>
      </c>
      <c r="AN56" s="42">
        <v>1184250</v>
      </c>
      <c r="AO56" s="22">
        <f t="shared" si="33"/>
        <v>3051822</v>
      </c>
      <c r="AP56" s="42">
        <v>18637778</v>
      </c>
      <c r="AQ56" s="23">
        <f t="shared" si="24"/>
        <v>16.374387547700163</v>
      </c>
      <c r="AR56" s="23">
        <f t="shared" si="34"/>
        <v>61.19531217744678</v>
      </c>
    </row>
    <row r="57" spans="1:44" s="52" customFormat="1" ht="33" customHeight="1">
      <c r="A57" s="24" t="s">
        <v>67</v>
      </c>
      <c r="B57" s="42">
        <v>26532385</v>
      </c>
      <c r="C57" s="42">
        <v>2558565</v>
      </c>
      <c r="D57" s="42">
        <v>1726585</v>
      </c>
      <c r="E57" s="42">
        <v>432672</v>
      </c>
      <c r="F57" s="22">
        <f t="shared" si="28"/>
        <v>2159257</v>
      </c>
      <c r="G57" s="42">
        <v>0</v>
      </c>
      <c r="H57" s="42">
        <v>0</v>
      </c>
      <c r="I57" s="23">
        <f t="shared" si="29"/>
        <v>9.6431775733693</v>
      </c>
      <c r="J57" s="23">
        <f t="shared" si="9"/>
        <v>9.6431775733693</v>
      </c>
      <c r="K57" s="23">
        <f t="shared" si="30"/>
        <v>8.138194135204959</v>
      </c>
      <c r="L57" s="23">
        <f t="shared" si="10"/>
        <v>8.138194135204959</v>
      </c>
      <c r="M57" s="42">
        <v>331661</v>
      </c>
      <c r="N57" s="42">
        <v>589039</v>
      </c>
      <c r="O57" s="42">
        <v>4057</v>
      </c>
      <c r="P57" s="42">
        <v>175193</v>
      </c>
      <c r="Q57" s="42">
        <v>506259</v>
      </c>
      <c r="R57" s="42">
        <v>183044</v>
      </c>
      <c r="S57" s="42">
        <v>0</v>
      </c>
      <c r="T57" s="42">
        <v>697182</v>
      </c>
      <c r="U57" s="42">
        <v>2486435</v>
      </c>
      <c r="V57" s="23">
        <f t="shared" si="35"/>
        <v>12.962774054987856</v>
      </c>
      <c r="W57" s="23">
        <f t="shared" si="11"/>
        <v>23.02224098273837</v>
      </c>
      <c r="X57" s="23">
        <f t="shared" si="12"/>
        <v>0.1585654458651627</v>
      </c>
      <c r="Y57" s="23">
        <f t="shared" si="13"/>
        <v>6.847314803415196</v>
      </c>
      <c r="Z57" s="23">
        <f t="shared" si="14"/>
        <v>19.78683363526039</v>
      </c>
      <c r="AA57" s="23">
        <f t="shared" si="15"/>
        <v>7.154166495672379</v>
      </c>
      <c r="AB57" s="23">
        <f t="shared" si="16"/>
        <v>0</v>
      </c>
      <c r="AC57" s="23">
        <f t="shared" si="36"/>
        <v>27.24894618663196</v>
      </c>
      <c r="AD57" s="23">
        <f t="shared" si="31"/>
        <v>97.18084160457131</v>
      </c>
      <c r="AE57" s="23">
        <f t="shared" si="37"/>
        <v>12.962774054987856</v>
      </c>
      <c r="AF57" s="23">
        <f t="shared" si="17"/>
        <v>23.02224098273837</v>
      </c>
      <c r="AG57" s="23">
        <f t="shared" si="18"/>
        <v>0.1585654458651627</v>
      </c>
      <c r="AH57" s="23">
        <f t="shared" si="19"/>
        <v>6.847314803415196</v>
      </c>
      <c r="AI57" s="23">
        <f t="shared" si="20"/>
        <v>19.78683363526039</v>
      </c>
      <c r="AJ57" s="23">
        <f t="shared" si="21"/>
        <v>7.154166495672379</v>
      </c>
      <c r="AK57" s="23">
        <f t="shared" si="22"/>
        <v>0</v>
      </c>
      <c r="AL57" s="23">
        <f t="shared" si="38"/>
        <v>27.24894618663196</v>
      </c>
      <c r="AM57" s="23">
        <f t="shared" si="32"/>
        <v>97.18084160457131</v>
      </c>
      <c r="AN57" s="42">
        <v>1648344</v>
      </c>
      <c r="AO57" s="22">
        <f t="shared" si="33"/>
        <v>4134779</v>
      </c>
      <c r="AP57" s="42">
        <v>23628482</v>
      </c>
      <c r="AQ57" s="23">
        <f t="shared" si="24"/>
        <v>17.499130921740974</v>
      </c>
      <c r="AR57" s="23">
        <f t="shared" si="34"/>
        <v>60.13465290406089</v>
      </c>
    </row>
    <row r="58" spans="1:44" s="53" customFormat="1" ht="33" customHeight="1">
      <c r="A58" s="33" t="s">
        <v>68</v>
      </c>
      <c r="B58" s="44">
        <v>9075591</v>
      </c>
      <c r="C58" s="44">
        <v>1720891</v>
      </c>
      <c r="D58" s="44">
        <v>441522</v>
      </c>
      <c r="E58" s="44">
        <v>1120158</v>
      </c>
      <c r="F58" s="34">
        <f t="shared" si="28"/>
        <v>1561680</v>
      </c>
      <c r="G58" s="44">
        <v>0</v>
      </c>
      <c r="H58" s="44">
        <v>78916</v>
      </c>
      <c r="I58" s="35">
        <f t="shared" si="29"/>
        <v>18.96175136142649</v>
      </c>
      <c r="J58" s="35">
        <f t="shared" si="9"/>
        <v>19.83129252959945</v>
      </c>
      <c r="K58" s="35">
        <f t="shared" si="30"/>
        <v>17.207474422326875</v>
      </c>
      <c r="L58" s="35">
        <f t="shared" si="10"/>
        <v>18.077015590499837</v>
      </c>
      <c r="M58" s="44">
        <v>488038</v>
      </c>
      <c r="N58" s="44">
        <v>325204</v>
      </c>
      <c r="O58" s="44">
        <v>23907</v>
      </c>
      <c r="P58" s="44">
        <v>30346</v>
      </c>
      <c r="Q58" s="44">
        <v>204744</v>
      </c>
      <c r="R58" s="44">
        <v>279070</v>
      </c>
      <c r="S58" s="44">
        <v>0</v>
      </c>
      <c r="T58" s="44">
        <v>276553</v>
      </c>
      <c r="U58" s="44">
        <v>1627862</v>
      </c>
      <c r="V58" s="35">
        <f t="shared" si="35"/>
        <v>27.11612967390392</v>
      </c>
      <c r="W58" s="35">
        <f t="shared" si="11"/>
        <v>18.068826268594353</v>
      </c>
      <c r="X58" s="35">
        <f t="shared" si="12"/>
        <v>1.328309090919193</v>
      </c>
      <c r="Y58" s="35">
        <f t="shared" si="13"/>
        <v>1.6860696730260523</v>
      </c>
      <c r="Z58" s="35">
        <f t="shared" si="14"/>
        <v>11.375886414487775</v>
      </c>
      <c r="AA58" s="35">
        <f t="shared" si="15"/>
        <v>15.505551428569841</v>
      </c>
      <c r="AB58" s="35">
        <f t="shared" si="16"/>
        <v>0</v>
      </c>
      <c r="AC58" s="35">
        <f t="shared" si="36"/>
        <v>15.365703100387988</v>
      </c>
      <c r="AD58" s="35">
        <f t="shared" si="31"/>
        <v>90.44647564988912</v>
      </c>
      <c r="AE58" s="35">
        <f t="shared" si="37"/>
        <v>28.3596113873569</v>
      </c>
      <c r="AF58" s="35">
        <f t="shared" si="17"/>
        <v>18.897419999291067</v>
      </c>
      <c r="AG58" s="35">
        <f t="shared" si="18"/>
        <v>1.3892222110522978</v>
      </c>
      <c r="AH58" s="35">
        <f t="shared" si="19"/>
        <v>1.7633888491484933</v>
      </c>
      <c r="AI58" s="35">
        <f t="shared" si="20"/>
        <v>11.89755771864691</v>
      </c>
      <c r="AJ58" s="35">
        <f t="shared" si="21"/>
        <v>16.21659942436796</v>
      </c>
      <c r="AK58" s="35">
        <f t="shared" si="22"/>
        <v>0</v>
      </c>
      <c r="AL58" s="35">
        <f t="shared" si="38"/>
        <v>16.070337981894262</v>
      </c>
      <c r="AM58" s="35">
        <f t="shared" si="32"/>
        <v>94.59413757175788</v>
      </c>
      <c r="AN58" s="44">
        <v>182090</v>
      </c>
      <c r="AO58" s="34">
        <f t="shared" si="33"/>
        <v>1809952</v>
      </c>
      <c r="AP58" s="44">
        <v>8753590</v>
      </c>
      <c r="AQ58" s="35">
        <f t="shared" si="24"/>
        <v>20.676682366891754</v>
      </c>
      <c r="AR58" s="35">
        <f t="shared" si="34"/>
        <v>89.93951220805856</v>
      </c>
    </row>
    <row r="59" spans="1:44" s="51" customFormat="1" ht="33" customHeight="1">
      <c r="A59" s="24" t="s">
        <v>69</v>
      </c>
      <c r="B59" s="42">
        <v>22296688</v>
      </c>
      <c r="C59" s="42">
        <v>4805998</v>
      </c>
      <c r="D59" s="42">
        <v>4478859</v>
      </c>
      <c r="E59" s="42">
        <v>0</v>
      </c>
      <c r="F59" s="22">
        <f t="shared" si="28"/>
        <v>4478859</v>
      </c>
      <c r="G59" s="42">
        <v>0</v>
      </c>
      <c r="H59" s="42">
        <v>0</v>
      </c>
      <c r="I59" s="23">
        <f t="shared" si="29"/>
        <v>21.554761855213652</v>
      </c>
      <c r="J59" s="23">
        <f t="shared" si="9"/>
        <v>21.554761855213652</v>
      </c>
      <c r="K59" s="23">
        <f t="shared" si="30"/>
        <v>20.08755291368835</v>
      </c>
      <c r="L59" s="23">
        <f t="shared" si="10"/>
        <v>20.08755291368835</v>
      </c>
      <c r="M59" s="42">
        <v>1037287</v>
      </c>
      <c r="N59" s="42">
        <v>615366</v>
      </c>
      <c r="O59" s="42">
        <v>17349</v>
      </c>
      <c r="P59" s="42">
        <v>113218</v>
      </c>
      <c r="Q59" s="42">
        <v>635474</v>
      </c>
      <c r="R59" s="42">
        <v>5438</v>
      </c>
      <c r="S59" s="42">
        <v>0</v>
      </c>
      <c r="T59" s="42">
        <v>303575</v>
      </c>
      <c r="U59" s="42">
        <v>2727707</v>
      </c>
      <c r="V59" s="23">
        <f t="shared" si="35"/>
        <v>21.583175856502645</v>
      </c>
      <c r="W59" s="23">
        <f t="shared" si="11"/>
        <v>12.804125178578934</v>
      </c>
      <c r="X59" s="23">
        <f t="shared" si="12"/>
        <v>0.3609864173892707</v>
      </c>
      <c r="Y59" s="23">
        <f t="shared" si="13"/>
        <v>2.3557646091404947</v>
      </c>
      <c r="Z59" s="23">
        <f t="shared" si="14"/>
        <v>13.222519027265514</v>
      </c>
      <c r="AA59" s="23">
        <f t="shared" si="15"/>
        <v>0.11315027596765542</v>
      </c>
      <c r="AB59" s="23">
        <f t="shared" si="16"/>
        <v>0</v>
      </c>
      <c r="AC59" s="23">
        <f t="shared" si="36"/>
        <v>6.3165860659950335</v>
      </c>
      <c r="AD59" s="23">
        <f t="shared" si="31"/>
        <v>56.75630743083955</v>
      </c>
      <c r="AE59" s="23">
        <f t="shared" si="37"/>
        <v>21.583175856502645</v>
      </c>
      <c r="AF59" s="23">
        <f t="shared" si="17"/>
        <v>12.804125178578934</v>
      </c>
      <c r="AG59" s="23">
        <f t="shared" si="18"/>
        <v>0.3609864173892707</v>
      </c>
      <c r="AH59" s="23">
        <f t="shared" si="19"/>
        <v>2.3557646091404947</v>
      </c>
      <c r="AI59" s="23">
        <f t="shared" si="20"/>
        <v>13.222519027265514</v>
      </c>
      <c r="AJ59" s="23">
        <f t="shared" si="21"/>
        <v>0.11315027596765542</v>
      </c>
      <c r="AK59" s="23">
        <f t="shared" si="22"/>
        <v>0</v>
      </c>
      <c r="AL59" s="23">
        <f t="shared" si="38"/>
        <v>6.3165860659950335</v>
      </c>
      <c r="AM59" s="23">
        <f t="shared" si="32"/>
        <v>56.75630743083955</v>
      </c>
      <c r="AN59" s="42">
        <v>481932</v>
      </c>
      <c r="AO59" s="22">
        <f t="shared" si="33"/>
        <v>3209639</v>
      </c>
      <c r="AP59" s="42">
        <v>19820961</v>
      </c>
      <c r="AQ59" s="23">
        <f t="shared" si="24"/>
        <v>16.19315531673767</v>
      </c>
      <c r="AR59" s="23">
        <f t="shared" si="34"/>
        <v>84.98485343678837</v>
      </c>
    </row>
    <row r="60" spans="1:44" s="52" customFormat="1" ht="33" customHeight="1">
      <c r="A60" s="24" t="s">
        <v>70</v>
      </c>
      <c r="B60" s="42">
        <v>18918025</v>
      </c>
      <c r="C60" s="42">
        <v>1805230</v>
      </c>
      <c r="D60" s="42">
        <v>1135278</v>
      </c>
      <c r="E60" s="42">
        <v>510394</v>
      </c>
      <c r="F60" s="22">
        <f t="shared" si="28"/>
        <v>1645672</v>
      </c>
      <c r="G60" s="42">
        <v>0</v>
      </c>
      <c r="H60" s="42">
        <v>0</v>
      </c>
      <c r="I60" s="23">
        <f t="shared" si="29"/>
        <v>9.542380877496463</v>
      </c>
      <c r="J60" s="23">
        <f t="shared" si="9"/>
        <v>9.542380877496463</v>
      </c>
      <c r="K60" s="23">
        <f t="shared" si="30"/>
        <v>8.698963026002978</v>
      </c>
      <c r="L60" s="23">
        <f t="shared" si="10"/>
        <v>8.698963026002978</v>
      </c>
      <c r="M60" s="42">
        <v>171258</v>
      </c>
      <c r="N60" s="42">
        <v>273195</v>
      </c>
      <c r="O60" s="42">
        <v>469</v>
      </c>
      <c r="P60" s="42">
        <v>73902</v>
      </c>
      <c r="Q60" s="42">
        <v>242076</v>
      </c>
      <c r="R60" s="42">
        <v>234286</v>
      </c>
      <c r="S60" s="42">
        <v>0</v>
      </c>
      <c r="T60" s="42">
        <v>441347</v>
      </c>
      <c r="U60" s="42">
        <v>1436533</v>
      </c>
      <c r="V60" s="23">
        <f t="shared" si="35"/>
        <v>9.48676899896412</v>
      </c>
      <c r="W60" s="23">
        <f t="shared" si="11"/>
        <v>15.133528691634861</v>
      </c>
      <c r="X60" s="23">
        <f t="shared" si="12"/>
        <v>0.02598006902167591</v>
      </c>
      <c r="Y60" s="23">
        <f t="shared" si="13"/>
        <v>4.093771984733247</v>
      </c>
      <c r="Z60" s="23">
        <f t="shared" si="14"/>
        <v>13.409704026633726</v>
      </c>
      <c r="AA60" s="23">
        <f t="shared" si="15"/>
        <v>12.978180065698</v>
      </c>
      <c r="AB60" s="23">
        <f t="shared" si="16"/>
        <v>0</v>
      </c>
      <c r="AC60" s="23">
        <f t="shared" si="36"/>
        <v>24.44824205225927</v>
      </c>
      <c r="AD60" s="23">
        <f t="shared" si="31"/>
        <v>79.5761758889449</v>
      </c>
      <c r="AE60" s="23">
        <f t="shared" si="37"/>
        <v>9.48676899896412</v>
      </c>
      <c r="AF60" s="23">
        <f t="shared" si="17"/>
        <v>15.133528691634861</v>
      </c>
      <c r="AG60" s="23">
        <f t="shared" si="18"/>
        <v>0.02598006902167591</v>
      </c>
      <c r="AH60" s="23">
        <f t="shared" si="19"/>
        <v>4.093771984733247</v>
      </c>
      <c r="AI60" s="23">
        <f t="shared" si="20"/>
        <v>13.409704026633726</v>
      </c>
      <c r="AJ60" s="23">
        <f t="shared" si="21"/>
        <v>12.978180065698</v>
      </c>
      <c r="AK60" s="23">
        <f t="shared" si="22"/>
        <v>0</v>
      </c>
      <c r="AL60" s="23">
        <f t="shared" si="38"/>
        <v>24.44824205225927</v>
      </c>
      <c r="AM60" s="23">
        <f t="shared" si="32"/>
        <v>79.5761758889449</v>
      </c>
      <c r="AN60" s="42">
        <v>980198</v>
      </c>
      <c r="AO60" s="22">
        <f t="shared" si="33"/>
        <v>2416731</v>
      </c>
      <c r="AP60" s="42">
        <v>18177094</v>
      </c>
      <c r="AQ60" s="23">
        <f t="shared" si="24"/>
        <v>13.295475063285695</v>
      </c>
      <c r="AR60" s="23">
        <f t="shared" si="34"/>
        <v>59.441162462847544</v>
      </c>
    </row>
    <row r="61" spans="1:44" s="52" customFormat="1" ht="33" customHeight="1">
      <c r="A61" s="24" t="s">
        <v>71</v>
      </c>
      <c r="B61" s="42">
        <v>47963507</v>
      </c>
      <c r="C61" s="42">
        <v>3436956</v>
      </c>
      <c r="D61" s="42">
        <v>721500</v>
      </c>
      <c r="E61" s="42">
        <v>2230627</v>
      </c>
      <c r="F61" s="22">
        <f t="shared" si="28"/>
        <v>2952127</v>
      </c>
      <c r="G61" s="42">
        <v>0</v>
      </c>
      <c r="H61" s="42">
        <v>0</v>
      </c>
      <c r="I61" s="23">
        <f t="shared" si="29"/>
        <v>7.165772928155565</v>
      </c>
      <c r="J61" s="23">
        <f t="shared" si="9"/>
        <v>7.165772928155565</v>
      </c>
      <c r="K61" s="23">
        <f t="shared" si="30"/>
        <v>6.154944007743221</v>
      </c>
      <c r="L61" s="23">
        <f t="shared" si="10"/>
        <v>6.154944007743221</v>
      </c>
      <c r="M61" s="42">
        <v>1105947</v>
      </c>
      <c r="N61" s="42">
        <v>472453</v>
      </c>
      <c r="O61" s="42">
        <v>24513</v>
      </c>
      <c r="P61" s="42">
        <v>144413</v>
      </c>
      <c r="Q61" s="42">
        <v>454300</v>
      </c>
      <c r="R61" s="42">
        <v>554696</v>
      </c>
      <c r="S61" s="42">
        <v>0</v>
      </c>
      <c r="T61" s="42">
        <v>674647</v>
      </c>
      <c r="U61" s="42">
        <v>3430969</v>
      </c>
      <c r="V61" s="23">
        <f t="shared" si="35"/>
        <v>32.17809596631438</v>
      </c>
      <c r="W61" s="23">
        <f t="shared" si="11"/>
        <v>13.746262681279598</v>
      </c>
      <c r="X61" s="23">
        <f t="shared" si="12"/>
        <v>0.713218324587222</v>
      </c>
      <c r="Y61" s="23">
        <f t="shared" si="13"/>
        <v>4.201770403810814</v>
      </c>
      <c r="Z61" s="23">
        <f t="shared" si="14"/>
        <v>13.218091823113243</v>
      </c>
      <c r="AA61" s="23">
        <f t="shared" si="15"/>
        <v>16.13916500531284</v>
      </c>
      <c r="AB61" s="23">
        <f t="shared" si="16"/>
        <v>0</v>
      </c>
      <c r="AC61" s="23">
        <f t="shared" si="36"/>
        <v>19.62920095572943</v>
      </c>
      <c r="AD61" s="23">
        <f t="shared" si="31"/>
        <v>99.82580516014752</v>
      </c>
      <c r="AE61" s="23">
        <f t="shared" si="37"/>
        <v>32.17809596631438</v>
      </c>
      <c r="AF61" s="23">
        <f t="shared" si="17"/>
        <v>13.746262681279598</v>
      </c>
      <c r="AG61" s="23">
        <f t="shared" si="18"/>
        <v>0.713218324587222</v>
      </c>
      <c r="AH61" s="23">
        <f t="shared" si="19"/>
        <v>4.201770403810814</v>
      </c>
      <c r="AI61" s="23">
        <f t="shared" si="20"/>
        <v>13.218091823113243</v>
      </c>
      <c r="AJ61" s="23">
        <f t="shared" si="21"/>
        <v>16.13916500531284</v>
      </c>
      <c r="AK61" s="23">
        <f t="shared" si="22"/>
        <v>0</v>
      </c>
      <c r="AL61" s="23">
        <f t="shared" si="38"/>
        <v>19.62920095572943</v>
      </c>
      <c r="AM61" s="23">
        <f t="shared" si="32"/>
        <v>99.82580516014752</v>
      </c>
      <c r="AN61" s="42">
        <v>1325595</v>
      </c>
      <c r="AO61" s="22">
        <f t="shared" si="33"/>
        <v>4756564</v>
      </c>
      <c r="AP61" s="42">
        <v>45817463</v>
      </c>
      <c r="AQ61" s="23">
        <f t="shared" si="24"/>
        <v>10.381552553444525</v>
      </c>
      <c r="AR61" s="23">
        <f t="shared" si="34"/>
        <v>72.13124852309356</v>
      </c>
    </row>
    <row r="62" spans="1:44" s="52" customFormat="1" ht="33" customHeight="1">
      <c r="A62" s="24" t="s">
        <v>72</v>
      </c>
      <c r="B62" s="42">
        <v>6745312</v>
      </c>
      <c r="C62" s="42">
        <v>932825</v>
      </c>
      <c r="D62" s="42">
        <v>122416</v>
      </c>
      <c r="E62" s="42">
        <v>734161</v>
      </c>
      <c r="F62" s="22">
        <f t="shared" si="28"/>
        <v>856577</v>
      </c>
      <c r="G62" s="42">
        <v>0</v>
      </c>
      <c r="H62" s="42">
        <v>0</v>
      </c>
      <c r="I62" s="23">
        <f t="shared" si="29"/>
        <v>13.829234288940228</v>
      </c>
      <c r="J62" s="23">
        <f t="shared" si="9"/>
        <v>13.829234288940228</v>
      </c>
      <c r="K62" s="23">
        <f t="shared" si="30"/>
        <v>12.698849215573722</v>
      </c>
      <c r="L62" s="23">
        <f t="shared" si="10"/>
        <v>12.698849215573722</v>
      </c>
      <c r="M62" s="42">
        <v>335861</v>
      </c>
      <c r="N62" s="42">
        <v>136706</v>
      </c>
      <c r="O62" s="42">
        <v>8544</v>
      </c>
      <c r="P62" s="42">
        <v>16262</v>
      </c>
      <c r="Q62" s="42">
        <v>161124</v>
      </c>
      <c r="R62" s="42">
        <v>153165</v>
      </c>
      <c r="S62" s="42">
        <v>0</v>
      </c>
      <c r="T62" s="42">
        <v>93252</v>
      </c>
      <c r="U62" s="42">
        <v>904914</v>
      </c>
      <c r="V62" s="23">
        <f t="shared" si="35"/>
        <v>36.00471685471551</v>
      </c>
      <c r="W62" s="23">
        <f t="shared" si="11"/>
        <v>14.655053198617104</v>
      </c>
      <c r="X62" s="23">
        <f t="shared" si="12"/>
        <v>0.9159274247581272</v>
      </c>
      <c r="Y62" s="23">
        <f t="shared" si="13"/>
        <v>1.7433066223568192</v>
      </c>
      <c r="Z62" s="23">
        <f t="shared" si="14"/>
        <v>17.272693163240692</v>
      </c>
      <c r="AA62" s="23">
        <f t="shared" si="15"/>
        <v>16.419478465950206</v>
      </c>
      <c r="AB62" s="23">
        <f t="shared" si="16"/>
        <v>0</v>
      </c>
      <c r="AC62" s="23">
        <f t="shared" si="36"/>
        <v>9.9967303620722</v>
      </c>
      <c r="AD62" s="23">
        <f t="shared" si="31"/>
        <v>97.00790609171067</v>
      </c>
      <c r="AE62" s="23">
        <f t="shared" si="37"/>
        <v>36.00471685471551</v>
      </c>
      <c r="AF62" s="23">
        <f t="shared" si="17"/>
        <v>14.655053198617104</v>
      </c>
      <c r="AG62" s="23">
        <f t="shared" si="18"/>
        <v>0.9159274247581272</v>
      </c>
      <c r="AH62" s="23">
        <f t="shared" si="19"/>
        <v>1.7433066223568192</v>
      </c>
      <c r="AI62" s="23">
        <f t="shared" si="20"/>
        <v>17.272693163240692</v>
      </c>
      <c r="AJ62" s="23">
        <f t="shared" si="21"/>
        <v>16.419478465950206</v>
      </c>
      <c r="AK62" s="23">
        <f t="shared" si="22"/>
        <v>0</v>
      </c>
      <c r="AL62" s="23">
        <f t="shared" si="38"/>
        <v>9.9967303620722</v>
      </c>
      <c r="AM62" s="23">
        <f t="shared" si="32"/>
        <v>97.00790609171067</v>
      </c>
      <c r="AN62" s="42">
        <v>65007</v>
      </c>
      <c r="AO62" s="22">
        <f t="shared" si="33"/>
        <v>969921</v>
      </c>
      <c r="AP62" s="42">
        <v>6619068</v>
      </c>
      <c r="AQ62" s="23">
        <f t="shared" si="24"/>
        <v>14.653437613875548</v>
      </c>
      <c r="AR62" s="23">
        <f t="shared" si="34"/>
        <v>93.29770156538522</v>
      </c>
    </row>
    <row r="63" spans="1:44" s="53" customFormat="1" ht="33" customHeight="1">
      <c r="A63" s="33" t="s">
        <v>73</v>
      </c>
      <c r="B63" s="44">
        <v>9499278</v>
      </c>
      <c r="C63" s="44">
        <v>2980068</v>
      </c>
      <c r="D63" s="44">
        <v>2167622</v>
      </c>
      <c r="E63" s="44">
        <v>457034</v>
      </c>
      <c r="F63" s="34">
        <f t="shared" si="28"/>
        <v>2624656</v>
      </c>
      <c r="G63" s="44">
        <v>0</v>
      </c>
      <c r="H63" s="44">
        <v>215302</v>
      </c>
      <c r="I63" s="35">
        <f t="shared" si="29"/>
        <v>31.371521077707172</v>
      </c>
      <c r="J63" s="35">
        <f t="shared" si="9"/>
        <v>33.63803017450379</v>
      </c>
      <c r="K63" s="35">
        <f t="shared" si="30"/>
        <v>27.63005777912805</v>
      </c>
      <c r="L63" s="35">
        <f t="shared" si="10"/>
        <v>29.896566875924673</v>
      </c>
      <c r="M63" s="44">
        <v>924571</v>
      </c>
      <c r="N63" s="44">
        <v>566507</v>
      </c>
      <c r="O63" s="44">
        <v>7326</v>
      </c>
      <c r="P63" s="44">
        <v>137424</v>
      </c>
      <c r="Q63" s="44">
        <v>494935</v>
      </c>
      <c r="R63" s="44">
        <v>382747</v>
      </c>
      <c r="S63" s="44">
        <v>0</v>
      </c>
      <c r="T63" s="44">
        <v>258057</v>
      </c>
      <c r="U63" s="44">
        <v>2771567</v>
      </c>
      <c r="V63" s="35">
        <f t="shared" si="35"/>
        <v>28.9347086565875</v>
      </c>
      <c r="W63" s="35">
        <f t="shared" si="11"/>
        <v>17.728995390205206</v>
      </c>
      <c r="X63" s="35">
        <f t="shared" si="12"/>
        <v>0.2292692239083424</v>
      </c>
      <c r="Y63" s="35">
        <f t="shared" si="13"/>
        <v>4.300722608023484</v>
      </c>
      <c r="Z63" s="35">
        <f t="shared" si="14"/>
        <v>15.489129584367381</v>
      </c>
      <c r="AA63" s="35">
        <f t="shared" si="15"/>
        <v>11.978174671477793</v>
      </c>
      <c r="AB63" s="35">
        <f t="shared" si="16"/>
        <v>0</v>
      </c>
      <c r="AC63" s="35">
        <f t="shared" si="36"/>
        <v>8.075966163542876</v>
      </c>
      <c r="AD63" s="35">
        <f t="shared" si="31"/>
        <v>86.73696629811258</v>
      </c>
      <c r="AE63" s="35">
        <f t="shared" si="37"/>
        <v>31.025164526447046</v>
      </c>
      <c r="AF63" s="35">
        <f t="shared" si="17"/>
        <v>19.009868231194723</v>
      </c>
      <c r="AG63" s="35">
        <f t="shared" si="18"/>
        <v>0.2458333165551927</v>
      </c>
      <c r="AH63" s="35">
        <f t="shared" si="19"/>
        <v>4.611438396707726</v>
      </c>
      <c r="AI63" s="35">
        <f t="shared" si="20"/>
        <v>16.608178068419914</v>
      </c>
      <c r="AJ63" s="35">
        <f t="shared" si="21"/>
        <v>12.843565985742607</v>
      </c>
      <c r="AK63" s="35">
        <f t="shared" si="22"/>
        <v>0</v>
      </c>
      <c r="AL63" s="35">
        <f t="shared" si="38"/>
        <v>8.659433274676953</v>
      </c>
      <c r="AM63" s="35">
        <f t="shared" si="32"/>
        <v>93.00348179974416</v>
      </c>
      <c r="AN63" s="44">
        <v>382487</v>
      </c>
      <c r="AO63" s="34">
        <f t="shared" si="33"/>
        <v>3154054</v>
      </c>
      <c r="AP63" s="44">
        <v>9053393</v>
      </c>
      <c r="AQ63" s="35">
        <f t="shared" si="24"/>
        <v>34.838363915053726</v>
      </c>
      <c r="AR63" s="35">
        <f t="shared" si="34"/>
        <v>87.87316260279627</v>
      </c>
    </row>
    <row r="64" spans="1:44" ht="33" customHeight="1" thickBot="1">
      <c r="A64" s="24" t="s">
        <v>92</v>
      </c>
      <c r="B64" s="42">
        <v>20218753</v>
      </c>
      <c r="C64" s="42">
        <v>2285569</v>
      </c>
      <c r="D64" s="42">
        <v>401864</v>
      </c>
      <c r="E64" s="42">
        <v>1693513</v>
      </c>
      <c r="F64" s="22">
        <f t="shared" si="28"/>
        <v>2095377</v>
      </c>
      <c r="G64" s="42">
        <v>0</v>
      </c>
      <c r="H64" s="42">
        <v>104921</v>
      </c>
      <c r="I64" s="23">
        <f t="shared" si="29"/>
        <v>11.304203577737955</v>
      </c>
      <c r="J64" s="23">
        <f t="shared" si="9"/>
        <v>11.823132712487263</v>
      </c>
      <c r="K64" s="23">
        <f t="shared" si="30"/>
        <v>10.363532310820553</v>
      </c>
      <c r="L64" s="23">
        <f t="shared" si="10"/>
        <v>10.882461445569863</v>
      </c>
      <c r="M64" s="42">
        <v>606387</v>
      </c>
      <c r="N64" s="42">
        <v>342796</v>
      </c>
      <c r="O64" s="42">
        <v>34916</v>
      </c>
      <c r="P64" s="42">
        <v>55515</v>
      </c>
      <c r="Q64" s="42">
        <v>315339</v>
      </c>
      <c r="R64" s="42">
        <v>410123</v>
      </c>
      <c r="S64" s="42">
        <v>0</v>
      </c>
      <c r="T64" s="42">
        <v>256748</v>
      </c>
      <c r="U64" s="42">
        <v>2021824</v>
      </c>
      <c r="V64" s="23">
        <f t="shared" si="35"/>
        <v>25.366640312237237</v>
      </c>
      <c r="W64" s="23">
        <f t="shared" si="11"/>
        <v>14.339988872574242</v>
      </c>
      <c r="X64" s="23">
        <f t="shared" si="12"/>
        <v>1.4606210442210592</v>
      </c>
      <c r="Y64" s="23">
        <f t="shared" si="13"/>
        <v>2.322327221615652</v>
      </c>
      <c r="Z64" s="23">
        <f t="shared" si="14"/>
        <v>13.19139590627863</v>
      </c>
      <c r="AA64" s="23">
        <f t="shared" si="15"/>
        <v>17.156440729724867</v>
      </c>
      <c r="AB64" s="23">
        <f t="shared" si="16"/>
        <v>0</v>
      </c>
      <c r="AC64" s="23">
        <f t="shared" si="36"/>
        <v>10.740392137176896</v>
      </c>
      <c r="AD64" s="23">
        <f t="shared" si="31"/>
        <v>84.57780622382859</v>
      </c>
      <c r="AE64" s="23">
        <f t="shared" si="37"/>
        <v>26.53111763416462</v>
      </c>
      <c r="AF64" s="23">
        <f t="shared" si="17"/>
        <v>14.998278328066228</v>
      </c>
      <c r="AG64" s="23">
        <f t="shared" si="18"/>
        <v>1.527672102658025</v>
      </c>
      <c r="AH64" s="23">
        <f t="shared" si="19"/>
        <v>2.428935639221568</v>
      </c>
      <c r="AI64" s="23">
        <f t="shared" si="20"/>
        <v>13.796958219156805</v>
      </c>
      <c r="AJ64" s="23">
        <f t="shared" si="21"/>
        <v>17.944021816886735</v>
      </c>
      <c r="AK64" s="23">
        <f t="shared" si="22"/>
        <v>0</v>
      </c>
      <c r="AL64" s="23">
        <f t="shared" si="38"/>
        <v>11.233439025468057</v>
      </c>
      <c r="AM64" s="23">
        <f>U64/(C64)*100</f>
        <v>88.46042276562204</v>
      </c>
      <c r="AN64" s="42">
        <v>324347</v>
      </c>
      <c r="AO64" s="22">
        <f t="shared" si="33"/>
        <v>2346171</v>
      </c>
      <c r="AP64" s="42">
        <v>17719710</v>
      </c>
      <c r="AQ64" s="23">
        <f t="shared" si="24"/>
        <v>13.240459352890085</v>
      </c>
      <c r="AR64" s="23">
        <f t="shared" si="34"/>
        <v>86.1754748481675</v>
      </c>
    </row>
    <row r="65" spans="1:44" ht="33" customHeight="1" thickBot="1" thickTop="1">
      <c r="A65" s="54" t="s">
        <v>74</v>
      </c>
      <c r="B65" s="29">
        <f>SUM(B19:B64)</f>
        <v>413453767</v>
      </c>
      <c r="C65" s="29">
        <f>SUM(C19:C64)</f>
        <v>138505982</v>
      </c>
      <c r="D65" s="29">
        <f>SUM(D19:D64)</f>
        <v>54179029</v>
      </c>
      <c r="E65" s="29">
        <f>SUM(E19:E64)</f>
        <v>72395005</v>
      </c>
      <c r="F65" s="29">
        <f>SUM(F19:F64)</f>
        <v>126574034</v>
      </c>
      <c r="G65" s="29">
        <f>SUM(G19:G64)</f>
        <v>0</v>
      </c>
      <c r="H65" s="29">
        <f>SUM(H19:H64)</f>
        <v>5950080</v>
      </c>
      <c r="I65" s="30">
        <f>C65/B65*100</f>
        <v>33.499750892341005</v>
      </c>
      <c r="J65" s="30">
        <f>(C65+G65+H65)/B65*100</f>
        <v>34.9388670583814</v>
      </c>
      <c r="K65" s="30">
        <f>F65/B65*100</f>
        <v>30.613830155283118</v>
      </c>
      <c r="L65" s="30">
        <f>(F65+G65+H65)/B65*100</f>
        <v>32.05294632132352</v>
      </c>
      <c r="M65" s="29">
        <f>SUM(M19:M64)</f>
        <v>34192960</v>
      </c>
      <c r="N65" s="29">
        <f aca="true" t="shared" si="39" ref="N65:U65">SUM(N19:N64)</f>
        <v>22657864</v>
      </c>
      <c r="O65" s="29">
        <f t="shared" si="39"/>
        <v>2817365</v>
      </c>
      <c r="P65" s="29">
        <f t="shared" si="39"/>
        <v>5552217</v>
      </c>
      <c r="Q65" s="29">
        <f t="shared" si="39"/>
        <v>20122499</v>
      </c>
      <c r="R65" s="29">
        <f t="shared" si="39"/>
        <v>20814562</v>
      </c>
      <c r="S65" s="29">
        <f>SUM(S19:S64)</f>
        <v>156004</v>
      </c>
      <c r="T65" s="29">
        <f t="shared" si="39"/>
        <v>17604136</v>
      </c>
      <c r="U65" s="29">
        <f t="shared" si="39"/>
        <v>123917607</v>
      </c>
      <c r="V65" s="30">
        <f t="shared" si="35"/>
        <v>23.670145459177753</v>
      </c>
      <c r="W65" s="30">
        <f>N65/(C65+G65+H65)*100</f>
        <v>15.684952009836737</v>
      </c>
      <c r="X65" s="30">
        <f>O65/(C65+G65+H65)*100</f>
        <v>1.9503265982704139</v>
      </c>
      <c r="Y65" s="30">
        <f>P65/(C65+G65+H65)*100</f>
        <v>3.843533406026256</v>
      </c>
      <c r="Z65" s="30">
        <f>Q65/(C65+G65+H65)*100</f>
        <v>13.929840479799319</v>
      </c>
      <c r="AA65" s="30">
        <f>R65/(C65+G65+H65)*100</f>
        <v>14.408922486063616</v>
      </c>
      <c r="AB65" s="30">
        <f t="shared" si="16"/>
        <v>0.10799408334971779</v>
      </c>
      <c r="AC65" s="30">
        <f>T65/(C65+G65+H65)*100</f>
        <v>12.186498618521112</v>
      </c>
      <c r="AD65" s="30">
        <f>U65/(C65+G65+H65)*100</f>
        <v>85.78221314104493</v>
      </c>
      <c r="AE65" s="30">
        <f t="shared" si="37"/>
        <v>24.68699149759467</v>
      </c>
      <c r="AF65" s="30">
        <f>N65/(C65)*100</f>
        <v>16.358762035274406</v>
      </c>
      <c r="AG65" s="30">
        <f>O65/(C65)*100</f>
        <v>2.034110699998503</v>
      </c>
      <c r="AH65" s="30">
        <f>P65/(C65)*100</f>
        <v>4.008647799775175</v>
      </c>
      <c r="AI65" s="30">
        <f>Q65/(C65)*100</f>
        <v>14.528252649766419</v>
      </c>
      <c r="AJ65" s="30">
        <f>R65/(C65)*100</f>
        <v>15.027915545192844</v>
      </c>
      <c r="AK65" s="30">
        <f t="shared" si="22"/>
        <v>0.11263340236091753</v>
      </c>
      <c r="AL65" s="30">
        <f>T65/(C65)*100</f>
        <v>12.710018546346975</v>
      </c>
      <c r="AM65" s="30">
        <f>U65/(C65)*100</f>
        <v>89.4673321763099</v>
      </c>
      <c r="AN65" s="29">
        <f>SUM(AN19:AN64)</f>
        <v>26292923</v>
      </c>
      <c r="AO65" s="29">
        <f>SUM(AO19:AO64)</f>
        <v>150210530</v>
      </c>
      <c r="AP65" s="29">
        <f>SUM(AP19:AP64)</f>
        <v>384235245</v>
      </c>
      <c r="AQ65" s="30">
        <f>AO65/AP65*100</f>
        <v>39.093376246627244</v>
      </c>
      <c r="AR65" s="30">
        <f t="shared" si="34"/>
        <v>82.49595218124854</v>
      </c>
    </row>
    <row r="66" spans="1:44" ht="33" customHeight="1" thickTop="1">
      <c r="A66" s="55" t="s">
        <v>75</v>
      </c>
      <c r="B66" s="20">
        <f>SUM(B65,B18)</f>
        <v>1236195924</v>
      </c>
      <c r="C66" s="20">
        <f aca="true" t="shared" si="40" ref="C66:H66">SUM(C65,C18)</f>
        <v>478381800</v>
      </c>
      <c r="D66" s="20">
        <f t="shared" si="40"/>
        <v>254083799</v>
      </c>
      <c r="E66" s="20">
        <f t="shared" si="40"/>
        <v>170666939</v>
      </c>
      <c r="F66" s="20">
        <f t="shared" si="40"/>
        <v>424750738</v>
      </c>
      <c r="G66" s="20">
        <f t="shared" si="40"/>
        <v>0</v>
      </c>
      <c r="H66" s="20">
        <f t="shared" si="40"/>
        <v>28394881</v>
      </c>
      <c r="I66" s="36">
        <f>C66/B66*100</f>
        <v>38.69789494630302</v>
      </c>
      <c r="J66" s="36">
        <f>(C66+G66+H66)/B66*100</f>
        <v>40.99485131452351</v>
      </c>
      <c r="K66" s="36">
        <f>F66/B66*100</f>
        <v>34.35949995900488</v>
      </c>
      <c r="L66" s="36">
        <f>(F66+G66+H66)/B66*100</f>
        <v>36.656456327225364</v>
      </c>
      <c r="M66" s="20">
        <f>SUM(M65,M18)</f>
        <v>116898542</v>
      </c>
      <c r="N66" s="20">
        <f aca="true" t="shared" si="41" ref="N66:U66">SUM(N65,N18)</f>
        <v>81250755</v>
      </c>
      <c r="O66" s="20">
        <f t="shared" si="41"/>
        <v>10643991</v>
      </c>
      <c r="P66" s="20">
        <f t="shared" si="41"/>
        <v>41923267</v>
      </c>
      <c r="Q66" s="20">
        <f t="shared" si="41"/>
        <v>58285308</v>
      </c>
      <c r="R66" s="20">
        <f t="shared" si="41"/>
        <v>76533427</v>
      </c>
      <c r="S66" s="20">
        <f>SUM(S65,S18)</f>
        <v>371287</v>
      </c>
      <c r="T66" s="20">
        <f t="shared" si="41"/>
        <v>62769645</v>
      </c>
      <c r="U66" s="20">
        <f t="shared" si="41"/>
        <v>448676222</v>
      </c>
      <c r="V66" s="36">
        <f t="shared" si="35"/>
        <v>23.067072022597664</v>
      </c>
      <c r="W66" s="36">
        <f>N66/(C66+G66+H66)*100</f>
        <v>16.032851953580714</v>
      </c>
      <c r="X66" s="36">
        <f>O66/(C66+G66+H66)*100</f>
        <v>2.1003316448966602</v>
      </c>
      <c r="Y66" s="36">
        <f>P66/(C66+G66+H66)*100</f>
        <v>8.27253276872856</v>
      </c>
      <c r="Z66" s="36">
        <f>Q66/(C66+G66+H66)*100</f>
        <v>11.50118191803699</v>
      </c>
      <c r="AA66" s="36">
        <f>R66/(C66+G66+H66)*100</f>
        <v>15.102002493283626</v>
      </c>
      <c r="AB66" s="36">
        <f t="shared" si="16"/>
        <v>0.07326442078340223</v>
      </c>
      <c r="AC66" s="36">
        <f>T66/(C66+G66+H66)*100</f>
        <v>12.386056295277722</v>
      </c>
      <c r="AD66" s="36">
        <f>U66/(C66+G66+H66)*100</f>
        <v>88.53529351718534</v>
      </c>
      <c r="AE66" s="36">
        <f t="shared" si="37"/>
        <v>24.436243602912988</v>
      </c>
      <c r="AF66" s="36">
        <f>N66/(C66)*100</f>
        <v>16.984499619341705</v>
      </c>
      <c r="AG66" s="36">
        <f>O66/(C66)*100</f>
        <v>2.224999153395886</v>
      </c>
      <c r="AH66" s="36">
        <f>P66/(C66)*100</f>
        <v>8.763558103590062</v>
      </c>
      <c r="AI66" s="36">
        <f>Q66/(C66)*100</f>
        <v>12.183847295193923</v>
      </c>
      <c r="AJ66" s="36">
        <f>R66/(C66)*100</f>
        <v>15.99839855947697</v>
      </c>
      <c r="AK66" s="36">
        <f t="shared" si="22"/>
        <v>0.07761311153559772</v>
      </c>
      <c r="AL66" s="36">
        <f>T66/(C66)*100</f>
        <v>13.12124437008264</v>
      </c>
      <c r="AM66" s="36">
        <f>U66/(C66)*100</f>
        <v>93.79040381552977</v>
      </c>
      <c r="AN66" s="20">
        <f>SUM(AN65,AN18)</f>
        <v>140558365</v>
      </c>
      <c r="AO66" s="20">
        <f>SUM(AO65,AO18)</f>
        <v>589234587</v>
      </c>
      <c r="AP66" s="20">
        <f>SUM(AP65,AP18)</f>
        <v>1166076066</v>
      </c>
      <c r="AQ66" s="36">
        <f>AO66/AP66*100</f>
        <v>50.531402211285936</v>
      </c>
      <c r="AR66" s="36">
        <f t="shared" si="34"/>
        <v>76.14560175165006</v>
      </c>
    </row>
    <row r="67" spans="1:44" ht="33" customHeight="1">
      <c r="A67" s="56"/>
      <c r="B67" s="45"/>
      <c r="C67" s="45"/>
      <c r="D67" s="45"/>
      <c r="E67" s="45"/>
      <c r="F67" s="45"/>
      <c r="G67" s="45"/>
      <c r="H67" s="45"/>
      <c r="I67" s="46"/>
      <c r="J67" s="46"/>
      <c r="K67" s="46"/>
      <c r="L67" s="46"/>
      <c r="M67" s="45"/>
      <c r="N67" s="45"/>
      <c r="O67" s="45"/>
      <c r="P67" s="45"/>
      <c r="Q67" s="45"/>
      <c r="R67" s="45"/>
      <c r="S67" s="45"/>
      <c r="T67" s="45"/>
      <c r="U67" s="45"/>
      <c r="V67" s="49" t="s">
        <v>103</v>
      </c>
      <c r="W67" s="49"/>
      <c r="X67" s="49"/>
      <c r="Y67" s="49"/>
      <c r="Z67" s="46"/>
      <c r="AA67" s="46"/>
      <c r="AB67" s="46"/>
      <c r="AC67" s="46"/>
      <c r="AD67" s="46"/>
      <c r="AE67" s="49" t="s">
        <v>103</v>
      </c>
      <c r="AF67" s="49"/>
      <c r="AG67" s="49"/>
      <c r="AH67" s="49"/>
      <c r="AI67" s="46"/>
      <c r="AJ67" s="46"/>
      <c r="AK67" s="46"/>
      <c r="AL67" s="46"/>
      <c r="AM67" s="46"/>
      <c r="AN67" s="45"/>
      <c r="AO67" s="45"/>
      <c r="AP67" s="45"/>
      <c r="AQ67" s="46"/>
      <c r="AR67" s="46"/>
    </row>
    <row r="68" spans="1:44" s="19" customFormat="1" ht="29.25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="19" customFormat="1" ht="29.25" customHeight="1">
      <c r="A69" s="17"/>
    </row>
    <row r="70" s="19" customFormat="1" ht="29.25" customHeight="1">
      <c r="A70" s="17"/>
    </row>
    <row r="71" spans="7:8" ht="14.25">
      <c r="G71" s="57"/>
      <c r="H71" s="57"/>
    </row>
  </sheetData>
  <sheetProtection/>
  <mergeCells count="7">
    <mergeCell ref="G1:G2"/>
    <mergeCell ref="H1:H2"/>
    <mergeCell ref="S2:S3"/>
    <mergeCell ref="AB2:AB3"/>
    <mergeCell ref="AK2:AK3"/>
    <mergeCell ref="V67:Y67"/>
    <mergeCell ref="AE67:AH67"/>
  </mergeCells>
  <printOptions/>
  <pageMargins left="0.7874015748031497" right="0.4330708661417323" top="0.7874015748031497" bottom="0.3937007874015748" header="0.5905511811023623" footer="0.31496062992125984"/>
  <pageSetup firstPageNumber="134" useFirstPageNumber="1" fitToHeight="15" horizontalDpi="600" verticalDpi="600" orientation="portrait" paperSize="9" scale="35" r:id="rId1"/>
  <headerFooter alignWithMargins="0">
    <oddHeader>&amp;L&amp;24　　第９表　経常経費に対する一般財源等の充当状況</oddHeader>
    <oddFooter>&amp;C&amp;30&amp;P</oddFooter>
  </headerFooter>
  <colBreaks count="4" manualBreakCount="4">
    <brk id="12" max="65535" man="1"/>
    <brk id="21" max="65535" man="1"/>
    <brk id="30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2018-02-27T09:57:17Z</cp:lastPrinted>
  <dcterms:modified xsi:type="dcterms:W3CDTF">2019-03-19T02:53:20Z</dcterms:modified>
  <cp:category/>
  <cp:version/>
  <cp:contentType/>
  <cp:contentStatus/>
</cp:coreProperties>
</file>