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749" activeTab="1"/>
  </bookViews>
  <sheets>
    <sheet name="済　第４１表後期高齢者医療事業会計1" sheetId="1" r:id="rId1"/>
    <sheet name="済　第４１後期高齢者医療事業会計2" sheetId="2" r:id="rId2"/>
  </sheets>
  <definedNames>
    <definedName name="_xlnm.Print_Area" localSheetId="1">'済　第４１後期高齢者医療事業会計2'!$A$1:$K$66</definedName>
    <definedName name="_xlnm.Print_Area" localSheetId="0">'済　第４１表後期高齢者医療事業会計1'!$A$1:$L$66</definedName>
    <definedName name="_xlnm.Print_Titles" localSheetId="1">'済　第４１後期高齢者医療事業会計2'!$A:$A</definedName>
    <definedName name="_xlnm.Print_Titles" localSheetId="0">'済　第４１表後期高齢者医療事業会計1'!$A:$A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<sst xmlns="http://schemas.openxmlformats.org/spreadsheetml/2006/main" count="163" uniqueCount="99">
  <si>
    <t>市町村名</t>
  </si>
  <si>
    <t>歳入合計</t>
  </si>
  <si>
    <t>(a)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</si>
  <si>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</si>
  <si>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</si>
  <si>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</si>
  <si>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</si>
  <si>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</si>
  <si>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</si>
  <si>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</si>
  <si>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</si>
  <si>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</si>
  <si>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</si>
  <si>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</si>
  <si>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</si>
  <si>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</si>
  <si>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</si>
  <si>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</si>
  <si>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</si>
  <si>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</si>
  <si>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</si>
  <si>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</si>
  <si>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</si>
  <si>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</si>
  <si>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</si>
  <si>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</si>
  <si>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</si>
  <si>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</si>
  <si>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</si>
  <si>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</si>
  <si>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</si>
  <si>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</si>
  <si>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</si>
  <si>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</si>
  <si>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</si>
  <si>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</si>
  <si>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</si>
  <si>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</si>
  <si>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</si>
  <si>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</si>
  <si>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</si>
  <si>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</si>
  <si>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</si>
  <si>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</si>
  <si>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</si>
  <si>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</si>
  <si>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</si>
  <si>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</si>
  <si>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</si>
  <si>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</si>
  <si>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</si>
  <si>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</si>
  <si>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</si>
  <si>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</si>
  <si>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</si>
  <si>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</si>
  <si>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</si>
  <si>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</si>
  <si>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</si>
  <si>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</si>
  <si>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南相馬市</t>
  </si>
  <si>
    <t>伊達市</t>
  </si>
  <si>
    <t>南会津町</t>
  </si>
  <si>
    <t>会津美里町</t>
  </si>
  <si>
    <t>本宮市</t>
  </si>
  <si>
    <t>職員数</t>
  </si>
  <si>
    <t>賃金</t>
  </si>
  <si>
    <t>１後期高齢者</t>
  </si>
  <si>
    <t>医療保険料</t>
  </si>
  <si>
    <t>うち特別徴収</t>
  </si>
  <si>
    <t>保険料</t>
  </si>
  <si>
    <t>２繰入金</t>
  </si>
  <si>
    <t>（１）一般会計</t>
  </si>
  <si>
    <t>繰入金</t>
  </si>
  <si>
    <t>うち保健基盤
安定繰入金</t>
  </si>
  <si>
    <t>３繰越金</t>
  </si>
  <si>
    <t>歳出合計</t>
  </si>
  <si>
    <t>(b)</t>
  </si>
  <si>
    <t>１総務費</t>
  </si>
  <si>
    <t>（１）総務管理費</t>
  </si>
  <si>
    <t>うち人件費</t>
  </si>
  <si>
    <t>４その他の</t>
  </si>
  <si>
    <t>収入</t>
  </si>
  <si>
    <t>（２）徴収費</t>
  </si>
  <si>
    <t>２後期高齢者</t>
  </si>
  <si>
    <t>医療広域</t>
  </si>
  <si>
    <t>３繰出金</t>
  </si>
  <si>
    <t>人件費</t>
  </si>
  <si>
    <t>被保険者数</t>
  </si>
  <si>
    <t>参　　考</t>
  </si>
  <si>
    <t>　　連合納付金</t>
  </si>
  <si>
    <t>　４前年度</t>
  </si>
  <si>
    <t>　　繰上充用金</t>
  </si>
  <si>
    <t>　５その他の</t>
  </si>
  <si>
    <t>　　支出</t>
  </si>
  <si>
    <t>歳出の内訳</t>
  </si>
  <si>
    <t>市町村名</t>
  </si>
  <si>
    <t>H29.4.1現在</t>
  </si>
  <si>
    <t>H29.3.31現在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</si>
</sst>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23"/>
      <name val="ＭＳ Ｐゴシック"/>
      <family val="3"/>
    </font>
    <font>
      <sz val="12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 tint="-0.4999699890613556"/>
      <name val="ＭＳ Ｐゴシック"/>
      <family val="3"/>
    </font>
    <font>
      <sz val="12"/>
      <color theme="0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3" fontId="0" fillId="0" borderId="0" xfId="0" applyAlignment="1">
      <alignment/>
    </xf>
    <xf numFmtId="3" fontId="4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3" fontId="7" fillId="0" borderId="11" xfId="0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vertical="center"/>
    </xf>
    <xf numFmtId="3" fontId="5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0" xfId="0" applyFont="1" applyBorder="1" applyAlignment="1">
      <alignment/>
    </xf>
    <xf numFmtId="3" fontId="5" fillId="0" borderId="0" xfId="0" applyFont="1" applyAlignment="1">
      <alignment/>
    </xf>
    <xf numFmtId="3" fontId="5" fillId="0" borderId="10" xfId="0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5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5" fillId="0" borderId="19" xfId="0" applyFont="1" applyFill="1" applyBorder="1" applyAlignment="1">
      <alignment/>
    </xf>
    <xf numFmtId="3" fontId="0" fillId="0" borderId="19" xfId="0" applyFill="1" applyBorder="1" applyAlignment="1">
      <alignment/>
    </xf>
    <xf numFmtId="3" fontId="7" fillId="0" borderId="20" xfId="0" applyNumberFormat="1" applyFont="1" applyBorder="1" applyAlignment="1">
      <alignment horizontal="center" shrinkToFi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wrapText="1"/>
    </xf>
    <xf numFmtId="3" fontId="7" fillId="0" borderId="1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Continuous" vertical="center" wrapText="1"/>
    </xf>
    <xf numFmtId="3" fontId="7" fillId="0" borderId="23" xfId="0" applyNumberFormat="1" applyFont="1" applyFill="1" applyBorder="1" applyAlignment="1">
      <alignment horizontal="centerContinuous" vertical="center" wrapText="1"/>
    </xf>
    <xf numFmtId="3" fontId="5" fillId="0" borderId="0" xfId="0" applyFont="1" applyAlignment="1">
      <alignment horizontal="right"/>
    </xf>
    <xf numFmtId="3" fontId="4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wrapText="1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29" xfId="0" applyFont="1" applyFill="1" applyBorder="1" applyAlignment="1">
      <alignment horizontal="center" wrapText="1"/>
    </xf>
    <xf numFmtId="3" fontId="7" fillId="0" borderId="30" xfId="0" applyFont="1" applyFill="1" applyBorder="1" applyAlignment="1">
      <alignment horizontal="center" wrapText="1"/>
    </xf>
    <xf numFmtId="3" fontId="7" fillId="0" borderId="31" xfId="0" applyFont="1" applyFill="1" applyBorder="1" applyAlignment="1">
      <alignment horizontal="center" wrapText="1"/>
    </xf>
    <xf numFmtId="3" fontId="7" fillId="0" borderId="27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 shrinkToFit="1"/>
    </xf>
    <xf numFmtId="3" fontId="7" fillId="0" borderId="0" xfId="0" applyFont="1" applyFill="1" applyBorder="1" applyAlignment="1">
      <alignment horizontal="center" vertical="center" wrapText="1"/>
    </xf>
    <xf numFmtId="3" fontId="45" fillId="0" borderId="10" xfId="0" applyFont="1" applyBorder="1" applyAlignment="1">
      <alignment/>
    </xf>
    <xf numFmtId="3" fontId="45" fillId="0" borderId="0" xfId="0" applyFont="1" applyAlignment="1">
      <alignment/>
    </xf>
    <xf numFmtId="3" fontId="46" fillId="0" borderId="0" xfId="0" applyFont="1" applyAlignment="1">
      <alignment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7" fillId="0" borderId="30" xfId="0" applyFont="1" applyFill="1" applyBorder="1" applyAlignment="1">
      <alignment horizontal="center" vertical="top" wrapText="1"/>
    </xf>
    <xf numFmtId="3" fontId="8" fillId="0" borderId="20" xfId="0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top" wrapText="1"/>
    </xf>
    <xf numFmtId="3" fontId="7" fillId="0" borderId="31" xfId="0" applyFont="1" applyFill="1" applyBorder="1" applyAlignment="1">
      <alignment horizontal="center" vertical="top" wrapText="1"/>
    </xf>
    <xf numFmtId="3" fontId="7" fillId="0" borderId="27" xfId="0" applyFont="1" applyFill="1" applyBorder="1" applyAlignment="1">
      <alignment vertical="top" wrapText="1"/>
    </xf>
    <xf numFmtId="3" fontId="7" fillId="0" borderId="31" xfId="0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182" fontId="5" fillId="0" borderId="34" xfId="0" applyNumberFormat="1" applyFont="1" applyFill="1" applyBorder="1" applyAlignment="1">
      <alignment vertical="center"/>
    </xf>
    <xf numFmtId="182" fontId="5" fillId="0" borderId="32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3" fontId="7" fillId="0" borderId="14" xfId="0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vertical="center" wrapText="1"/>
    </xf>
    <xf numFmtId="182" fontId="5" fillId="0" borderId="14" xfId="0" applyNumberFormat="1" applyFont="1" applyBorder="1" applyAlignment="1">
      <alignment vertical="center" shrinkToFit="1"/>
    </xf>
    <xf numFmtId="182" fontId="5" fillId="0" borderId="13" xfId="0" applyNumberFormat="1" applyFont="1" applyBorder="1" applyAlignment="1">
      <alignment vertical="center" shrinkToFit="1"/>
    </xf>
    <xf numFmtId="182" fontId="5" fillId="0" borderId="15" xfId="0" applyNumberFormat="1" applyFont="1" applyBorder="1" applyAlignment="1">
      <alignment vertical="center" shrinkToFit="1"/>
    </xf>
    <xf numFmtId="182" fontId="5" fillId="0" borderId="16" xfId="0" applyNumberFormat="1" applyFont="1" applyFill="1" applyBorder="1" applyAlignment="1">
      <alignment vertical="center" shrinkToFit="1"/>
    </xf>
    <xf numFmtId="182" fontId="5" fillId="0" borderId="33" xfId="0" applyNumberFormat="1" applyFont="1" applyBorder="1" applyAlignment="1">
      <alignment vertical="center" shrinkToFit="1"/>
    </xf>
    <xf numFmtId="182" fontId="5" fillId="0" borderId="17" xfId="0" applyNumberFormat="1" applyFont="1" applyFill="1" applyBorder="1" applyAlignment="1">
      <alignment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3"/>
  <sheetViews>
    <sheetView showOutlineSymbols="0" view="pageBreakPreview" zoomScale="45" zoomScaleNormal="87" zoomScaleSheetLayoutView="45" zoomScalePageLayoutView="4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7" sqref="B67"/>
    </sheetView>
  </sheetViews>
  <sheetFormatPr defaultColWidth="24.75390625" defaultRowHeight="14.25"/>
  <cols>
    <col min="1" max="1" width="20.625" style="0" customWidth="1"/>
    <col min="2" max="12" width="19.375" style="0" customWidth="1"/>
    <col min="13" max="13" width="9.00390625" style="0" customWidth="1"/>
    <col min="14" max="14" width="24.75390625" style="0" customWidth="1"/>
    <col min="15" max="15" width="7.75390625" style="0" customWidth="1"/>
  </cols>
  <sheetData>
    <row r="1" spans="1:195" ht="33" customHeight="1">
      <c r="A1" s="43" t="s">
        <v>96</v>
      </c>
      <c r="B1" s="44" t="s">
        <v>1</v>
      </c>
      <c r="C1" s="45"/>
      <c r="D1" s="45"/>
      <c r="E1" s="45"/>
      <c r="F1" s="45"/>
      <c r="G1" s="45"/>
      <c r="H1" s="45"/>
      <c r="I1" s="45"/>
      <c r="J1" s="44" t="s">
        <v>76</v>
      </c>
      <c r="K1" s="48"/>
      <c r="L1" s="4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</row>
    <row r="2" spans="1:195" ht="27" customHeight="1">
      <c r="A2" s="46"/>
      <c r="B2" s="6" t="s">
        <v>2</v>
      </c>
      <c r="C2" s="5" t="s">
        <v>67</v>
      </c>
      <c r="D2" s="9"/>
      <c r="E2" s="50" t="s">
        <v>71</v>
      </c>
      <c r="F2" s="51"/>
      <c r="G2" s="52"/>
      <c r="H2" s="9" t="s">
        <v>75</v>
      </c>
      <c r="I2" s="53" t="s">
        <v>81</v>
      </c>
      <c r="J2" s="54" t="s">
        <v>77</v>
      </c>
      <c r="K2" s="9" t="s">
        <v>78</v>
      </c>
      <c r="L2" s="5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</row>
    <row r="3" spans="1:195" ht="27" customHeight="1">
      <c r="A3" s="46"/>
      <c r="B3" s="3"/>
      <c r="C3" s="3" t="s">
        <v>68</v>
      </c>
      <c r="D3" s="44" t="s">
        <v>69</v>
      </c>
      <c r="E3" s="56"/>
      <c r="F3" s="57" t="s">
        <v>72</v>
      </c>
      <c r="G3" s="58"/>
      <c r="H3" s="59"/>
      <c r="I3" s="60" t="s">
        <v>82</v>
      </c>
      <c r="J3" s="61"/>
      <c r="K3" s="62"/>
      <c r="L3" s="63" t="s">
        <v>79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</row>
    <row r="4" spans="1:195" ht="34.5">
      <c r="A4" s="47"/>
      <c r="B4" s="3"/>
      <c r="C4" s="3"/>
      <c r="D4" s="13" t="s">
        <v>70</v>
      </c>
      <c r="E4" s="71"/>
      <c r="F4" s="13" t="s">
        <v>73</v>
      </c>
      <c r="G4" s="72" t="s">
        <v>74</v>
      </c>
      <c r="H4" s="73"/>
      <c r="I4" s="74"/>
      <c r="J4" s="75"/>
      <c r="K4" s="64"/>
      <c r="L4" s="7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</row>
    <row r="5" spans="1:195" s="4" customFormat="1" ht="32.25" customHeight="1">
      <c r="A5" s="14" t="s">
        <v>3</v>
      </c>
      <c r="B5" s="77">
        <f>SUM(C5,E5,H5,I5)</f>
        <v>3374003</v>
      </c>
      <c r="C5" s="77">
        <v>2598342</v>
      </c>
      <c r="D5" s="77">
        <v>1645879</v>
      </c>
      <c r="E5" s="77">
        <v>673470</v>
      </c>
      <c r="F5" s="77">
        <v>673470</v>
      </c>
      <c r="G5" s="77">
        <v>581383</v>
      </c>
      <c r="H5" s="77">
        <v>9128</v>
      </c>
      <c r="I5" s="77">
        <v>93063</v>
      </c>
      <c r="J5" s="77">
        <f>SUM(K5,'済　第４１後期高齢者医療事業会計2'!D5,'済　第４１後期高齢者医療事業会計2'!E5,'済　第４１後期高齢者医療事業会計2'!F5,'済　第４１後期高齢者医療事業会計2'!G5)</f>
        <v>3363710</v>
      </c>
      <c r="K5" s="77">
        <v>72650</v>
      </c>
      <c r="L5" s="77">
        <v>64964</v>
      </c>
      <c r="N5" s="8"/>
      <c r="O5" s="8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</row>
    <row r="6" spans="1:195" s="4" customFormat="1" ht="32.25" customHeight="1">
      <c r="A6" s="16" t="s">
        <v>4</v>
      </c>
      <c r="B6" s="78">
        <f>SUM(C6,E6,H6,I6)</f>
        <v>1287337</v>
      </c>
      <c r="C6" s="78">
        <v>874320</v>
      </c>
      <c r="D6" s="78">
        <v>585700</v>
      </c>
      <c r="E6" s="78">
        <v>357643</v>
      </c>
      <c r="F6" s="78">
        <v>357643</v>
      </c>
      <c r="G6" s="78">
        <v>309693</v>
      </c>
      <c r="H6" s="78">
        <v>11360</v>
      </c>
      <c r="I6" s="78">
        <v>44014</v>
      </c>
      <c r="J6" s="78">
        <f>SUM(K6,'済　第４１後期高齢者医療事業会計2'!D6,'済　第４１後期高齢者医療事業会計2'!E6,'済　第４１後期高齢者医療事業会計2'!F6,'済　第４１後期高齢者医療事業会計2'!G6)</f>
        <v>1280283</v>
      </c>
      <c r="K6" s="78">
        <v>34876</v>
      </c>
      <c r="L6" s="78">
        <v>29672</v>
      </c>
      <c r="N6" s="8"/>
      <c r="O6" s="8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</row>
    <row r="7" spans="1:195" s="4" customFormat="1" ht="32.25" customHeight="1">
      <c r="A7" s="16" t="s">
        <v>5</v>
      </c>
      <c r="B7" s="78">
        <f aca="true" t="shared" si="0" ref="B7:B17">SUM(C7,E7,H7,I7)</f>
        <v>3011253</v>
      </c>
      <c r="C7" s="78">
        <v>2317176</v>
      </c>
      <c r="D7" s="78">
        <v>1374971</v>
      </c>
      <c r="E7" s="78">
        <v>668993</v>
      </c>
      <c r="F7" s="78">
        <v>668993</v>
      </c>
      <c r="G7" s="78">
        <v>601697</v>
      </c>
      <c r="H7" s="78">
        <v>18511</v>
      </c>
      <c r="I7" s="78">
        <v>6573</v>
      </c>
      <c r="J7" s="78">
        <f>SUM(K7,'済　第４１後期高齢者医療事業会計2'!D7,'済　第４１後期高齢者医療事業会計2'!E7,'済　第４１後期高齢者医療事業会計2'!F7,'済　第４１後期高齢者医療事業会計2'!G7)</f>
        <v>3001120</v>
      </c>
      <c r="K7" s="78">
        <v>67860</v>
      </c>
      <c r="L7" s="78">
        <v>51188</v>
      </c>
      <c r="N7" s="8"/>
      <c r="O7" s="8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</row>
    <row r="8" spans="1:195" s="4" customFormat="1" ht="32.25" customHeight="1">
      <c r="A8" s="16" t="s">
        <v>6</v>
      </c>
      <c r="B8" s="78">
        <f t="shared" si="0"/>
        <v>3688448</v>
      </c>
      <c r="C8" s="78">
        <v>2741441</v>
      </c>
      <c r="D8" s="78">
        <v>1712031</v>
      </c>
      <c r="E8" s="78">
        <v>859696</v>
      </c>
      <c r="F8" s="78">
        <v>859696</v>
      </c>
      <c r="G8" s="78">
        <v>789567</v>
      </c>
      <c r="H8" s="78">
        <v>2491</v>
      </c>
      <c r="I8" s="78">
        <v>84820</v>
      </c>
      <c r="J8" s="78">
        <f>SUM(K8,'済　第４１後期高齢者医療事業会計2'!D8,'済　第４１後期高齢者医療事業会計2'!E8,'済　第４１後期高齢者医療事業会計2'!F8,'済　第４１後期高齢者医療事業会計2'!G8)</f>
        <v>3685476</v>
      </c>
      <c r="K8" s="78">
        <v>70750</v>
      </c>
      <c r="L8" s="78">
        <v>57740</v>
      </c>
      <c r="N8" s="8"/>
      <c r="O8" s="8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</row>
    <row r="9" spans="1:195" s="4" customFormat="1" ht="32.25" customHeight="1">
      <c r="A9" s="16" t="s">
        <v>7</v>
      </c>
      <c r="B9" s="78">
        <f t="shared" si="0"/>
        <v>571041</v>
      </c>
      <c r="C9" s="78">
        <v>396722</v>
      </c>
      <c r="D9" s="78">
        <v>254845</v>
      </c>
      <c r="E9" s="78">
        <v>157282</v>
      </c>
      <c r="F9" s="78">
        <v>157282</v>
      </c>
      <c r="G9" s="78">
        <v>147229</v>
      </c>
      <c r="H9" s="78">
        <v>3486</v>
      </c>
      <c r="I9" s="78">
        <v>13551</v>
      </c>
      <c r="J9" s="78">
        <f>SUM(K9,'済　第４１後期高齢者医療事業会計2'!D9,'済　第４１後期高齢者医療事業会計2'!E9,'済　第４１後期高齢者医療事業会計2'!F9,'済　第４１後期高齢者医療事業会計2'!G9)</f>
        <v>566659</v>
      </c>
      <c r="K9" s="78">
        <v>9892</v>
      </c>
      <c r="L9" s="78">
        <v>6770</v>
      </c>
      <c r="N9" s="8"/>
      <c r="O9" s="8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</row>
    <row r="10" spans="1:195" s="4" customFormat="1" ht="32.25" customHeight="1">
      <c r="A10" s="14" t="s">
        <v>8</v>
      </c>
      <c r="B10" s="77">
        <f t="shared" si="0"/>
        <v>689805</v>
      </c>
      <c r="C10" s="77">
        <v>432473</v>
      </c>
      <c r="D10" s="77">
        <v>294474</v>
      </c>
      <c r="E10" s="77">
        <v>223673</v>
      </c>
      <c r="F10" s="77">
        <v>223673</v>
      </c>
      <c r="G10" s="77">
        <v>169307</v>
      </c>
      <c r="H10" s="77">
        <v>1049</v>
      </c>
      <c r="I10" s="77">
        <v>32610</v>
      </c>
      <c r="J10" s="77">
        <f>SUM(K10,'済　第４１後期高齢者医療事業会計2'!D10,'済　第４１後期高齢者医療事業会計2'!E10,'済　第４１後期高齢者医療事業会計2'!F10,'済　第４１後期高齢者医療事業会計2'!G10)</f>
        <v>684240</v>
      </c>
      <c r="K10" s="77">
        <v>28821</v>
      </c>
      <c r="L10" s="77">
        <v>24617</v>
      </c>
      <c r="N10" s="8"/>
      <c r="O10" s="8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</row>
    <row r="11" spans="1:195" s="4" customFormat="1" ht="32.25" customHeight="1">
      <c r="A11" s="16" t="s">
        <v>9</v>
      </c>
      <c r="B11" s="78">
        <f t="shared" si="0"/>
        <v>543261</v>
      </c>
      <c r="C11" s="78">
        <v>331076</v>
      </c>
      <c r="D11" s="78">
        <v>247736</v>
      </c>
      <c r="E11" s="78">
        <v>199648</v>
      </c>
      <c r="F11" s="78">
        <v>199648</v>
      </c>
      <c r="G11" s="78">
        <v>186883</v>
      </c>
      <c r="H11" s="78">
        <v>2375</v>
      </c>
      <c r="I11" s="78">
        <v>10162</v>
      </c>
      <c r="J11" s="78">
        <f>SUM(K11,'済　第４１後期高齢者医療事業会計2'!D11,'済　第４１後期高齢者医療事業会計2'!E11,'済　第４１後期高齢者医療事業会計2'!F11,'済　第４１後期高齢者医療事業会計2'!G11)</f>
        <v>542475</v>
      </c>
      <c r="K11" s="78">
        <v>12765</v>
      </c>
      <c r="L11" s="78">
        <v>11194</v>
      </c>
      <c r="N11" s="8"/>
      <c r="O11" s="8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</row>
    <row r="12" spans="1:195" s="4" customFormat="1" ht="32.25" customHeight="1">
      <c r="A12" s="16" t="s">
        <v>10</v>
      </c>
      <c r="B12" s="78">
        <f t="shared" si="0"/>
        <v>393813</v>
      </c>
      <c r="C12" s="78">
        <v>271469</v>
      </c>
      <c r="D12" s="78">
        <v>148580</v>
      </c>
      <c r="E12" s="78">
        <v>111292</v>
      </c>
      <c r="F12" s="78">
        <v>111292</v>
      </c>
      <c r="G12" s="78">
        <v>93237</v>
      </c>
      <c r="H12" s="78">
        <v>2375</v>
      </c>
      <c r="I12" s="78">
        <v>8677</v>
      </c>
      <c r="J12" s="78">
        <f>SUM(K12,'済　第４１後期高齢者医療事業会計2'!D12,'済　第４１後期高齢者医療事業会計2'!E12,'済　第４１後期高齢者医療事業会計2'!F12,'済　第４１後期高齢者医療事業会計2'!G12)</f>
        <v>393803</v>
      </c>
      <c r="K12" s="78">
        <v>11443</v>
      </c>
      <c r="L12" s="78">
        <v>10232</v>
      </c>
      <c r="N12" s="8"/>
      <c r="O12" s="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</row>
    <row r="13" spans="1:195" s="4" customFormat="1" ht="32.25" customHeight="1">
      <c r="A13" s="16" t="s">
        <v>11</v>
      </c>
      <c r="B13" s="78">
        <f t="shared" si="0"/>
        <v>562663</v>
      </c>
      <c r="C13" s="78">
        <v>376531</v>
      </c>
      <c r="D13" s="78">
        <v>262252</v>
      </c>
      <c r="E13" s="78">
        <v>170496</v>
      </c>
      <c r="F13" s="78">
        <v>170496</v>
      </c>
      <c r="G13" s="78">
        <v>150880</v>
      </c>
      <c r="H13" s="78">
        <v>2419</v>
      </c>
      <c r="I13" s="78">
        <v>13217</v>
      </c>
      <c r="J13" s="78">
        <f>SUM(K13,'済　第４１後期高齢者医療事業会計2'!D13,'済　第４１後期高齢者医療事業会計2'!E13,'済　第４１後期高齢者医療事業会計2'!F13,'済　第４１後期高齢者医療事業会計2'!G13)</f>
        <v>561183</v>
      </c>
      <c r="K13" s="78">
        <v>11871</v>
      </c>
      <c r="L13" s="78">
        <v>10691</v>
      </c>
      <c r="N13" s="8"/>
      <c r="O13" s="8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</row>
    <row r="14" spans="1:195" s="4" customFormat="1" ht="32.25" customHeight="1">
      <c r="A14" s="17" t="s">
        <v>57</v>
      </c>
      <c r="B14" s="79">
        <f t="shared" si="0"/>
        <v>375265</v>
      </c>
      <c r="C14" s="79">
        <v>226375</v>
      </c>
      <c r="D14" s="79">
        <v>154219</v>
      </c>
      <c r="E14" s="79">
        <v>137935</v>
      </c>
      <c r="F14" s="79">
        <v>137935</v>
      </c>
      <c r="G14" s="79">
        <v>118852</v>
      </c>
      <c r="H14" s="79">
        <v>539</v>
      </c>
      <c r="I14" s="79">
        <v>10416</v>
      </c>
      <c r="J14" s="79">
        <f>SUM(K14,'済　第４１後期高齢者医療事業会計2'!D14,'済　第４１後期高齢者医療事業会計2'!E14,'済　第４１後期高齢者医療事業会計2'!F14,'済　第４１後期高齢者医療事業会計2'!G14)</f>
        <v>374704</v>
      </c>
      <c r="K14" s="79">
        <v>19148</v>
      </c>
      <c r="L14" s="79">
        <v>16982</v>
      </c>
      <c r="N14" s="8"/>
      <c r="O14" s="8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</row>
    <row r="15" spans="1:195" s="4" customFormat="1" ht="32.25" customHeight="1">
      <c r="A15" s="16" t="s">
        <v>60</v>
      </c>
      <c r="B15" s="78">
        <f t="shared" si="0"/>
        <v>339910</v>
      </c>
      <c r="C15" s="78">
        <v>144725</v>
      </c>
      <c r="D15" s="78">
        <v>41284</v>
      </c>
      <c r="E15" s="78">
        <v>183530</v>
      </c>
      <c r="F15" s="78">
        <v>183530</v>
      </c>
      <c r="G15" s="78">
        <v>165556</v>
      </c>
      <c r="H15" s="78">
        <v>1188</v>
      </c>
      <c r="I15" s="78">
        <v>10467</v>
      </c>
      <c r="J15" s="78">
        <f>SUM(K15,'済　第４１後期高齢者医療事業会計2'!D15,'済　第４１後期高齢者医療事業会計2'!E15,'済　第４１後期高齢者医療事業会計2'!F15,'済　第４１後期高齢者医療事業会計2'!G15)</f>
        <v>339716</v>
      </c>
      <c r="K15" s="78">
        <v>15477</v>
      </c>
      <c r="L15" s="78">
        <v>12707</v>
      </c>
      <c r="N15" s="8"/>
      <c r="O15" s="8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</row>
    <row r="16" spans="1:195" s="4" customFormat="1" ht="32.25" customHeight="1">
      <c r="A16" s="16" t="s">
        <v>61</v>
      </c>
      <c r="B16" s="78">
        <f t="shared" si="0"/>
        <v>689049</v>
      </c>
      <c r="C16" s="78">
        <v>445204</v>
      </c>
      <c r="D16" s="78">
        <v>307274</v>
      </c>
      <c r="E16" s="78">
        <v>225809</v>
      </c>
      <c r="F16" s="78">
        <v>225809</v>
      </c>
      <c r="G16" s="78">
        <v>194898</v>
      </c>
      <c r="H16" s="78">
        <v>1606</v>
      </c>
      <c r="I16" s="78">
        <v>16430</v>
      </c>
      <c r="J16" s="78">
        <f>SUM(K16,'済　第４１後期高齢者医療事業会計2'!D16,'済　第４１後期高齢者医療事業会計2'!E16,'済　第４１後期高齢者医療事業会計2'!F16,'済　第４１後期高齢者医療事業会計2'!G16)</f>
        <v>687614</v>
      </c>
      <c r="K16" s="78">
        <v>19710</v>
      </c>
      <c r="L16" s="78">
        <v>19710</v>
      </c>
      <c r="N16" s="8"/>
      <c r="O16" s="8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</row>
    <row r="17" spans="1:195" s="4" customFormat="1" ht="32.25" customHeight="1" thickBot="1">
      <c r="A17" s="16" t="s">
        <v>64</v>
      </c>
      <c r="B17" s="78">
        <f t="shared" si="0"/>
        <v>275295</v>
      </c>
      <c r="C17" s="78">
        <v>179107</v>
      </c>
      <c r="D17" s="78">
        <v>117473</v>
      </c>
      <c r="E17" s="78">
        <v>81743</v>
      </c>
      <c r="F17" s="78">
        <v>81743</v>
      </c>
      <c r="G17" s="78">
        <v>67197</v>
      </c>
      <c r="H17" s="78">
        <v>1220</v>
      </c>
      <c r="I17" s="78">
        <v>13225</v>
      </c>
      <c r="J17" s="78">
        <f>SUM(K17,'済　第４１後期高齢者医療事業会計2'!D17,'済　第４１後期高齢者医療事業会計2'!E17,'済　第４１後期高齢者医療事業会計2'!F17,'済　第４１後期高齢者医療事業会計2'!G17)</f>
        <v>272830</v>
      </c>
      <c r="K17" s="78">
        <v>8416</v>
      </c>
      <c r="L17" s="78">
        <v>5440</v>
      </c>
      <c r="N17" s="8"/>
      <c r="O17" s="8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</row>
    <row r="18" spans="1:195" s="4" customFormat="1" ht="32.25" customHeight="1" thickBot="1" thickTop="1">
      <c r="A18" s="18" t="s">
        <v>59</v>
      </c>
      <c r="B18" s="80">
        <f>SUM(B5:B17)</f>
        <v>15801143</v>
      </c>
      <c r="C18" s="80">
        <f aca="true" t="shared" si="1" ref="C18:I18">SUM(C5:C17)</f>
        <v>11334961</v>
      </c>
      <c r="D18" s="80">
        <f t="shared" si="1"/>
        <v>7146718</v>
      </c>
      <c r="E18" s="80">
        <f t="shared" si="1"/>
        <v>4051210</v>
      </c>
      <c r="F18" s="80">
        <f t="shared" si="1"/>
        <v>4051210</v>
      </c>
      <c r="G18" s="80">
        <f t="shared" si="1"/>
        <v>3576379</v>
      </c>
      <c r="H18" s="80">
        <f t="shared" si="1"/>
        <v>57747</v>
      </c>
      <c r="I18" s="80">
        <f t="shared" si="1"/>
        <v>357225</v>
      </c>
      <c r="J18" s="80">
        <f>SUM(J5:J17)</f>
        <v>15753813</v>
      </c>
      <c r="K18" s="80">
        <f>SUM(K5:K17)</f>
        <v>383679</v>
      </c>
      <c r="L18" s="80">
        <f>SUM(L5:L17)</f>
        <v>321907</v>
      </c>
      <c r="N18" s="8"/>
      <c r="O18" s="8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</row>
    <row r="19" spans="1:195" s="4" customFormat="1" ht="32.25" customHeight="1" thickTop="1">
      <c r="A19" s="16" t="s">
        <v>12</v>
      </c>
      <c r="B19" s="78">
        <f aca="true" t="shared" si="2" ref="B19:B64">SUM(C19,E19,H19,I19)</f>
        <v>149673</v>
      </c>
      <c r="C19" s="78">
        <v>102105</v>
      </c>
      <c r="D19" s="78">
        <v>71931</v>
      </c>
      <c r="E19" s="78">
        <v>43063</v>
      </c>
      <c r="F19" s="78">
        <v>43063</v>
      </c>
      <c r="G19" s="78">
        <v>39305</v>
      </c>
      <c r="H19" s="78">
        <v>170</v>
      </c>
      <c r="I19" s="78">
        <v>4335</v>
      </c>
      <c r="J19" s="78">
        <f>SUM(K19,'済　第４１後期高齢者医療事業会計2'!D19,'済　第４１後期高齢者医療事業会計2'!E19,'済　第４１後期高齢者医療事業会計2'!F19,'済　第４１後期高齢者医療事業会計2'!G19)</f>
        <v>149560</v>
      </c>
      <c r="K19" s="78">
        <v>1490</v>
      </c>
      <c r="L19" s="78">
        <v>1253</v>
      </c>
      <c r="N19" s="8"/>
      <c r="O19" s="8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</row>
    <row r="20" spans="1:195" s="4" customFormat="1" ht="32.25" customHeight="1">
      <c r="A20" s="16" t="s">
        <v>13</v>
      </c>
      <c r="B20" s="78">
        <f t="shared" si="2"/>
        <v>113383</v>
      </c>
      <c r="C20" s="78">
        <v>69596</v>
      </c>
      <c r="D20" s="78">
        <v>46896</v>
      </c>
      <c r="E20" s="78">
        <v>38879</v>
      </c>
      <c r="F20" s="78">
        <v>38879</v>
      </c>
      <c r="G20" s="78">
        <v>32876</v>
      </c>
      <c r="H20" s="78">
        <v>1285</v>
      </c>
      <c r="I20" s="78">
        <v>3623</v>
      </c>
      <c r="J20" s="78">
        <f>SUM(K20,'済　第４１後期高齢者医療事業会計2'!D20,'済　第４１後期高齢者医療事業会計2'!E20,'済　第４１後期高齢者医療事業会計2'!F20,'済　第４１後期高齢者医療事業会計2'!G20)</f>
        <v>112767</v>
      </c>
      <c r="K20" s="78">
        <v>3735</v>
      </c>
      <c r="L20" s="78">
        <v>3735</v>
      </c>
      <c r="N20" s="8"/>
      <c r="O20" s="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</row>
    <row r="21" spans="1:195" s="4" customFormat="1" ht="32.25" customHeight="1">
      <c r="A21" s="16" t="s">
        <v>14</v>
      </c>
      <c r="B21" s="78">
        <f t="shared" si="2"/>
        <v>177125</v>
      </c>
      <c r="C21" s="78">
        <v>98155</v>
      </c>
      <c r="D21" s="78">
        <v>65201</v>
      </c>
      <c r="E21" s="78">
        <v>75005</v>
      </c>
      <c r="F21" s="78">
        <v>75005</v>
      </c>
      <c r="G21" s="78">
        <v>56146</v>
      </c>
      <c r="H21" s="78">
        <v>87</v>
      </c>
      <c r="I21" s="78">
        <v>3878</v>
      </c>
      <c r="J21" s="78">
        <f>SUM(K21,'済　第４１後期高齢者医療事業会計2'!D21,'済　第４１後期高齢者医療事業会計2'!E21,'済　第４１後期高齢者医療事業会計2'!F21,'済　第４１後期高齢者医療事業会計2'!G21)</f>
        <v>175123</v>
      </c>
      <c r="K21" s="78">
        <v>9983</v>
      </c>
      <c r="L21" s="78">
        <v>9483</v>
      </c>
      <c r="N21" s="8"/>
      <c r="O21" s="8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</row>
    <row r="22" spans="1:195" s="4" customFormat="1" ht="32.25" customHeight="1">
      <c r="A22" s="16" t="s">
        <v>15</v>
      </c>
      <c r="B22" s="78">
        <f t="shared" si="2"/>
        <v>71205</v>
      </c>
      <c r="C22" s="78">
        <v>38506</v>
      </c>
      <c r="D22" s="78">
        <v>27613</v>
      </c>
      <c r="E22" s="78">
        <v>29777</v>
      </c>
      <c r="F22" s="78">
        <v>21735</v>
      </c>
      <c r="G22" s="78">
        <v>19634</v>
      </c>
      <c r="H22" s="78">
        <v>449</v>
      </c>
      <c r="I22" s="78">
        <v>2473</v>
      </c>
      <c r="J22" s="78">
        <f>SUM(K22,'済　第４１後期高齢者医療事業会計2'!D22,'済　第４１後期高齢者医療事業会計2'!E22,'済　第４１後期高齢者医療事業会計2'!F22,'済　第４１後期高齢者医療事業会計2'!G22)</f>
        <v>71167</v>
      </c>
      <c r="K22" s="78">
        <v>9181</v>
      </c>
      <c r="L22" s="78">
        <v>8500</v>
      </c>
      <c r="N22" s="8"/>
      <c r="O22" s="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</row>
    <row r="23" spans="1:195" s="4" customFormat="1" ht="32.25" customHeight="1">
      <c r="A23" s="16" t="s">
        <v>16</v>
      </c>
      <c r="B23" s="78">
        <f t="shared" si="2"/>
        <v>108209</v>
      </c>
      <c r="C23" s="78">
        <v>64661</v>
      </c>
      <c r="D23" s="78">
        <v>48361</v>
      </c>
      <c r="E23" s="78">
        <v>38216</v>
      </c>
      <c r="F23" s="78">
        <v>38216</v>
      </c>
      <c r="G23" s="78">
        <v>27367</v>
      </c>
      <c r="H23" s="78">
        <v>1827</v>
      </c>
      <c r="I23" s="78">
        <v>3505</v>
      </c>
      <c r="J23" s="78">
        <f>SUM(K23,'済　第４１後期高齢者医療事業会計2'!D23,'済　第４１後期高齢者医療事業会計2'!E23,'済　第４１後期高齢者医療事業会計2'!F23,'済　第４１後期高齢者医療事業会計2'!G23)</f>
        <v>108091</v>
      </c>
      <c r="K23" s="78">
        <v>10118</v>
      </c>
      <c r="L23" s="78">
        <v>9141</v>
      </c>
      <c r="N23" s="8"/>
      <c r="O23" s="8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</row>
    <row r="24" spans="1:195" s="4" customFormat="1" ht="32.25" customHeight="1">
      <c r="A24" s="14" t="s">
        <v>17</v>
      </c>
      <c r="B24" s="77">
        <f t="shared" si="2"/>
        <v>50217</v>
      </c>
      <c r="C24" s="77">
        <v>25178</v>
      </c>
      <c r="D24" s="77">
        <v>19601</v>
      </c>
      <c r="E24" s="77">
        <v>23848</v>
      </c>
      <c r="F24" s="77">
        <v>23848</v>
      </c>
      <c r="G24" s="77">
        <v>18284</v>
      </c>
      <c r="H24" s="77">
        <v>77</v>
      </c>
      <c r="I24" s="77">
        <v>1114</v>
      </c>
      <c r="J24" s="77">
        <f>SUM(K24,'済　第４１後期高齢者医療事業会計2'!D24,'済　第４１後期高齢者医療事業会計2'!E24,'済　第４１後期高齢者医療事業会計2'!F24,'済　第４１後期高齢者医療事業会計2'!G24)</f>
        <v>50099</v>
      </c>
      <c r="K24" s="77">
        <v>5033</v>
      </c>
      <c r="L24" s="77">
        <v>4714</v>
      </c>
      <c r="N24" s="8"/>
      <c r="O24" s="8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</row>
    <row r="25" spans="1:195" s="4" customFormat="1" ht="32.25" customHeight="1">
      <c r="A25" s="16" t="s">
        <v>18</v>
      </c>
      <c r="B25" s="78">
        <f t="shared" si="2"/>
        <v>78352</v>
      </c>
      <c r="C25" s="78">
        <v>40111</v>
      </c>
      <c r="D25" s="78">
        <v>25479</v>
      </c>
      <c r="E25" s="78">
        <v>36018</v>
      </c>
      <c r="F25" s="78">
        <v>36018</v>
      </c>
      <c r="G25" s="78">
        <v>29736</v>
      </c>
      <c r="H25" s="78">
        <v>156</v>
      </c>
      <c r="I25" s="78">
        <v>2067</v>
      </c>
      <c r="J25" s="78">
        <f>SUM(K25,'済　第４１後期高齢者医療事業会計2'!D25,'済　第４１後期高齢者医療事業会計2'!E25,'済　第４１後期高齢者医療事業会計2'!F25,'済　第４１後期高齢者医療事業会計2'!G25)</f>
        <v>78334</v>
      </c>
      <c r="K25" s="78">
        <v>6282</v>
      </c>
      <c r="L25" s="78">
        <v>5490</v>
      </c>
      <c r="N25" s="8"/>
      <c r="O25" s="8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</row>
    <row r="26" spans="1:195" s="4" customFormat="1" ht="32.25" customHeight="1">
      <c r="A26" s="16" t="s">
        <v>19</v>
      </c>
      <c r="B26" s="78">
        <f t="shared" si="2"/>
        <v>9124</v>
      </c>
      <c r="C26" s="78">
        <v>4783</v>
      </c>
      <c r="D26" s="78">
        <v>4093</v>
      </c>
      <c r="E26" s="78">
        <v>4046</v>
      </c>
      <c r="F26" s="78">
        <v>4046</v>
      </c>
      <c r="G26" s="78">
        <v>2345</v>
      </c>
      <c r="H26" s="78">
        <v>0</v>
      </c>
      <c r="I26" s="78">
        <v>295</v>
      </c>
      <c r="J26" s="78">
        <f>SUM(K26,'済　第４１後期高齢者医療事業会計2'!D26,'済　第４１後期高齢者医療事業会計2'!E26,'済　第４１後期高齢者医療事業会計2'!F26,'済　第４１後期高齢者医療事業会計2'!G26)</f>
        <v>9124</v>
      </c>
      <c r="K26" s="78">
        <v>1615</v>
      </c>
      <c r="L26" s="78">
        <v>1615</v>
      </c>
      <c r="N26" s="8"/>
      <c r="O26" s="8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</row>
    <row r="27" spans="1:195" s="4" customFormat="1" ht="32.25" customHeight="1">
      <c r="A27" s="16" t="s">
        <v>20</v>
      </c>
      <c r="B27" s="78">
        <f t="shared" si="2"/>
        <v>73834</v>
      </c>
      <c r="C27" s="78">
        <v>34315</v>
      </c>
      <c r="D27" s="78">
        <v>27230</v>
      </c>
      <c r="E27" s="78">
        <v>36409</v>
      </c>
      <c r="F27" s="78">
        <v>36409</v>
      </c>
      <c r="G27" s="78">
        <v>28165</v>
      </c>
      <c r="H27" s="78">
        <v>3</v>
      </c>
      <c r="I27" s="78">
        <v>3107</v>
      </c>
      <c r="J27" s="78">
        <f>SUM(K27,'済　第４１後期高齢者医療事業会計2'!D27,'済　第４１後期高齢者医療事業会計2'!E27,'済　第４１後期高齢者医療事業会計2'!F27,'済　第４１後期高齢者医療事業会計2'!G27)</f>
        <v>73821</v>
      </c>
      <c r="K27" s="78">
        <v>7373</v>
      </c>
      <c r="L27" s="78">
        <v>7263</v>
      </c>
      <c r="N27" s="8"/>
      <c r="O27" s="8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</row>
    <row r="28" spans="1:195" s="4" customFormat="1" ht="32.25" customHeight="1">
      <c r="A28" s="17" t="s">
        <v>62</v>
      </c>
      <c r="B28" s="79">
        <f t="shared" si="2"/>
        <v>211812</v>
      </c>
      <c r="C28" s="79">
        <v>114768</v>
      </c>
      <c r="D28" s="79">
        <v>84374</v>
      </c>
      <c r="E28" s="79">
        <v>89684</v>
      </c>
      <c r="F28" s="79">
        <v>89684</v>
      </c>
      <c r="G28" s="79">
        <v>77855</v>
      </c>
      <c r="H28" s="79">
        <v>786</v>
      </c>
      <c r="I28" s="79">
        <v>6574</v>
      </c>
      <c r="J28" s="79">
        <f>SUM(K28,'済　第４１後期高齢者医療事業会計2'!D28,'済　第４１後期高齢者医療事業会計2'!E28,'済　第４１後期高齢者医療事業会計2'!F28,'済　第４１後期高齢者医療事業会計2'!G28)</f>
        <v>211809</v>
      </c>
      <c r="K28" s="79">
        <v>10798</v>
      </c>
      <c r="L28" s="79">
        <v>9253</v>
      </c>
      <c r="N28" s="8"/>
      <c r="O28" s="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</row>
    <row r="29" spans="1:195" s="4" customFormat="1" ht="32.25" customHeight="1">
      <c r="A29" s="16" t="s">
        <v>21</v>
      </c>
      <c r="B29" s="78">
        <f t="shared" si="2"/>
        <v>26581</v>
      </c>
      <c r="C29" s="78">
        <v>16274</v>
      </c>
      <c r="D29" s="78">
        <v>0</v>
      </c>
      <c r="E29" s="78">
        <v>9538</v>
      </c>
      <c r="F29" s="78">
        <v>9538</v>
      </c>
      <c r="G29" s="78">
        <v>8950</v>
      </c>
      <c r="H29" s="78">
        <v>2</v>
      </c>
      <c r="I29" s="78">
        <v>767</v>
      </c>
      <c r="J29" s="78">
        <f>SUM(K29,'済　第４１後期高齢者医療事業会計2'!D29,'済　第４１後期高齢者医療事業会計2'!E29,'済　第４１後期高齢者医療事業会計2'!F29,'済　第４１後期高齢者医療事業会計2'!G29)</f>
        <v>26556</v>
      </c>
      <c r="K29" s="78">
        <v>589</v>
      </c>
      <c r="L29" s="78">
        <v>518</v>
      </c>
      <c r="N29" s="8"/>
      <c r="O29" s="8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</row>
    <row r="30" spans="1:195" s="4" customFormat="1" ht="32.25" customHeight="1">
      <c r="A30" s="16" t="s">
        <v>22</v>
      </c>
      <c r="B30" s="78">
        <f t="shared" si="2"/>
        <v>102633</v>
      </c>
      <c r="C30" s="78">
        <v>48729</v>
      </c>
      <c r="D30" s="78">
        <v>40521</v>
      </c>
      <c r="E30" s="78">
        <v>48163</v>
      </c>
      <c r="F30" s="78">
        <v>48163</v>
      </c>
      <c r="G30" s="78">
        <v>38280</v>
      </c>
      <c r="H30" s="78">
        <v>73</v>
      </c>
      <c r="I30" s="78">
        <v>5668</v>
      </c>
      <c r="J30" s="78">
        <f>SUM(K30,'済　第４１後期高齢者医療事業会計2'!D30,'済　第４１後期高齢者医療事業会計2'!E30,'済　第４１後期高齢者医療事業会計2'!F30,'済　第４１後期高齢者医療事業会計2'!G30)</f>
        <v>102551</v>
      </c>
      <c r="K30" s="78">
        <v>9905</v>
      </c>
      <c r="L30" s="78">
        <v>9546</v>
      </c>
      <c r="N30" s="8"/>
      <c r="O30" s="8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</row>
    <row r="31" spans="1:195" s="4" customFormat="1" ht="32.25" customHeight="1">
      <c r="A31" s="16" t="s">
        <v>23</v>
      </c>
      <c r="B31" s="78">
        <f t="shared" si="2"/>
        <v>48728</v>
      </c>
      <c r="C31" s="78">
        <v>25904</v>
      </c>
      <c r="D31" s="78">
        <v>19752</v>
      </c>
      <c r="E31" s="78">
        <v>20940</v>
      </c>
      <c r="F31" s="78">
        <v>20940</v>
      </c>
      <c r="G31" s="78">
        <v>11760</v>
      </c>
      <c r="H31" s="78">
        <v>526</v>
      </c>
      <c r="I31" s="78">
        <v>1358</v>
      </c>
      <c r="J31" s="78">
        <f>SUM(K31,'済　第４１後期高齢者医療事業会計2'!D31,'済　第４１後期高齢者医療事業会計2'!E31,'済　第４１後期高齢者医療事業会計2'!F31,'済　第４１後期高齢者医療事業会計2'!G31)</f>
        <v>48710</v>
      </c>
      <c r="K31" s="78">
        <v>8768</v>
      </c>
      <c r="L31" s="78">
        <v>8756</v>
      </c>
      <c r="N31" s="8"/>
      <c r="O31" s="8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</row>
    <row r="32" spans="1:195" s="4" customFormat="1" ht="32.25" customHeight="1">
      <c r="A32" s="16" t="s">
        <v>24</v>
      </c>
      <c r="B32" s="78">
        <f t="shared" si="2"/>
        <v>175206</v>
      </c>
      <c r="C32" s="78">
        <v>106932</v>
      </c>
      <c r="D32" s="78">
        <v>75445</v>
      </c>
      <c r="E32" s="78">
        <v>67233</v>
      </c>
      <c r="F32" s="78">
        <v>67233</v>
      </c>
      <c r="G32" s="78">
        <v>51267</v>
      </c>
      <c r="H32" s="78">
        <v>727</v>
      </c>
      <c r="I32" s="78">
        <v>314</v>
      </c>
      <c r="J32" s="78">
        <f>SUM(K32,'済　第４１後期高齢者医療事業会計2'!D32,'済　第４１後期高齢者医療事業会計2'!E32,'済　第４１後期高齢者医療事業会計2'!F32,'済　第４１後期高齢者医療事業会計2'!G32)</f>
        <v>174613</v>
      </c>
      <c r="K32" s="78">
        <v>15966</v>
      </c>
      <c r="L32" s="78">
        <v>14771</v>
      </c>
      <c r="N32" s="8"/>
      <c r="O32" s="8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</row>
    <row r="33" spans="1:195" s="4" customFormat="1" ht="32.25" customHeight="1">
      <c r="A33" s="16" t="s">
        <v>25</v>
      </c>
      <c r="B33" s="78">
        <f t="shared" si="2"/>
        <v>175576</v>
      </c>
      <c r="C33" s="78">
        <v>109474</v>
      </c>
      <c r="D33" s="78">
        <v>76080</v>
      </c>
      <c r="E33" s="78">
        <v>62933</v>
      </c>
      <c r="F33" s="78">
        <v>62933</v>
      </c>
      <c r="G33" s="78">
        <v>56593</v>
      </c>
      <c r="H33" s="78">
        <v>162</v>
      </c>
      <c r="I33" s="78">
        <v>3007</v>
      </c>
      <c r="J33" s="78">
        <f>SUM(K33,'済　第４１後期高齢者医療事業会計2'!D33,'済　第４１後期高齢者医療事業会計2'!E33,'済　第４１後期高齢者医療事業会計2'!F33,'済　第４１後期高齢者医療事業会計2'!G33)</f>
        <v>175304</v>
      </c>
      <c r="K33" s="78">
        <v>6327</v>
      </c>
      <c r="L33" s="78">
        <v>6327</v>
      </c>
      <c r="N33" s="8"/>
      <c r="O33" s="8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</row>
    <row r="34" spans="1:195" s="4" customFormat="1" ht="32.25" customHeight="1">
      <c r="A34" s="14" t="s">
        <v>26</v>
      </c>
      <c r="B34" s="77">
        <f t="shared" si="2"/>
        <v>34156</v>
      </c>
      <c r="C34" s="77">
        <v>20686</v>
      </c>
      <c r="D34" s="77">
        <v>15234</v>
      </c>
      <c r="E34" s="77">
        <v>12919</v>
      </c>
      <c r="F34" s="77">
        <v>12919</v>
      </c>
      <c r="G34" s="77">
        <v>9947</v>
      </c>
      <c r="H34" s="77">
        <v>502</v>
      </c>
      <c r="I34" s="77">
        <v>49</v>
      </c>
      <c r="J34" s="77">
        <f>SUM(K34,'済　第４１後期高齢者医療事業会計2'!D34,'済　第４１後期高齢者医療事業会計2'!E34,'済　第４１後期高齢者医療事業会計2'!F34,'済　第４１後期高齢者医療事業会計2'!G34)</f>
        <v>33953</v>
      </c>
      <c r="K34" s="77">
        <v>2727</v>
      </c>
      <c r="L34" s="77">
        <v>2644</v>
      </c>
      <c r="N34" s="8"/>
      <c r="O34" s="8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</row>
    <row r="35" spans="1:195" s="4" customFormat="1" ht="32.25" customHeight="1">
      <c r="A35" s="16" t="s">
        <v>27</v>
      </c>
      <c r="B35" s="78">
        <f t="shared" si="2"/>
        <v>49896</v>
      </c>
      <c r="C35" s="78">
        <v>24474</v>
      </c>
      <c r="D35" s="78">
        <v>19432</v>
      </c>
      <c r="E35" s="78">
        <v>23639</v>
      </c>
      <c r="F35" s="78">
        <v>23639</v>
      </c>
      <c r="G35" s="78">
        <v>19137</v>
      </c>
      <c r="H35" s="78">
        <v>1438</v>
      </c>
      <c r="I35" s="78">
        <v>345</v>
      </c>
      <c r="J35" s="78">
        <f>SUM(K35,'済　第４１後期高齢者医療事業会計2'!D35,'済　第４１後期高齢者医療事業会計2'!E35,'済　第４１後期高齢者医療事業会計2'!F35,'済　第４１後期高齢者医療事業会計2'!G35)</f>
        <v>49404</v>
      </c>
      <c r="K35" s="78">
        <v>4501</v>
      </c>
      <c r="L35" s="78">
        <v>4378</v>
      </c>
      <c r="N35" s="8"/>
      <c r="O35" s="8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</row>
    <row r="36" spans="1:195" s="4" customFormat="1" ht="32.25" customHeight="1">
      <c r="A36" s="16" t="s">
        <v>28</v>
      </c>
      <c r="B36" s="78">
        <f t="shared" si="2"/>
        <v>32062</v>
      </c>
      <c r="C36" s="78">
        <v>13342</v>
      </c>
      <c r="D36" s="78">
        <v>0</v>
      </c>
      <c r="E36" s="78">
        <v>16058</v>
      </c>
      <c r="F36" s="78">
        <v>16058</v>
      </c>
      <c r="G36" s="78">
        <v>11821</v>
      </c>
      <c r="H36" s="78">
        <v>354</v>
      </c>
      <c r="I36" s="78">
        <v>2308</v>
      </c>
      <c r="J36" s="78">
        <f>SUM(K36,'済　第４１後期高齢者医療事業会計2'!D36,'済　第４１後期高齢者医療事業会計2'!E36,'済　第４１後期高齢者医療事業会計2'!F36,'済　第４１後期高齢者医療事業会計2'!G36)</f>
        <v>31916</v>
      </c>
      <c r="K36" s="78">
        <v>2612</v>
      </c>
      <c r="L36" s="78">
        <v>2555</v>
      </c>
      <c r="N36" s="8"/>
      <c r="O36" s="8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</row>
    <row r="37" spans="1:195" s="4" customFormat="1" ht="32.25" customHeight="1">
      <c r="A37" s="16" t="s">
        <v>29</v>
      </c>
      <c r="B37" s="78">
        <f t="shared" si="2"/>
        <v>101334</v>
      </c>
      <c r="C37" s="78">
        <v>26019</v>
      </c>
      <c r="D37" s="78">
        <v>19806</v>
      </c>
      <c r="E37" s="78">
        <v>75174</v>
      </c>
      <c r="F37" s="78">
        <v>75174</v>
      </c>
      <c r="G37" s="78">
        <v>18102</v>
      </c>
      <c r="H37" s="78">
        <v>64</v>
      </c>
      <c r="I37" s="78">
        <v>77</v>
      </c>
      <c r="J37" s="78">
        <f>SUM(K37,'済　第４１後期高齢者医療事業会計2'!D37,'済　第４１後期高齢者医療事業会計2'!E37,'済　第４１後期高齢者医療事業会計2'!F37,'済　第４１後期高齢者医療事業会計2'!G37)</f>
        <v>101266</v>
      </c>
      <c r="K37" s="78">
        <v>3510</v>
      </c>
      <c r="L37" s="78">
        <v>3510</v>
      </c>
      <c r="N37" s="8"/>
      <c r="O37" s="8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</row>
    <row r="38" spans="1:195" s="4" customFormat="1" ht="32.25" customHeight="1">
      <c r="A38" s="17" t="s">
        <v>30</v>
      </c>
      <c r="B38" s="79">
        <f t="shared" si="2"/>
        <v>64840</v>
      </c>
      <c r="C38" s="79">
        <v>13013</v>
      </c>
      <c r="D38" s="79">
        <v>8341</v>
      </c>
      <c r="E38" s="79">
        <v>49975</v>
      </c>
      <c r="F38" s="79">
        <v>49975</v>
      </c>
      <c r="G38" s="79">
        <v>11080</v>
      </c>
      <c r="H38" s="79">
        <v>167</v>
      </c>
      <c r="I38" s="79">
        <v>1685</v>
      </c>
      <c r="J38" s="79">
        <f>SUM(K38,'済　第４１後期高齢者医療事業会計2'!D38,'済　第４１後期高齢者医療事業会計2'!E38,'済　第４１後期高齢者医療事業会計2'!F38,'済　第４１後期高齢者医療事業会計2'!G38)</f>
        <v>64458</v>
      </c>
      <c r="K38" s="79">
        <v>38535</v>
      </c>
      <c r="L38" s="79">
        <v>38480</v>
      </c>
      <c r="N38" s="8"/>
      <c r="O38" s="8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</row>
    <row r="39" spans="1:195" s="4" customFormat="1" ht="32.25" customHeight="1">
      <c r="A39" s="16" t="s">
        <v>63</v>
      </c>
      <c r="B39" s="78">
        <f t="shared" si="2"/>
        <v>228411</v>
      </c>
      <c r="C39" s="78">
        <v>133408</v>
      </c>
      <c r="D39" s="78">
        <v>102565</v>
      </c>
      <c r="E39" s="78">
        <v>86524</v>
      </c>
      <c r="F39" s="78">
        <v>86524</v>
      </c>
      <c r="G39" s="78">
        <v>78776</v>
      </c>
      <c r="H39" s="78">
        <v>894</v>
      </c>
      <c r="I39" s="78">
        <v>7585</v>
      </c>
      <c r="J39" s="78">
        <f>SUM(K39,'済　第４１後期高齢者医療事業会計2'!D39,'済　第４１後期高齢者医療事業会計2'!E39,'済　第４１後期高齢者医療事業会計2'!F39,'済　第４１後期高齢者医療事業会計2'!G39)</f>
        <v>227214</v>
      </c>
      <c r="K39" s="78">
        <v>3678</v>
      </c>
      <c r="L39" s="78">
        <v>3129</v>
      </c>
      <c r="N39" s="8"/>
      <c r="O39" s="8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</row>
    <row r="40" spans="1:195" s="4" customFormat="1" ht="32.25" customHeight="1">
      <c r="A40" s="16" t="s">
        <v>31</v>
      </c>
      <c r="B40" s="78">
        <f t="shared" si="2"/>
        <v>266742</v>
      </c>
      <c r="C40" s="78">
        <v>92825</v>
      </c>
      <c r="D40" s="78">
        <v>57119</v>
      </c>
      <c r="E40" s="78">
        <v>168952</v>
      </c>
      <c r="F40" s="78">
        <v>168952</v>
      </c>
      <c r="G40" s="78">
        <v>37100</v>
      </c>
      <c r="H40" s="78">
        <v>1611</v>
      </c>
      <c r="I40" s="78">
        <v>3354</v>
      </c>
      <c r="J40" s="78">
        <f>SUM(K40,'済　第４１後期高齢者医療事業会計2'!D40,'済　第４１後期高齢者医療事業会計2'!E40,'済　第４１後期高齢者医療事業会計2'!F40,'済　第４１後期高齢者医療事業会計2'!G40)</f>
        <v>264912</v>
      </c>
      <c r="K40" s="78">
        <v>11720</v>
      </c>
      <c r="L40" s="78">
        <v>10724</v>
      </c>
      <c r="N40" s="8"/>
      <c r="O40" s="8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</row>
    <row r="41" spans="1:195" s="4" customFormat="1" ht="32.25" customHeight="1">
      <c r="A41" s="16" t="s">
        <v>32</v>
      </c>
      <c r="B41" s="78">
        <f t="shared" si="2"/>
        <v>54836</v>
      </c>
      <c r="C41" s="78">
        <v>34263</v>
      </c>
      <c r="D41" s="78">
        <v>24854</v>
      </c>
      <c r="E41" s="78">
        <v>17172</v>
      </c>
      <c r="F41" s="78">
        <v>17172</v>
      </c>
      <c r="G41" s="78">
        <v>15969</v>
      </c>
      <c r="H41" s="78">
        <v>3341</v>
      </c>
      <c r="I41" s="78">
        <v>60</v>
      </c>
      <c r="J41" s="78">
        <f>SUM(K41,'済　第４１後期高齢者医療事業会計2'!D41,'済　第４１後期高齢者医療事業会計2'!E41,'済　第４１後期高齢者医療事業会計2'!F41,'済　第４１後期高齢者医療事業会計2'!G41)</f>
        <v>50563</v>
      </c>
      <c r="K41" s="78">
        <v>1114</v>
      </c>
      <c r="L41" s="78">
        <v>760</v>
      </c>
      <c r="N41" s="8"/>
      <c r="O41" s="8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</row>
    <row r="42" spans="1:195" s="4" customFormat="1" ht="32.25" customHeight="1">
      <c r="A42" s="16" t="s">
        <v>33</v>
      </c>
      <c r="B42" s="78">
        <f t="shared" si="2"/>
        <v>41716</v>
      </c>
      <c r="C42" s="78">
        <v>24990</v>
      </c>
      <c r="D42" s="78">
        <v>17854</v>
      </c>
      <c r="E42" s="78">
        <v>15460</v>
      </c>
      <c r="F42" s="78">
        <v>15460</v>
      </c>
      <c r="G42" s="78">
        <v>13777</v>
      </c>
      <c r="H42" s="78">
        <v>370</v>
      </c>
      <c r="I42" s="78">
        <v>896</v>
      </c>
      <c r="J42" s="78">
        <f>SUM(K42,'済　第４１後期高齢者医療事業会計2'!D42,'済　第４１後期高齢者医療事業会計2'!E42,'済　第４１後期高齢者医療事業会計2'!F42,'済　第４１後期高齢者医療事業会計2'!G42)</f>
        <v>41515</v>
      </c>
      <c r="K42" s="78">
        <v>1683</v>
      </c>
      <c r="L42" s="78">
        <v>1682</v>
      </c>
      <c r="N42" s="8"/>
      <c r="O42" s="8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</row>
    <row r="43" spans="1:195" s="4" customFormat="1" ht="32.25" customHeight="1">
      <c r="A43" s="16" t="s">
        <v>34</v>
      </c>
      <c r="B43" s="78">
        <f t="shared" si="2"/>
        <v>156451</v>
      </c>
      <c r="C43" s="78">
        <v>107483</v>
      </c>
      <c r="D43" s="78">
        <v>71786</v>
      </c>
      <c r="E43" s="78">
        <v>47884</v>
      </c>
      <c r="F43" s="78">
        <v>47884</v>
      </c>
      <c r="G43" s="78">
        <v>39928</v>
      </c>
      <c r="H43" s="78">
        <v>454</v>
      </c>
      <c r="I43" s="78">
        <v>630</v>
      </c>
      <c r="J43" s="78">
        <f>SUM(K43,'済　第４１後期高齢者医療事業会計2'!D43,'済　第４１後期高齢者医療事業会計2'!E43,'済　第４１後期高齢者医療事業会計2'!F43,'済　第４１後期高齢者医療事業会計2'!G43)</f>
        <v>156366</v>
      </c>
      <c r="K43" s="78">
        <v>7921</v>
      </c>
      <c r="L43" s="78">
        <v>7879</v>
      </c>
      <c r="N43" s="8"/>
      <c r="O43" s="8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</row>
    <row r="44" spans="1:195" s="4" customFormat="1" ht="32.25" customHeight="1">
      <c r="A44" s="14" t="s">
        <v>35</v>
      </c>
      <c r="B44" s="77">
        <f t="shared" si="2"/>
        <v>144473</v>
      </c>
      <c r="C44" s="77">
        <v>87048</v>
      </c>
      <c r="D44" s="77">
        <v>52166</v>
      </c>
      <c r="E44" s="77">
        <v>51456</v>
      </c>
      <c r="F44" s="77">
        <v>51456</v>
      </c>
      <c r="G44" s="77">
        <v>41322</v>
      </c>
      <c r="H44" s="77">
        <v>1627</v>
      </c>
      <c r="I44" s="77">
        <v>4342</v>
      </c>
      <c r="J44" s="77">
        <f>SUM(K44,'済　第４１後期高齢者医療事業会計2'!D44,'済　第４１後期高齢者医療事業会計2'!E44,'済　第４１後期高齢者医療事業会計2'!F44,'済　第４１後期高齢者医療事業会計2'!G44)</f>
        <v>144157</v>
      </c>
      <c r="K44" s="77">
        <v>9727</v>
      </c>
      <c r="L44" s="77">
        <v>8727</v>
      </c>
      <c r="N44" s="8"/>
      <c r="O44" s="8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</row>
    <row r="45" spans="1:195" s="4" customFormat="1" ht="32.25" customHeight="1">
      <c r="A45" s="16" t="s">
        <v>36</v>
      </c>
      <c r="B45" s="78">
        <f t="shared" si="2"/>
        <v>142067</v>
      </c>
      <c r="C45" s="78">
        <v>35753</v>
      </c>
      <c r="D45" s="78">
        <v>27221</v>
      </c>
      <c r="E45" s="78">
        <v>105862</v>
      </c>
      <c r="F45" s="78">
        <v>105862</v>
      </c>
      <c r="G45" s="78">
        <v>23352</v>
      </c>
      <c r="H45" s="78">
        <v>452</v>
      </c>
      <c r="I45" s="78">
        <v>0</v>
      </c>
      <c r="J45" s="78">
        <f>SUM(K45,'済　第４１後期高齢者医療事業会計2'!D45,'済　第４１後期高齢者医療事業会計2'!E45,'済　第４１後期高齢者医療事業会計2'!F45,'済　第４１後期高齢者医療事業会計2'!G45)</f>
        <v>139034</v>
      </c>
      <c r="K45" s="78">
        <v>77844</v>
      </c>
      <c r="L45" s="78">
        <v>77844</v>
      </c>
      <c r="N45" s="8"/>
      <c r="O45" s="8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</row>
    <row r="46" spans="1:195" s="4" customFormat="1" ht="32.25" customHeight="1">
      <c r="A46" s="16" t="s">
        <v>37</v>
      </c>
      <c r="B46" s="78">
        <f t="shared" si="2"/>
        <v>106192</v>
      </c>
      <c r="C46" s="78">
        <v>60366</v>
      </c>
      <c r="D46" s="78">
        <v>42723</v>
      </c>
      <c r="E46" s="78">
        <v>41398</v>
      </c>
      <c r="F46" s="78">
        <v>41398</v>
      </c>
      <c r="G46" s="78">
        <v>34034</v>
      </c>
      <c r="H46" s="78">
        <v>304</v>
      </c>
      <c r="I46" s="78">
        <v>4124</v>
      </c>
      <c r="J46" s="78">
        <f>SUM(K46,'済　第４１後期高齢者医療事業会計2'!D46,'済　第４１後期高齢者医療事業会計2'!E46,'済　第４１後期高齢者医療事業会計2'!F46,'済　第４１後期高齢者医療事業会計2'!G46)</f>
        <v>105991</v>
      </c>
      <c r="K46" s="78">
        <v>7439</v>
      </c>
      <c r="L46" s="78">
        <v>5812</v>
      </c>
      <c r="N46" s="8"/>
      <c r="O46" s="8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</row>
    <row r="47" spans="1:195" s="4" customFormat="1" ht="32.25" customHeight="1">
      <c r="A47" s="16" t="s">
        <v>38</v>
      </c>
      <c r="B47" s="78">
        <f t="shared" si="2"/>
        <v>41862</v>
      </c>
      <c r="C47" s="78">
        <v>19382</v>
      </c>
      <c r="D47" s="78">
        <v>15837</v>
      </c>
      <c r="E47" s="78">
        <v>19990</v>
      </c>
      <c r="F47" s="78">
        <v>19990</v>
      </c>
      <c r="G47" s="78">
        <v>13747</v>
      </c>
      <c r="H47" s="78">
        <v>60</v>
      </c>
      <c r="I47" s="78">
        <v>2430</v>
      </c>
      <c r="J47" s="78">
        <f>SUM(K47,'済　第４１後期高齢者医療事業会計2'!D47,'済　第４１後期高齢者医療事業会計2'!E47,'済　第４１後期高齢者医療事業会計2'!F47,'済　第４１後期高齢者医療事業会計2'!G47)</f>
        <v>41795</v>
      </c>
      <c r="K47" s="78">
        <v>6206</v>
      </c>
      <c r="L47" s="78">
        <v>5243</v>
      </c>
      <c r="N47" s="8"/>
      <c r="O47" s="8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</row>
    <row r="48" spans="1:195" s="4" customFormat="1" ht="32.25" customHeight="1">
      <c r="A48" s="17" t="s">
        <v>39</v>
      </c>
      <c r="B48" s="79">
        <f t="shared" si="2"/>
        <v>163552</v>
      </c>
      <c r="C48" s="79">
        <v>101289</v>
      </c>
      <c r="D48" s="79">
        <v>73158</v>
      </c>
      <c r="E48" s="79">
        <v>57654</v>
      </c>
      <c r="F48" s="79">
        <v>57654</v>
      </c>
      <c r="G48" s="79">
        <v>50440</v>
      </c>
      <c r="H48" s="79">
        <v>1206</v>
      </c>
      <c r="I48" s="79">
        <v>3403</v>
      </c>
      <c r="J48" s="79">
        <f>SUM(K48,'済　第４１後期高齢者医療事業会計2'!D48,'済　第４１後期高齢者医療事業会計2'!E48,'済　第４１後期高齢者医療事業会計2'!F48,'済　第４１後期高齢者医療事業会計2'!G48)</f>
        <v>162438</v>
      </c>
      <c r="K48" s="79">
        <v>8796</v>
      </c>
      <c r="L48" s="79">
        <v>8414</v>
      </c>
      <c r="N48" s="8"/>
      <c r="O48" s="8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</row>
    <row r="49" spans="1:195" s="4" customFormat="1" ht="32.25" customHeight="1">
      <c r="A49" s="16" t="s">
        <v>40</v>
      </c>
      <c r="B49" s="78">
        <f t="shared" si="2"/>
        <v>57224</v>
      </c>
      <c r="C49" s="78">
        <v>30664</v>
      </c>
      <c r="D49" s="78">
        <v>23891</v>
      </c>
      <c r="E49" s="78">
        <v>24664</v>
      </c>
      <c r="F49" s="78">
        <v>24664</v>
      </c>
      <c r="G49" s="78">
        <v>17427</v>
      </c>
      <c r="H49" s="78">
        <v>343</v>
      </c>
      <c r="I49" s="78">
        <v>1553</v>
      </c>
      <c r="J49" s="78">
        <f>SUM(K49,'済　第４１後期高齢者医療事業会計2'!D49,'済　第４１後期高齢者医療事業会計2'!E49,'済　第４１後期高齢者医療事業会計2'!F49,'済　第４１後期高齢者医療事業会計2'!G49)</f>
        <v>56971</v>
      </c>
      <c r="K49" s="78">
        <v>6992</v>
      </c>
      <c r="L49" s="78">
        <v>5491</v>
      </c>
      <c r="N49" s="8"/>
      <c r="O49" s="8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</row>
    <row r="50" spans="1:195" s="4" customFormat="1" ht="32.25" customHeight="1">
      <c r="A50" s="16" t="s">
        <v>41</v>
      </c>
      <c r="B50" s="78">
        <f t="shared" si="2"/>
        <v>43982</v>
      </c>
      <c r="C50" s="78">
        <v>23540</v>
      </c>
      <c r="D50" s="78">
        <v>16992</v>
      </c>
      <c r="E50" s="78">
        <v>20122</v>
      </c>
      <c r="F50" s="78">
        <v>20122</v>
      </c>
      <c r="G50" s="78">
        <v>19360</v>
      </c>
      <c r="H50" s="78">
        <v>244</v>
      </c>
      <c r="I50" s="78">
        <v>76</v>
      </c>
      <c r="J50" s="78">
        <f>SUM(K50,'済　第４１後期高齢者医療事業会計2'!D50,'済　第４１後期高齢者医療事業会計2'!E50,'済　第４１後期高齢者医療事業会計2'!F50,'済　第４１後期高齢者医療事業会計2'!G50)</f>
        <v>43872</v>
      </c>
      <c r="K50" s="78">
        <v>610</v>
      </c>
      <c r="L50" s="78">
        <v>268</v>
      </c>
      <c r="N50" s="8"/>
      <c r="O50" s="8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</row>
    <row r="51" spans="1:195" s="4" customFormat="1" ht="32.25" customHeight="1">
      <c r="A51" s="16" t="s">
        <v>42</v>
      </c>
      <c r="B51" s="78">
        <f t="shared" si="2"/>
        <v>70488</v>
      </c>
      <c r="C51" s="78">
        <v>40529</v>
      </c>
      <c r="D51" s="78">
        <v>28325</v>
      </c>
      <c r="E51" s="78">
        <v>28914</v>
      </c>
      <c r="F51" s="78">
        <v>28914</v>
      </c>
      <c r="G51" s="78">
        <v>18990</v>
      </c>
      <c r="H51" s="78">
        <v>708</v>
      </c>
      <c r="I51" s="78">
        <v>337</v>
      </c>
      <c r="J51" s="78">
        <f>SUM(K51,'済　第４１後期高齢者医療事業会計2'!D51,'済　第４１後期高齢者医療事業会計2'!E51,'済　第４１後期高齢者医療事業会計2'!F51,'済　第４１後期高齢者医療事業会計2'!G51)</f>
        <v>70035</v>
      </c>
      <c r="K51" s="78">
        <v>9378</v>
      </c>
      <c r="L51" s="78">
        <v>8555</v>
      </c>
      <c r="N51" s="8"/>
      <c r="O51" s="8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</row>
    <row r="52" spans="1:195" s="4" customFormat="1" ht="32.25" customHeight="1">
      <c r="A52" s="16" t="s">
        <v>43</v>
      </c>
      <c r="B52" s="78">
        <f t="shared" si="2"/>
        <v>64415</v>
      </c>
      <c r="C52" s="78">
        <v>35225</v>
      </c>
      <c r="D52" s="78">
        <v>26502</v>
      </c>
      <c r="E52" s="78">
        <v>28279</v>
      </c>
      <c r="F52" s="78">
        <v>28279</v>
      </c>
      <c r="G52" s="78">
        <v>21191</v>
      </c>
      <c r="H52" s="78">
        <v>55</v>
      </c>
      <c r="I52" s="78">
        <v>856</v>
      </c>
      <c r="J52" s="78">
        <f>SUM(K52,'済　第４１後期高齢者医療事業会計2'!D52,'済　第４１後期高齢者医療事業会計2'!E52,'済　第４１後期高齢者医療事業会計2'!F52,'済　第４１後期高齢者医療事業会計2'!G52)</f>
        <v>64415</v>
      </c>
      <c r="K52" s="78">
        <v>7089</v>
      </c>
      <c r="L52" s="78">
        <v>7089</v>
      </c>
      <c r="N52" s="8"/>
      <c r="O52" s="8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</row>
    <row r="53" spans="1:195" s="4" customFormat="1" ht="32.25" customHeight="1">
      <c r="A53" s="16" t="s">
        <v>44</v>
      </c>
      <c r="B53" s="78">
        <f t="shared" si="2"/>
        <v>187786</v>
      </c>
      <c r="C53" s="78">
        <v>120645</v>
      </c>
      <c r="D53" s="78">
        <v>84409</v>
      </c>
      <c r="E53" s="78">
        <v>61740</v>
      </c>
      <c r="F53" s="78">
        <v>61740</v>
      </c>
      <c r="G53" s="78">
        <v>49349</v>
      </c>
      <c r="H53" s="78">
        <v>338</v>
      </c>
      <c r="I53" s="78">
        <v>5063</v>
      </c>
      <c r="J53" s="78">
        <f>SUM(K53,'済　第４１後期高齢者医療事業会計2'!D53,'済　第４１後期高齢者医療事業会計2'!E53,'済　第４１後期高齢者医療事業会計2'!F53,'済　第４１後期高齢者医療事業会計2'!G53)</f>
        <v>187241</v>
      </c>
      <c r="K53" s="78">
        <v>11018</v>
      </c>
      <c r="L53" s="78">
        <v>9323</v>
      </c>
      <c r="N53" s="8"/>
      <c r="O53" s="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</row>
    <row r="54" spans="1:195" s="4" customFormat="1" ht="32.25" customHeight="1">
      <c r="A54" s="14" t="s">
        <v>45</v>
      </c>
      <c r="B54" s="77">
        <f t="shared" si="2"/>
        <v>103756</v>
      </c>
      <c r="C54" s="77">
        <v>62624</v>
      </c>
      <c r="D54" s="77">
        <v>46032</v>
      </c>
      <c r="E54" s="77">
        <v>38574</v>
      </c>
      <c r="F54" s="77">
        <v>38574</v>
      </c>
      <c r="G54" s="77">
        <v>35884</v>
      </c>
      <c r="H54" s="77">
        <v>203</v>
      </c>
      <c r="I54" s="77">
        <v>2355</v>
      </c>
      <c r="J54" s="77">
        <f>SUM(K54,'済　第４１後期高齢者医療事業会計2'!D54,'済　第４１後期高齢者医療事業会計2'!E54,'済　第４１後期高齢者医療事業会計2'!F54,'済　第４１後期高齢者医療事業会計2'!G54)</f>
        <v>103700</v>
      </c>
      <c r="K54" s="77">
        <v>1818</v>
      </c>
      <c r="L54" s="77">
        <v>917</v>
      </c>
      <c r="N54" s="8"/>
      <c r="O54" s="8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</row>
    <row r="55" spans="1:195" s="4" customFormat="1" ht="32.25" customHeight="1">
      <c r="A55" s="16" t="s">
        <v>46</v>
      </c>
      <c r="B55" s="78">
        <f t="shared" si="2"/>
        <v>24821</v>
      </c>
      <c r="C55" s="78">
        <v>3826</v>
      </c>
      <c r="D55" s="78">
        <v>0</v>
      </c>
      <c r="E55" s="78">
        <v>18509</v>
      </c>
      <c r="F55" s="78">
        <v>12653</v>
      </c>
      <c r="G55" s="78">
        <v>12020</v>
      </c>
      <c r="H55" s="78">
        <v>1003</v>
      </c>
      <c r="I55" s="78">
        <v>1483</v>
      </c>
      <c r="J55" s="78">
        <f>SUM(K55,'済　第４１後期高齢者医療事業会計2'!D55,'済　第４１後期高齢者医療事業会計2'!E55,'済　第４１後期高齢者医療事業会計2'!F55,'済　第４１後期高齢者医療事業会計2'!G55)</f>
        <v>24535</v>
      </c>
      <c r="K55" s="78">
        <v>6353</v>
      </c>
      <c r="L55" s="78">
        <v>6319</v>
      </c>
      <c r="N55" s="8"/>
      <c r="O55" s="8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</row>
    <row r="56" spans="1:195" s="4" customFormat="1" ht="32.25" customHeight="1">
      <c r="A56" s="16" t="s">
        <v>47</v>
      </c>
      <c r="B56" s="78">
        <f t="shared" si="2"/>
        <v>121425</v>
      </c>
      <c r="C56" s="78">
        <v>3230</v>
      </c>
      <c r="D56" s="78">
        <v>0</v>
      </c>
      <c r="E56" s="78">
        <v>115362</v>
      </c>
      <c r="F56" s="78">
        <v>115362</v>
      </c>
      <c r="G56" s="78">
        <v>19955</v>
      </c>
      <c r="H56" s="78">
        <v>1268</v>
      </c>
      <c r="I56" s="78">
        <v>1565</v>
      </c>
      <c r="J56" s="78">
        <f>SUM(K56,'済　第４１後期高齢者医療事業会計2'!D56,'済　第４１後期高齢者医療事業会計2'!E56,'済　第４１後期高齢者医療事業会計2'!F56,'済　第４１後期高齢者医療事業会計2'!G56)</f>
        <v>121189</v>
      </c>
      <c r="K56" s="78">
        <v>4196</v>
      </c>
      <c r="L56" s="78">
        <v>4196</v>
      </c>
      <c r="N56" s="8"/>
      <c r="O56" s="8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</row>
    <row r="57" spans="1:195" s="4" customFormat="1" ht="32.25" customHeight="1">
      <c r="A57" s="16" t="s">
        <v>48</v>
      </c>
      <c r="B57" s="78">
        <f t="shared" si="2"/>
        <v>42636</v>
      </c>
      <c r="C57" s="78">
        <v>0</v>
      </c>
      <c r="D57" s="78">
        <v>0</v>
      </c>
      <c r="E57" s="78">
        <v>38954</v>
      </c>
      <c r="F57" s="78">
        <v>38954</v>
      </c>
      <c r="G57" s="78">
        <v>31999</v>
      </c>
      <c r="H57" s="78">
        <v>2238</v>
      </c>
      <c r="I57" s="78">
        <v>1444</v>
      </c>
      <c r="J57" s="78">
        <f>SUM(K57,'済　第４１後期高齢者医療事業会計2'!D57,'済　第４１後期高齢者医療事業会計2'!E57,'済　第４１後期高齢者医療事業会計2'!F57,'済　第４１後期高齢者医療事業会計2'!G57)</f>
        <v>40241</v>
      </c>
      <c r="K57" s="78">
        <v>6173</v>
      </c>
      <c r="L57" s="78">
        <v>5924</v>
      </c>
      <c r="N57" s="8"/>
      <c r="O57" s="8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</row>
    <row r="58" spans="1:195" s="4" customFormat="1" ht="32.25" customHeight="1">
      <c r="A58" s="17" t="s">
        <v>49</v>
      </c>
      <c r="B58" s="79">
        <f t="shared" si="2"/>
        <v>71859</v>
      </c>
      <c r="C58" s="79">
        <v>2468</v>
      </c>
      <c r="D58" s="79">
        <v>0</v>
      </c>
      <c r="E58" s="79">
        <v>66988</v>
      </c>
      <c r="F58" s="79">
        <v>66988</v>
      </c>
      <c r="G58" s="79">
        <v>13347</v>
      </c>
      <c r="H58" s="79">
        <v>19</v>
      </c>
      <c r="I58" s="79">
        <v>2384</v>
      </c>
      <c r="J58" s="79">
        <f>SUM(K58,'済　第４１後期高齢者医療事業会計2'!D58,'済　第４１後期高齢者医療事業会計2'!E58,'済　第４１後期高齢者医療事業会計2'!F58,'済　第４１後期高齢者医療事業会計2'!G58)</f>
        <v>71347</v>
      </c>
      <c r="K58" s="79">
        <v>14232</v>
      </c>
      <c r="L58" s="79">
        <v>14232</v>
      </c>
      <c r="N58" s="8"/>
      <c r="O58" s="8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</row>
    <row r="59" spans="1:195" s="4" customFormat="1" ht="32.25" customHeight="1">
      <c r="A59" s="16" t="s">
        <v>50</v>
      </c>
      <c r="B59" s="78">
        <f t="shared" si="2"/>
        <v>30955</v>
      </c>
      <c r="C59" s="78">
        <v>0</v>
      </c>
      <c r="D59" s="78">
        <v>0</v>
      </c>
      <c r="E59" s="78">
        <v>28514</v>
      </c>
      <c r="F59" s="78">
        <v>28514</v>
      </c>
      <c r="G59" s="78">
        <v>20909</v>
      </c>
      <c r="H59" s="78">
        <v>247</v>
      </c>
      <c r="I59" s="78">
        <v>2194</v>
      </c>
      <c r="J59" s="78">
        <f>SUM(K59,'済　第４１後期高齢者医療事業会計2'!D59,'済　第４１後期高齢者医療事業会計2'!E59,'済　第４１後期高齢者医療事業会計2'!F59,'済　第４１後期高齢者医療事業会計2'!G59)</f>
        <v>30656</v>
      </c>
      <c r="K59" s="78">
        <v>6783</v>
      </c>
      <c r="L59" s="78">
        <v>6696</v>
      </c>
      <c r="N59" s="8"/>
      <c r="O59" s="8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</row>
    <row r="60" spans="1:195" s="4" customFormat="1" ht="32.25" customHeight="1">
      <c r="A60" s="16" t="s">
        <v>51</v>
      </c>
      <c r="B60" s="78">
        <f t="shared" si="2"/>
        <v>46679</v>
      </c>
      <c r="C60" s="78">
        <v>0</v>
      </c>
      <c r="D60" s="78">
        <v>0</v>
      </c>
      <c r="E60" s="78">
        <v>29607</v>
      </c>
      <c r="F60" s="78">
        <v>29607</v>
      </c>
      <c r="G60" s="78">
        <v>19826</v>
      </c>
      <c r="H60" s="78">
        <v>9160</v>
      </c>
      <c r="I60" s="78">
        <v>7912</v>
      </c>
      <c r="J60" s="78">
        <f>SUM(K60,'済　第４１後期高齢者医療事業会計2'!D60,'済　第４１後期高齢者医療事業会計2'!E60,'済　第４１後期高齢者医療事業会計2'!F60,'済　第４１後期高齢者医療事業会計2'!G60)</f>
        <v>38281</v>
      </c>
      <c r="K60" s="78">
        <v>7172</v>
      </c>
      <c r="L60" s="78">
        <v>7141</v>
      </c>
      <c r="N60" s="8"/>
      <c r="O60" s="8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</row>
    <row r="61" spans="1:195" s="4" customFormat="1" ht="32.25" customHeight="1">
      <c r="A61" s="16" t="s">
        <v>52</v>
      </c>
      <c r="B61" s="78">
        <f t="shared" si="2"/>
        <v>69901</v>
      </c>
      <c r="C61" s="78">
        <v>0</v>
      </c>
      <c r="D61" s="78">
        <v>0</v>
      </c>
      <c r="E61" s="78">
        <v>62483</v>
      </c>
      <c r="F61" s="78">
        <v>62483</v>
      </c>
      <c r="G61" s="78">
        <v>57165</v>
      </c>
      <c r="H61" s="78">
        <v>5571</v>
      </c>
      <c r="I61" s="78">
        <v>1847</v>
      </c>
      <c r="J61" s="78">
        <f>SUM(K61,'済　第４１後期高齢者医療事業会計2'!D61,'済　第４１後期高齢者医療事業会計2'!E61,'済　第４１後期高齢者医療事業会計2'!F61,'済　第４１後期高齢者医療事業会計2'!G61)</f>
        <v>62328</v>
      </c>
      <c r="K61" s="78">
        <v>5043</v>
      </c>
      <c r="L61" s="78">
        <v>5043</v>
      </c>
      <c r="N61" s="8"/>
      <c r="O61" s="8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</row>
    <row r="62" spans="1:195" s="4" customFormat="1" ht="32.25" customHeight="1">
      <c r="A62" s="16" t="s">
        <v>53</v>
      </c>
      <c r="B62" s="78">
        <f t="shared" si="2"/>
        <v>11594</v>
      </c>
      <c r="C62" s="78">
        <v>0</v>
      </c>
      <c r="D62" s="78">
        <v>0</v>
      </c>
      <c r="E62" s="78">
        <v>10042</v>
      </c>
      <c r="F62" s="78">
        <v>10042</v>
      </c>
      <c r="G62" s="78">
        <v>5330</v>
      </c>
      <c r="H62" s="78">
        <v>681</v>
      </c>
      <c r="I62" s="78">
        <v>871</v>
      </c>
      <c r="J62" s="78">
        <f>SUM(K62,'済　第４１後期高齢者医療事業会計2'!D62,'済　第４１後期高齢者医療事業会計2'!E62,'済　第４１後期高齢者医療事業会計2'!F62,'済　第４１後期高齢者医療事業会計2'!G62)</f>
        <v>11373</v>
      </c>
      <c r="K62" s="78">
        <v>4489</v>
      </c>
      <c r="L62" s="78">
        <v>4100</v>
      </c>
      <c r="N62" s="8"/>
      <c r="O62" s="8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</row>
    <row r="63" spans="1:195" s="4" customFormat="1" ht="32.25" customHeight="1">
      <c r="A63" s="16" t="s">
        <v>54</v>
      </c>
      <c r="B63" s="78">
        <f t="shared" si="2"/>
        <v>164658</v>
      </c>
      <c r="C63" s="78">
        <v>49725</v>
      </c>
      <c r="D63" s="78">
        <v>0</v>
      </c>
      <c r="E63" s="78">
        <v>111288</v>
      </c>
      <c r="F63" s="78">
        <v>111288</v>
      </c>
      <c r="G63" s="78">
        <v>23622</v>
      </c>
      <c r="H63" s="78">
        <v>243</v>
      </c>
      <c r="I63" s="78">
        <v>3402</v>
      </c>
      <c r="J63" s="78">
        <f>SUM(K63,'済　第４１後期高齢者医療事業会計2'!D63,'済　第４１後期高齢者医療事業会計2'!E63,'済　第４１後期高齢者医療事業会計2'!F63,'済　第４１後期高齢者医療事業会計2'!G63)</f>
        <v>163938</v>
      </c>
      <c r="K63" s="78">
        <v>2859</v>
      </c>
      <c r="L63" s="78">
        <v>2587</v>
      </c>
      <c r="N63" s="8"/>
      <c r="O63" s="8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</row>
    <row r="64" spans="1:195" s="4" customFormat="1" ht="32.25" customHeight="1" thickBot="1">
      <c r="A64" s="70" t="s">
        <v>58</v>
      </c>
      <c r="B64" s="81">
        <f t="shared" si="2"/>
        <v>23802</v>
      </c>
      <c r="C64" s="81">
        <v>7</v>
      </c>
      <c r="D64" s="81">
        <v>0</v>
      </c>
      <c r="E64" s="81">
        <v>23795</v>
      </c>
      <c r="F64" s="81">
        <v>23795</v>
      </c>
      <c r="G64" s="81">
        <v>18956</v>
      </c>
      <c r="H64" s="81">
        <v>0</v>
      </c>
      <c r="I64" s="81">
        <v>0</v>
      </c>
      <c r="J64" s="81">
        <f>SUM(K64,'済　第４１後期高齢者医療事業会計2'!D64,'済　第４１後期高齢者医療事業会計2'!E64,'済　第４１後期高齢者医療事業会計2'!F64,'済　第４１後期高齢者医療事業会計2'!G64)</f>
        <v>23802</v>
      </c>
      <c r="K64" s="81">
        <v>4838</v>
      </c>
      <c r="L64" s="81">
        <v>4662</v>
      </c>
      <c r="N64" s="8"/>
      <c r="O64" s="8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</row>
    <row r="65" spans="1:195" s="4" customFormat="1" ht="32.25" customHeight="1" thickBot="1" thickTop="1">
      <c r="A65" s="68" t="s">
        <v>55</v>
      </c>
      <c r="B65" s="82">
        <f aca="true" t="shared" si="3" ref="B65:K65">SUM(B19:B64)</f>
        <v>4336229</v>
      </c>
      <c r="C65" s="82">
        <f t="shared" si="3"/>
        <v>2066315</v>
      </c>
      <c r="D65" s="82">
        <f t="shared" si="3"/>
        <v>1406824</v>
      </c>
      <c r="E65" s="82">
        <f t="shared" si="3"/>
        <v>2121704</v>
      </c>
      <c r="F65" s="82">
        <f t="shared" si="3"/>
        <v>2107806</v>
      </c>
      <c r="G65" s="82">
        <f t="shared" si="3"/>
        <v>1302425</v>
      </c>
      <c r="H65" s="82">
        <f t="shared" si="3"/>
        <v>41495</v>
      </c>
      <c r="I65" s="82">
        <f t="shared" si="3"/>
        <v>106715</v>
      </c>
      <c r="J65" s="82">
        <f t="shared" si="3"/>
        <v>4296535</v>
      </c>
      <c r="K65" s="82">
        <f t="shared" si="3"/>
        <v>394219</v>
      </c>
      <c r="L65" s="82">
        <f>SUM(L19:L64)</f>
        <v>374689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</row>
    <row r="66" spans="1:195" s="4" customFormat="1" ht="32.25" customHeight="1" thickTop="1">
      <c r="A66" s="19" t="s">
        <v>56</v>
      </c>
      <c r="B66" s="83">
        <f>SUM(B65,B18)</f>
        <v>20137372</v>
      </c>
      <c r="C66" s="83">
        <f aca="true" t="shared" si="4" ref="B66:L66">SUM(C65,C18)</f>
        <v>13401276</v>
      </c>
      <c r="D66" s="83">
        <f t="shared" si="4"/>
        <v>8553542</v>
      </c>
      <c r="E66" s="83">
        <f t="shared" si="4"/>
        <v>6172914</v>
      </c>
      <c r="F66" s="83">
        <f t="shared" si="4"/>
        <v>6159016</v>
      </c>
      <c r="G66" s="83">
        <f t="shared" si="4"/>
        <v>4878804</v>
      </c>
      <c r="H66" s="83">
        <f t="shared" si="4"/>
        <v>99242</v>
      </c>
      <c r="I66" s="83">
        <f t="shared" si="4"/>
        <v>463940</v>
      </c>
      <c r="J66" s="83">
        <f t="shared" si="4"/>
        <v>20050348</v>
      </c>
      <c r="K66" s="83">
        <f t="shared" si="4"/>
        <v>777898</v>
      </c>
      <c r="L66" s="83">
        <f t="shared" si="4"/>
        <v>696596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</row>
    <row r="67" spans="1:12" s="21" customFormat="1" ht="27.75" customHeight="1">
      <c r="A67" s="20"/>
      <c r="B67" s="65"/>
      <c r="C67" s="20"/>
      <c r="D67" s="20"/>
      <c r="E67" s="20"/>
      <c r="F67" s="20"/>
      <c r="G67" s="20"/>
      <c r="H67" s="20"/>
      <c r="I67" s="20"/>
      <c r="J67" s="65"/>
      <c r="K67" s="20"/>
      <c r="L67" s="20"/>
    </row>
    <row r="68" spans="2:10" s="21" customFormat="1" ht="27.75" customHeight="1">
      <c r="B68" s="66"/>
      <c r="J68" s="66"/>
    </row>
    <row r="69" spans="2:10" s="21" customFormat="1" ht="27.75" customHeight="1">
      <c r="B69" s="66"/>
      <c r="J69" s="66"/>
    </row>
    <row r="70" ht="14.25">
      <c r="B70" s="67"/>
    </row>
    <row r="72" spans="2:10" ht="24">
      <c r="B72" s="41"/>
      <c r="J72" s="41"/>
    </row>
    <row r="73" spans="2:10" ht="21">
      <c r="B73" s="42"/>
      <c r="J73" s="42"/>
    </row>
  </sheetData>
  <sheetProtection/>
  <printOptions/>
  <pageMargins left="0.5905511811023623" right="0.5118110236220472" top="0.7874015748031497" bottom="0.3937007874015748" header="0.4330708661417323" footer="0.31496062992125984"/>
  <pageSetup firstPageNumber="284" useFirstPageNumber="1" fitToHeight="10" horizontalDpi="600" verticalDpi="600" orientation="portrait" paperSize="9" scale="35" r:id="rId1"/>
  <headerFooter alignWithMargins="0">
    <oddHeader>&amp;L&amp;24Ⅸ　平成２８年度後期高齢者医療事業会計決算の状況
　　第４１表　後期高齢者医療事業会計決算の状況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C67"/>
  <sheetViews>
    <sheetView tabSelected="1" showOutlineSymbols="0" view="pageBreakPreview" zoomScale="40" zoomScaleNormal="87" zoomScaleSheetLayoutView="4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66" sqref="K66"/>
    </sheetView>
  </sheetViews>
  <sheetFormatPr defaultColWidth="24.75390625" defaultRowHeight="14.25"/>
  <cols>
    <col min="1" max="1" width="20.625" style="4" customWidth="1"/>
    <col min="2" max="11" width="19.125" style="4" customWidth="1"/>
    <col min="12" max="16384" width="24.75390625" style="4" customWidth="1"/>
  </cols>
  <sheetData>
    <row r="1" spans="1:185" ht="33" customHeight="1">
      <c r="A1" s="24" t="s">
        <v>0</v>
      </c>
      <c r="B1" s="39" t="s">
        <v>95</v>
      </c>
      <c r="C1" s="39"/>
      <c r="D1" s="39"/>
      <c r="E1" s="39"/>
      <c r="F1" s="39"/>
      <c r="G1" s="40"/>
      <c r="H1" s="31" t="s">
        <v>87</v>
      </c>
      <c r="I1" s="32"/>
      <c r="J1" s="23" t="s">
        <v>89</v>
      </c>
      <c r="K1" s="33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</row>
    <row r="2" spans="1:185" ht="27" customHeight="1">
      <c r="A2" s="25"/>
      <c r="B2" s="2" t="s">
        <v>78</v>
      </c>
      <c r="C2" s="9"/>
      <c r="D2" s="5" t="s">
        <v>84</v>
      </c>
      <c r="E2" s="5" t="s">
        <v>86</v>
      </c>
      <c r="F2" s="35" t="s">
        <v>91</v>
      </c>
      <c r="G2" s="37" t="s">
        <v>93</v>
      </c>
      <c r="H2" s="27"/>
      <c r="I2" s="6" t="s">
        <v>97</v>
      </c>
      <c r="J2" s="27" t="s">
        <v>66</v>
      </c>
      <c r="K2" s="27" t="s">
        <v>98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</row>
    <row r="3" spans="1:185" ht="27" customHeight="1">
      <c r="A3" s="25"/>
      <c r="B3" s="30" t="s">
        <v>79</v>
      </c>
      <c r="C3" s="11" t="s">
        <v>83</v>
      </c>
      <c r="D3" s="7" t="s">
        <v>85</v>
      </c>
      <c r="E3" s="7"/>
      <c r="F3" s="36" t="s">
        <v>92</v>
      </c>
      <c r="G3" s="38" t="s">
        <v>94</v>
      </c>
      <c r="H3" s="10"/>
      <c r="I3" s="7" t="s">
        <v>65</v>
      </c>
      <c r="J3" s="12"/>
      <c r="K3" s="12" t="s">
        <v>88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</row>
    <row r="4" spans="1:185" ht="21">
      <c r="A4" s="26"/>
      <c r="B4" s="84" t="s">
        <v>80</v>
      </c>
      <c r="C4" s="13"/>
      <c r="D4" s="34" t="s">
        <v>90</v>
      </c>
      <c r="E4" s="3"/>
      <c r="F4" s="3"/>
      <c r="G4" s="85"/>
      <c r="H4" s="86"/>
      <c r="I4" s="3"/>
      <c r="J4" s="86"/>
      <c r="K4" s="8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</row>
    <row r="5" spans="1:185" ht="33" customHeight="1">
      <c r="A5" s="14" t="s">
        <v>3</v>
      </c>
      <c r="B5" s="87">
        <v>36447</v>
      </c>
      <c r="C5" s="87">
        <v>7686</v>
      </c>
      <c r="D5" s="87">
        <v>3178932</v>
      </c>
      <c r="E5" s="87">
        <v>0</v>
      </c>
      <c r="F5" s="87">
        <v>0</v>
      </c>
      <c r="G5" s="87">
        <v>112128</v>
      </c>
      <c r="H5" s="87">
        <v>36447</v>
      </c>
      <c r="I5" s="87">
        <v>7</v>
      </c>
      <c r="J5" s="87">
        <v>0</v>
      </c>
      <c r="K5" s="87">
        <v>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</row>
    <row r="6" spans="1:185" ht="33" customHeight="1">
      <c r="A6" s="16" t="s">
        <v>4</v>
      </c>
      <c r="B6" s="88">
        <v>18680</v>
      </c>
      <c r="C6" s="88">
        <v>5204</v>
      </c>
      <c r="D6" s="88">
        <v>1186522</v>
      </c>
      <c r="E6" s="88">
        <v>9361</v>
      </c>
      <c r="F6" s="88">
        <v>0</v>
      </c>
      <c r="G6" s="88">
        <v>49524</v>
      </c>
      <c r="H6" s="88">
        <v>18680</v>
      </c>
      <c r="I6" s="88">
        <v>3</v>
      </c>
      <c r="J6" s="88">
        <v>0</v>
      </c>
      <c r="K6" s="88">
        <v>18312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</row>
    <row r="7" spans="1:185" ht="33" customHeight="1">
      <c r="A7" s="16" t="s">
        <v>5</v>
      </c>
      <c r="B7" s="88">
        <v>37954</v>
      </c>
      <c r="C7" s="88">
        <v>16672</v>
      </c>
      <c r="D7" s="88">
        <v>2927706</v>
      </c>
      <c r="E7" s="88">
        <v>0</v>
      </c>
      <c r="F7" s="88">
        <v>0</v>
      </c>
      <c r="G7" s="88">
        <v>5554</v>
      </c>
      <c r="H7" s="88">
        <v>37954</v>
      </c>
      <c r="I7" s="88">
        <v>6</v>
      </c>
      <c r="J7" s="88">
        <v>0</v>
      </c>
      <c r="K7" s="88">
        <v>39396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</row>
    <row r="8" spans="1:185" ht="33" customHeight="1">
      <c r="A8" s="16" t="s">
        <v>6</v>
      </c>
      <c r="B8" s="88">
        <v>34423</v>
      </c>
      <c r="C8" s="88">
        <v>13010</v>
      </c>
      <c r="D8" s="88">
        <v>3534985</v>
      </c>
      <c r="E8" s="88">
        <v>0</v>
      </c>
      <c r="F8" s="88">
        <v>0</v>
      </c>
      <c r="G8" s="88">
        <v>79741</v>
      </c>
      <c r="H8" s="88">
        <v>25002</v>
      </c>
      <c r="I8" s="88">
        <v>6</v>
      </c>
      <c r="J8" s="88">
        <v>0</v>
      </c>
      <c r="K8" s="88">
        <v>48828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</row>
    <row r="9" spans="1:185" ht="33" customHeight="1">
      <c r="A9" s="16" t="s">
        <v>7</v>
      </c>
      <c r="B9" s="88">
        <v>5196</v>
      </c>
      <c r="C9" s="88">
        <v>3122</v>
      </c>
      <c r="D9" s="88">
        <v>544252</v>
      </c>
      <c r="E9" s="88">
        <v>0</v>
      </c>
      <c r="F9" s="88">
        <v>0</v>
      </c>
      <c r="G9" s="88">
        <v>12515</v>
      </c>
      <c r="H9" s="88">
        <v>5196</v>
      </c>
      <c r="I9" s="88">
        <v>1</v>
      </c>
      <c r="J9" s="88">
        <v>0</v>
      </c>
      <c r="K9" s="88">
        <v>8660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</row>
    <row r="10" spans="1:185" ht="33" customHeight="1">
      <c r="A10" s="14" t="s">
        <v>8</v>
      </c>
      <c r="B10" s="87">
        <v>19241</v>
      </c>
      <c r="C10" s="87">
        <v>4204</v>
      </c>
      <c r="D10" s="87">
        <v>622947</v>
      </c>
      <c r="E10" s="87">
        <v>29610</v>
      </c>
      <c r="F10" s="87">
        <v>0</v>
      </c>
      <c r="G10" s="87">
        <v>2862</v>
      </c>
      <c r="H10" s="87">
        <v>19241</v>
      </c>
      <c r="I10" s="87">
        <v>4</v>
      </c>
      <c r="J10" s="87">
        <v>0</v>
      </c>
      <c r="K10" s="87">
        <v>10057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</row>
    <row r="11" spans="1:185" ht="33" customHeight="1">
      <c r="A11" s="16" t="s">
        <v>9</v>
      </c>
      <c r="B11" s="88">
        <v>8230</v>
      </c>
      <c r="C11" s="88">
        <v>1571</v>
      </c>
      <c r="D11" s="88">
        <v>519850</v>
      </c>
      <c r="E11" s="88">
        <v>0</v>
      </c>
      <c r="F11" s="88">
        <v>0</v>
      </c>
      <c r="G11" s="88">
        <v>9860</v>
      </c>
      <c r="H11" s="88">
        <v>8230</v>
      </c>
      <c r="I11" s="88">
        <v>2</v>
      </c>
      <c r="J11" s="88">
        <v>0</v>
      </c>
      <c r="K11" s="88">
        <v>9865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</row>
    <row r="12" spans="1:185" ht="33" customHeight="1">
      <c r="A12" s="16" t="s">
        <v>10</v>
      </c>
      <c r="B12" s="88">
        <v>4677</v>
      </c>
      <c r="C12" s="88">
        <v>1211</v>
      </c>
      <c r="D12" s="88">
        <v>367336</v>
      </c>
      <c r="E12" s="88">
        <v>1926</v>
      </c>
      <c r="F12" s="88">
        <v>0</v>
      </c>
      <c r="G12" s="88">
        <v>13098</v>
      </c>
      <c r="H12" s="88">
        <v>4677</v>
      </c>
      <c r="I12" s="88">
        <v>1</v>
      </c>
      <c r="J12" s="88">
        <v>132</v>
      </c>
      <c r="K12" s="88">
        <v>5558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</row>
    <row r="13" spans="1:185" ht="33" customHeight="1">
      <c r="A13" s="16" t="s">
        <v>11</v>
      </c>
      <c r="B13" s="88">
        <v>3614</v>
      </c>
      <c r="C13" s="88">
        <v>1180</v>
      </c>
      <c r="D13" s="88">
        <v>530570</v>
      </c>
      <c r="E13" s="88">
        <v>440</v>
      </c>
      <c r="F13" s="88">
        <v>0</v>
      </c>
      <c r="G13" s="88">
        <v>18302</v>
      </c>
      <c r="H13" s="88">
        <v>3614</v>
      </c>
      <c r="I13" s="88">
        <v>1</v>
      </c>
      <c r="J13" s="88">
        <v>0</v>
      </c>
      <c r="K13" s="88"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</row>
    <row r="14" spans="1:185" ht="33" customHeight="1">
      <c r="A14" s="17" t="s">
        <v>57</v>
      </c>
      <c r="B14" s="89">
        <v>14095</v>
      </c>
      <c r="C14" s="89">
        <v>2166</v>
      </c>
      <c r="D14" s="89">
        <v>345205</v>
      </c>
      <c r="E14" s="89">
        <v>7105</v>
      </c>
      <c r="F14" s="89">
        <v>0</v>
      </c>
      <c r="G14" s="89">
        <v>3246</v>
      </c>
      <c r="H14" s="89">
        <v>14095</v>
      </c>
      <c r="I14" s="89">
        <v>2</v>
      </c>
      <c r="J14" s="89">
        <v>1147</v>
      </c>
      <c r="K14" s="89">
        <v>7095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</row>
    <row r="15" spans="1:185" ht="33" customHeight="1">
      <c r="A15" s="16" t="s">
        <v>60</v>
      </c>
      <c r="B15" s="88">
        <v>10995</v>
      </c>
      <c r="C15" s="88">
        <v>2770</v>
      </c>
      <c r="D15" s="88">
        <v>310894</v>
      </c>
      <c r="E15" s="88">
        <v>318</v>
      </c>
      <c r="F15" s="88">
        <v>0</v>
      </c>
      <c r="G15" s="88">
        <v>13027</v>
      </c>
      <c r="H15" s="88">
        <v>10995</v>
      </c>
      <c r="I15" s="88">
        <v>2</v>
      </c>
      <c r="J15" s="88">
        <v>0</v>
      </c>
      <c r="K15" s="88">
        <v>10644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</row>
    <row r="16" spans="1:185" ht="33" customHeight="1">
      <c r="A16" s="16" t="s">
        <v>61</v>
      </c>
      <c r="B16" s="88">
        <v>16755</v>
      </c>
      <c r="C16" s="88">
        <v>0</v>
      </c>
      <c r="D16" s="88">
        <v>644909</v>
      </c>
      <c r="E16" s="88">
        <v>0</v>
      </c>
      <c r="F16" s="88">
        <v>0</v>
      </c>
      <c r="G16" s="88">
        <v>22995</v>
      </c>
      <c r="H16" s="88">
        <v>16755</v>
      </c>
      <c r="I16" s="88">
        <v>3</v>
      </c>
      <c r="J16" s="88">
        <v>0</v>
      </c>
      <c r="K16" s="88">
        <v>11158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</row>
    <row r="17" spans="1:185" ht="33" customHeight="1" thickBot="1">
      <c r="A17" s="16" t="s">
        <v>64</v>
      </c>
      <c r="B17" s="88">
        <v>5004</v>
      </c>
      <c r="C17" s="88">
        <v>2976</v>
      </c>
      <c r="D17" s="88">
        <v>245938</v>
      </c>
      <c r="E17" s="88">
        <v>1220</v>
      </c>
      <c r="F17" s="88">
        <v>0</v>
      </c>
      <c r="G17" s="88">
        <v>17256</v>
      </c>
      <c r="H17" s="88">
        <v>5004</v>
      </c>
      <c r="I17" s="88">
        <v>1</v>
      </c>
      <c r="J17" s="88">
        <v>0</v>
      </c>
      <c r="K17" s="88">
        <v>4212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</row>
    <row r="18" spans="1:185" ht="33" customHeight="1" thickBot="1" thickTop="1">
      <c r="A18" s="18" t="s">
        <v>59</v>
      </c>
      <c r="B18" s="90">
        <f aca="true" t="shared" si="0" ref="B18:K18">SUM(B5:B17)</f>
        <v>215311</v>
      </c>
      <c r="C18" s="90">
        <f t="shared" si="0"/>
        <v>61772</v>
      </c>
      <c r="D18" s="90">
        <f t="shared" si="0"/>
        <v>14960046</v>
      </c>
      <c r="E18" s="90">
        <f t="shared" si="0"/>
        <v>49980</v>
      </c>
      <c r="F18" s="90">
        <f t="shared" si="0"/>
        <v>0</v>
      </c>
      <c r="G18" s="90">
        <f t="shared" si="0"/>
        <v>360108</v>
      </c>
      <c r="H18" s="90">
        <f t="shared" si="0"/>
        <v>205890</v>
      </c>
      <c r="I18" s="90">
        <f t="shared" si="0"/>
        <v>39</v>
      </c>
      <c r="J18" s="90">
        <f t="shared" si="0"/>
        <v>1279</v>
      </c>
      <c r="K18" s="90">
        <f t="shared" si="0"/>
        <v>173785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</row>
    <row r="19" spans="1:185" ht="33" customHeight="1" thickTop="1">
      <c r="A19" s="16" t="s">
        <v>12</v>
      </c>
      <c r="B19" s="88">
        <v>0</v>
      </c>
      <c r="C19" s="88">
        <v>237</v>
      </c>
      <c r="D19" s="88">
        <v>142535</v>
      </c>
      <c r="E19" s="88">
        <v>618</v>
      </c>
      <c r="F19" s="88">
        <v>0</v>
      </c>
      <c r="G19" s="88">
        <v>4917</v>
      </c>
      <c r="H19" s="88">
        <v>0</v>
      </c>
      <c r="I19" s="88">
        <v>0</v>
      </c>
      <c r="J19" s="88">
        <v>0</v>
      </c>
      <c r="K19" s="88">
        <v>2365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</row>
    <row r="20" spans="1:185" ht="33" customHeight="1">
      <c r="A20" s="16" t="s">
        <v>13</v>
      </c>
      <c r="B20" s="88">
        <v>0</v>
      </c>
      <c r="C20" s="88">
        <v>0</v>
      </c>
      <c r="D20" s="88">
        <v>104351</v>
      </c>
      <c r="E20" s="88">
        <v>0</v>
      </c>
      <c r="F20" s="88">
        <v>0</v>
      </c>
      <c r="G20" s="88">
        <v>4681</v>
      </c>
      <c r="H20" s="88">
        <v>0</v>
      </c>
      <c r="I20" s="88">
        <v>0</v>
      </c>
      <c r="J20" s="88">
        <v>0</v>
      </c>
      <c r="K20" s="88">
        <v>1842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</row>
    <row r="21" spans="1:185" ht="33" customHeight="1">
      <c r="A21" s="16" t="s">
        <v>14</v>
      </c>
      <c r="B21" s="88">
        <v>8605</v>
      </c>
      <c r="C21" s="88">
        <v>500</v>
      </c>
      <c r="D21" s="88">
        <v>160527</v>
      </c>
      <c r="E21" s="88">
        <v>51</v>
      </c>
      <c r="F21" s="88">
        <v>0</v>
      </c>
      <c r="G21" s="88">
        <v>4562</v>
      </c>
      <c r="H21" s="88">
        <v>8605</v>
      </c>
      <c r="I21" s="88">
        <v>1</v>
      </c>
      <c r="J21" s="88">
        <v>0</v>
      </c>
      <c r="K21" s="88">
        <v>2966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</row>
    <row r="22" spans="1:185" ht="33" customHeight="1">
      <c r="A22" s="16" t="s">
        <v>15</v>
      </c>
      <c r="B22" s="88">
        <v>8042</v>
      </c>
      <c r="C22" s="88">
        <v>681</v>
      </c>
      <c r="D22" s="88">
        <v>59287</v>
      </c>
      <c r="E22" s="88">
        <v>0</v>
      </c>
      <c r="F22" s="88">
        <v>0</v>
      </c>
      <c r="G22" s="88">
        <v>2699</v>
      </c>
      <c r="H22" s="88">
        <v>8042</v>
      </c>
      <c r="I22" s="88">
        <v>1</v>
      </c>
      <c r="J22" s="88">
        <v>0</v>
      </c>
      <c r="K22" s="88">
        <v>1134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s="29" customFormat="1" ht="33" customHeight="1">
      <c r="A23" s="17" t="s">
        <v>16</v>
      </c>
      <c r="B23" s="88">
        <v>8065</v>
      </c>
      <c r="C23" s="88">
        <v>977</v>
      </c>
      <c r="D23" s="88">
        <v>94472</v>
      </c>
      <c r="E23" s="88">
        <v>0</v>
      </c>
      <c r="F23" s="88">
        <v>0</v>
      </c>
      <c r="G23" s="88">
        <v>3501</v>
      </c>
      <c r="H23" s="88">
        <v>8065</v>
      </c>
      <c r="I23" s="88">
        <v>1</v>
      </c>
      <c r="J23" s="88">
        <v>0</v>
      </c>
      <c r="K23" s="88">
        <v>1621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</row>
    <row r="24" spans="1:185" ht="33" customHeight="1">
      <c r="A24" s="14" t="s">
        <v>17</v>
      </c>
      <c r="B24" s="87">
        <v>4568</v>
      </c>
      <c r="C24" s="87">
        <v>319</v>
      </c>
      <c r="D24" s="87">
        <v>43436</v>
      </c>
      <c r="E24" s="87">
        <v>78</v>
      </c>
      <c r="F24" s="87">
        <v>0</v>
      </c>
      <c r="G24" s="87">
        <v>1552</v>
      </c>
      <c r="H24" s="87">
        <v>4568</v>
      </c>
      <c r="I24" s="87">
        <v>1</v>
      </c>
      <c r="J24" s="87">
        <v>0</v>
      </c>
      <c r="K24" s="87">
        <v>985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</row>
    <row r="25" spans="1:185" ht="33" customHeight="1">
      <c r="A25" s="16" t="s">
        <v>18</v>
      </c>
      <c r="B25" s="88">
        <v>4892</v>
      </c>
      <c r="C25" s="88">
        <v>792</v>
      </c>
      <c r="D25" s="88">
        <v>69985</v>
      </c>
      <c r="E25" s="88">
        <v>0</v>
      </c>
      <c r="F25" s="88">
        <v>0</v>
      </c>
      <c r="G25" s="88">
        <v>2067</v>
      </c>
      <c r="H25" s="88">
        <v>4892</v>
      </c>
      <c r="I25" s="88">
        <v>1</v>
      </c>
      <c r="J25" s="88">
        <v>0</v>
      </c>
      <c r="K25" s="88">
        <v>1465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</row>
    <row r="26" spans="1:185" ht="33" customHeight="1">
      <c r="A26" s="16" t="s">
        <v>19</v>
      </c>
      <c r="B26" s="88">
        <v>941</v>
      </c>
      <c r="C26" s="88">
        <v>0</v>
      </c>
      <c r="D26" s="88">
        <v>7128</v>
      </c>
      <c r="E26" s="88">
        <v>13</v>
      </c>
      <c r="F26" s="88">
        <v>0</v>
      </c>
      <c r="G26" s="88">
        <v>368</v>
      </c>
      <c r="H26" s="88">
        <v>941</v>
      </c>
      <c r="I26" s="88">
        <v>1</v>
      </c>
      <c r="J26" s="88">
        <v>0</v>
      </c>
      <c r="K26" s="88">
        <v>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</row>
    <row r="27" spans="1:185" ht="33" customHeight="1">
      <c r="A27" s="16" t="s">
        <v>20</v>
      </c>
      <c r="B27" s="88">
        <v>7023</v>
      </c>
      <c r="C27" s="88">
        <v>110</v>
      </c>
      <c r="D27" s="88">
        <v>63341</v>
      </c>
      <c r="E27" s="88">
        <v>0</v>
      </c>
      <c r="F27" s="88">
        <v>0</v>
      </c>
      <c r="G27" s="88">
        <v>3107</v>
      </c>
      <c r="H27" s="88">
        <v>7023</v>
      </c>
      <c r="I27" s="88">
        <v>1</v>
      </c>
      <c r="J27" s="88">
        <v>0</v>
      </c>
      <c r="K27" s="88">
        <v>1312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</row>
    <row r="28" spans="1:185" s="29" customFormat="1" ht="33" customHeight="1">
      <c r="A28" s="17" t="s">
        <v>62</v>
      </c>
      <c r="B28" s="89">
        <v>8016</v>
      </c>
      <c r="C28" s="89">
        <v>1545</v>
      </c>
      <c r="D28" s="89">
        <v>192763</v>
      </c>
      <c r="E28" s="89">
        <v>0</v>
      </c>
      <c r="F28" s="89">
        <v>0</v>
      </c>
      <c r="G28" s="89">
        <v>8248</v>
      </c>
      <c r="H28" s="89">
        <v>8017</v>
      </c>
      <c r="I28" s="89">
        <v>1</v>
      </c>
      <c r="J28" s="89">
        <v>0</v>
      </c>
      <c r="K28" s="89">
        <v>3769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</row>
    <row r="29" spans="1:185" ht="33" customHeight="1">
      <c r="A29" s="16" t="s">
        <v>21</v>
      </c>
      <c r="B29" s="88">
        <v>457</v>
      </c>
      <c r="C29" s="88">
        <v>71</v>
      </c>
      <c r="D29" s="88">
        <v>25283</v>
      </c>
      <c r="E29" s="88">
        <v>0</v>
      </c>
      <c r="F29" s="88">
        <v>0</v>
      </c>
      <c r="G29" s="88">
        <v>684</v>
      </c>
      <c r="H29" s="88">
        <v>457</v>
      </c>
      <c r="I29" s="88">
        <v>0</v>
      </c>
      <c r="J29" s="88">
        <v>0</v>
      </c>
      <c r="K29" s="88">
        <v>511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</row>
    <row r="30" spans="1:185" ht="33" customHeight="1">
      <c r="A30" s="16" t="s">
        <v>22</v>
      </c>
      <c r="B30" s="88">
        <v>8080</v>
      </c>
      <c r="C30" s="88">
        <v>359</v>
      </c>
      <c r="D30" s="88">
        <v>87103</v>
      </c>
      <c r="E30" s="88">
        <v>74</v>
      </c>
      <c r="F30" s="88">
        <v>0</v>
      </c>
      <c r="G30" s="88">
        <v>5469</v>
      </c>
      <c r="H30" s="88">
        <v>8080</v>
      </c>
      <c r="I30" s="88">
        <v>1</v>
      </c>
      <c r="J30" s="88">
        <v>0</v>
      </c>
      <c r="K30" s="88">
        <v>1879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</row>
    <row r="31" spans="1:185" ht="33" customHeight="1">
      <c r="A31" s="16" t="s">
        <v>23</v>
      </c>
      <c r="B31" s="88">
        <v>8162</v>
      </c>
      <c r="C31" s="88">
        <v>12</v>
      </c>
      <c r="D31" s="88">
        <v>38601</v>
      </c>
      <c r="E31" s="88">
        <v>0</v>
      </c>
      <c r="F31" s="88">
        <v>0</v>
      </c>
      <c r="G31" s="88">
        <v>1341</v>
      </c>
      <c r="H31" s="88">
        <v>8162</v>
      </c>
      <c r="I31" s="88">
        <v>1</v>
      </c>
      <c r="J31" s="88">
        <v>0</v>
      </c>
      <c r="K31" s="88">
        <v>701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</row>
    <row r="32" spans="1:185" ht="33" customHeight="1">
      <c r="A32" s="16" t="s">
        <v>24</v>
      </c>
      <c r="B32" s="88">
        <v>6701</v>
      </c>
      <c r="C32" s="88">
        <v>1195</v>
      </c>
      <c r="D32" s="88">
        <v>158360</v>
      </c>
      <c r="E32" s="88">
        <v>0</v>
      </c>
      <c r="F32" s="88">
        <v>0</v>
      </c>
      <c r="G32" s="88">
        <v>287</v>
      </c>
      <c r="H32" s="88">
        <v>6701</v>
      </c>
      <c r="I32" s="88">
        <v>0</v>
      </c>
      <c r="J32" s="88">
        <v>0</v>
      </c>
      <c r="K32" s="88">
        <v>2966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</row>
    <row r="33" spans="1:185" s="29" customFormat="1" ht="33" customHeight="1">
      <c r="A33" s="16" t="s">
        <v>25</v>
      </c>
      <c r="B33" s="88">
        <v>5647</v>
      </c>
      <c r="C33" s="88">
        <v>0</v>
      </c>
      <c r="D33" s="88">
        <v>165978</v>
      </c>
      <c r="E33" s="88">
        <v>74</v>
      </c>
      <c r="F33" s="88">
        <v>0</v>
      </c>
      <c r="G33" s="88">
        <v>2925</v>
      </c>
      <c r="H33" s="88">
        <v>9172</v>
      </c>
      <c r="I33" s="88">
        <v>1</v>
      </c>
      <c r="J33" s="88">
        <v>0</v>
      </c>
      <c r="K33" s="88">
        <v>3093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</row>
    <row r="34" spans="1:185" ht="33" customHeight="1">
      <c r="A34" s="14" t="s">
        <v>26</v>
      </c>
      <c r="B34" s="87">
        <v>2561</v>
      </c>
      <c r="C34" s="87">
        <v>83</v>
      </c>
      <c r="D34" s="87">
        <v>30904</v>
      </c>
      <c r="E34" s="87">
        <v>138</v>
      </c>
      <c r="F34" s="87">
        <v>0</v>
      </c>
      <c r="G34" s="87">
        <v>184</v>
      </c>
      <c r="H34" s="87">
        <v>3525</v>
      </c>
      <c r="I34" s="87">
        <v>1</v>
      </c>
      <c r="J34" s="87">
        <v>0</v>
      </c>
      <c r="K34" s="87">
        <v>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</row>
    <row r="35" spans="1:185" ht="33" customHeight="1">
      <c r="A35" s="16" t="s">
        <v>27</v>
      </c>
      <c r="B35" s="88">
        <v>4099</v>
      </c>
      <c r="C35" s="88">
        <v>123</v>
      </c>
      <c r="D35" s="88">
        <v>44558</v>
      </c>
      <c r="E35" s="88">
        <v>0</v>
      </c>
      <c r="F35" s="88">
        <v>0</v>
      </c>
      <c r="G35" s="88">
        <v>345</v>
      </c>
      <c r="H35" s="88">
        <v>4100</v>
      </c>
      <c r="I35" s="88">
        <v>1</v>
      </c>
      <c r="J35" s="88">
        <v>0</v>
      </c>
      <c r="K35" s="88">
        <v>922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</row>
    <row r="36" spans="1:185" ht="33" customHeight="1">
      <c r="A36" s="16" t="s">
        <v>28</v>
      </c>
      <c r="B36" s="88">
        <v>1925</v>
      </c>
      <c r="C36" s="88">
        <v>57</v>
      </c>
      <c r="D36" s="88">
        <v>25125</v>
      </c>
      <c r="E36" s="88">
        <v>0</v>
      </c>
      <c r="F36" s="88">
        <v>0</v>
      </c>
      <c r="G36" s="88">
        <v>4179</v>
      </c>
      <c r="H36" s="88">
        <v>1925</v>
      </c>
      <c r="I36" s="88">
        <v>1</v>
      </c>
      <c r="J36" s="88">
        <v>0</v>
      </c>
      <c r="K36" s="88">
        <v>540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</row>
    <row r="37" spans="1:185" ht="33" customHeight="1">
      <c r="A37" s="16" t="s">
        <v>29</v>
      </c>
      <c r="B37" s="88">
        <v>2896</v>
      </c>
      <c r="C37" s="88">
        <v>0</v>
      </c>
      <c r="D37" s="88">
        <v>97679</v>
      </c>
      <c r="E37" s="88">
        <v>0</v>
      </c>
      <c r="F37" s="88">
        <v>77</v>
      </c>
      <c r="G37" s="88">
        <v>0</v>
      </c>
      <c r="H37" s="88">
        <v>3300</v>
      </c>
      <c r="I37" s="88">
        <v>1</v>
      </c>
      <c r="J37" s="88">
        <v>0</v>
      </c>
      <c r="K37" s="88">
        <v>861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</row>
    <row r="38" spans="1:185" s="29" customFormat="1" ht="33" customHeight="1">
      <c r="A38" s="17" t="s">
        <v>30</v>
      </c>
      <c r="B38" s="89">
        <v>365</v>
      </c>
      <c r="C38" s="89">
        <v>55</v>
      </c>
      <c r="D38" s="89">
        <v>24584</v>
      </c>
      <c r="E38" s="89">
        <v>0</v>
      </c>
      <c r="F38" s="89">
        <v>0</v>
      </c>
      <c r="G38" s="89">
        <v>1339</v>
      </c>
      <c r="H38" s="89">
        <v>365</v>
      </c>
      <c r="I38" s="89">
        <v>1</v>
      </c>
      <c r="J38" s="89">
        <v>0</v>
      </c>
      <c r="K38" s="89">
        <v>511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</row>
    <row r="39" spans="1:185" ht="33" customHeight="1">
      <c r="A39" s="16" t="s">
        <v>63</v>
      </c>
      <c r="B39" s="88">
        <v>1443</v>
      </c>
      <c r="C39" s="88">
        <v>549</v>
      </c>
      <c r="D39" s="88">
        <v>214119</v>
      </c>
      <c r="E39" s="88">
        <v>635</v>
      </c>
      <c r="F39" s="88">
        <v>0</v>
      </c>
      <c r="G39" s="88">
        <v>8782</v>
      </c>
      <c r="H39" s="88">
        <v>1443</v>
      </c>
      <c r="I39" s="88">
        <v>1</v>
      </c>
      <c r="J39" s="88">
        <v>0</v>
      </c>
      <c r="K39" s="88">
        <v>4262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</row>
    <row r="40" spans="1:185" ht="33" customHeight="1">
      <c r="A40" s="16" t="s">
        <v>31</v>
      </c>
      <c r="B40" s="88">
        <v>9363</v>
      </c>
      <c r="C40" s="88">
        <v>996</v>
      </c>
      <c r="D40" s="88">
        <v>130438</v>
      </c>
      <c r="E40" s="88">
        <v>0</v>
      </c>
      <c r="F40" s="88">
        <v>0</v>
      </c>
      <c r="G40" s="88">
        <v>122754</v>
      </c>
      <c r="H40" s="88">
        <v>9363</v>
      </c>
      <c r="I40" s="88">
        <v>1</v>
      </c>
      <c r="J40" s="88">
        <v>0</v>
      </c>
      <c r="K40" s="88">
        <v>2195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</row>
    <row r="41" spans="1:185" ht="33" customHeight="1">
      <c r="A41" s="16" t="s">
        <v>32</v>
      </c>
      <c r="B41" s="88">
        <v>380</v>
      </c>
      <c r="C41" s="88">
        <v>354</v>
      </c>
      <c r="D41" s="88">
        <v>49449</v>
      </c>
      <c r="E41" s="88">
        <v>0</v>
      </c>
      <c r="F41" s="88">
        <v>0</v>
      </c>
      <c r="G41" s="88">
        <v>0</v>
      </c>
      <c r="H41" s="88">
        <v>380</v>
      </c>
      <c r="I41" s="88">
        <v>1</v>
      </c>
      <c r="J41" s="88">
        <v>0</v>
      </c>
      <c r="K41" s="88">
        <v>930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</row>
    <row r="42" spans="1:185" ht="33" customHeight="1">
      <c r="A42" s="16" t="s">
        <v>33</v>
      </c>
      <c r="B42" s="88">
        <v>713</v>
      </c>
      <c r="C42" s="88">
        <v>1</v>
      </c>
      <c r="D42" s="88">
        <v>38945</v>
      </c>
      <c r="E42" s="88">
        <v>0</v>
      </c>
      <c r="F42" s="88">
        <v>0</v>
      </c>
      <c r="G42" s="88">
        <v>887</v>
      </c>
      <c r="H42" s="88">
        <v>713</v>
      </c>
      <c r="I42" s="88">
        <v>1</v>
      </c>
      <c r="J42" s="88">
        <v>0</v>
      </c>
      <c r="K42" s="88">
        <v>778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</row>
    <row r="43" spans="1:185" s="29" customFormat="1" ht="33" customHeight="1">
      <c r="A43" s="16" t="s">
        <v>34</v>
      </c>
      <c r="B43" s="88">
        <v>6887</v>
      </c>
      <c r="C43" s="88">
        <v>42</v>
      </c>
      <c r="D43" s="88">
        <v>148042</v>
      </c>
      <c r="E43" s="88">
        <v>0</v>
      </c>
      <c r="F43" s="88">
        <v>0</v>
      </c>
      <c r="G43" s="88">
        <v>403</v>
      </c>
      <c r="H43" s="88">
        <v>6887</v>
      </c>
      <c r="I43" s="88">
        <v>1</v>
      </c>
      <c r="J43" s="88">
        <v>0</v>
      </c>
      <c r="K43" s="88">
        <v>2511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</row>
    <row r="44" spans="1:185" ht="33" customHeight="1">
      <c r="A44" s="14" t="s">
        <v>35</v>
      </c>
      <c r="B44" s="87">
        <v>7404</v>
      </c>
      <c r="C44" s="87">
        <v>1000</v>
      </c>
      <c r="D44" s="87">
        <v>129297</v>
      </c>
      <c r="E44" s="87">
        <v>780</v>
      </c>
      <c r="F44" s="87">
        <v>0</v>
      </c>
      <c r="G44" s="87">
        <v>4353</v>
      </c>
      <c r="H44" s="87">
        <v>7404</v>
      </c>
      <c r="I44" s="87">
        <v>1</v>
      </c>
      <c r="J44" s="87">
        <v>0</v>
      </c>
      <c r="K44" s="87">
        <v>2315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</row>
    <row r="45" spans="1:185" ht="33" customHeight="1">
      <c r="A45" s="16" t="s">
        <v>36</v>
      </c>
      <c r="B45" s="88">
        <v>0</v>
      </c>
      <c r="C45" s="88">
        <v>0</v>
      </c>
      <c r="D45" s="88">
        <v>58666</v>
      </c>
      <c r="E45" s="88">
        <v>13</v>
      </c>
      <c r="F45" s="88">
        <v>0</v>
      </c>
      <c r="G45" s="88">
        <v>2511</v>
      </c>
      <c r="H45" s="88">
        <v>4394</v>
      </c>
      <c r="I45" s="88">
        <v>1</v>
      </c>
      <c r="J45" s="88">
        <v>0</v>
      </c>
      <c r="K45" s="88">
        <v>1239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</row>
    <row r="46" spans="1:185" ht="33" customHeight="1">
      <c r="A46" s="16" t="s">
        <v>37</v>
      </c>
      <c r="B46" s="88">
        <v>4756</v>
      </c>
      <c r="C46" s="88">
        <v>1627</v>
      </c>
      <c r="D46" s="88">
        <v>94430</v>
      </c>
      <c r="E46" s="88">
        <v>0</v>
      </c>
      <c r="F46" s="88">
        <v>0</v>
      </c>
      <c r="G46" s="88">
        <v>4122</v>
      </c>
      <c r="H46" s="88">
        <v>4756</v>
      </c>
      <c r="I46" s="88">
        <v>1</v>
      </c>
      <c r="J46" s="88">
        <v>0</v>
      </c>
      <c r="K46" s="88">
        <v>1843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</row>
    <row r="47" spans="1:185" ht="33" customHeight="1">
      <c r="A47" s="16" t="s">
        <v>38</v>
      </c>
      <c r="B47" s="88">
        <v>5243</v>
      </c>
      <c r="C47" s="88">
        <v>963</v>
      </c>
      <c r="D47" s="88">
        <v>33134</v>
      </c>
      <c r="E47" s="88">
        <v>43</v>
      </c>
      <c r="F47" s="88">
        <v>0</v>
      </c>
      <c r="G47" s="88">
        <v>2412</v>
      </c>
      <c r="H47" s="88">
        <v>5243</v>
      </c>
      <c r="I47" s="88">
        <v>2</v>
      </c>
      <c r="J47" s="88">
        <v>0</v>
      </c>
      <c r="K47" s="88">
        <v>748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</row>
    <row r="48" spans="1:185" s="29" customFormat="1" ht="33" customHeight="1">
      <c r="A48" s="17" t="s">
        <v>39</v>
      </c>
      <c r="B48" s="89">
        <v>4078</v>
      </c>
      <c r="C48" s="89">
        <v>382</v>
      </c>
      <c r="D48" s="89">
        <v>152143</v>
      </c>
      <c r="E48" s="89">
        <v>1180</v>
      </c>
      <c r="F48" s="89">
        <v>0</v>
      </c>
      <c r="G48" s="89">
        <v>319</v>
      </c>
      <c r="H48" s="89">
        <v>4078</v>
      </c>
      <c r="I48" s="89">
        <v>1</v>
      </c>
      <c r="J48" s="89">
        <v>0</v>
      </c>
      <c r="K48" s="89">
        <v>2920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</row>
    <row r="49" spans="1:185" ht="33" customHeight="1">
      <c r="A49" s="16" t="s">
        <v>40</v>
      </c>
      <c r="B49" s="88">
        <v>5395</v>
      </c>
      <c r="C49" s="88">
        <v>1501</v>
      </c>
      <c r="D49" s="88">
        <v>48095</v>
      </c>
      <c r="E49" s="88">
        <v>343</v>
      </c>
      <c r="F49" s="88">
        <v>0</v>
      </c>
      <c r="G49" s="88">
        <v>1541</v>
      </c>
      <c r="H49" s="88">
        <v>5395</v>
      </c>
      <c r="I49" s="88">
        <v>1</v>
      </c>
      <c r="J49" s="88">
        <v>0</v>
      </c>
      <c r="K49" s="88">
        <v>1026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</row>
    <row r="50" spans="1:185" ht="33" customHeight="1">
      <c r="A50" s="16" t="s">
        <v>41</v>
      </c>
      <c r="B50" s="88">
        <v>0</v>
      </c>
      <c r="C50" s="88">
        <v>342</v>
      </c>
      <c r="D50" s="88">
        <v>43079</v>
      </c>
      <c r="E50" s="88">
        <v>130</v>
      </c>
      <c r="F50" s="88">
        <v>0</v>
      </c>
      <c r="G50" s="88">
        <v>53</v>
      </c>
      <c r="H50" s="88">
        <v>0</v>
      </c>
      <c r="I50" s="88">
        <v>1</v>
      </c>
      <c r="J50" s="88">
        <v>0</v>
      </c>
      <c r="K50" s="88">
        <v>1017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</row>
    <row r="51" spans="1:185" ht="33" customHeight="1">
      <c r="A51" s="16" t="s">
        <v>42</v>
      </c>
      <c r="B51" s="88">
        <v>7789</v>
      </c>
      <c r="C51" s="88">
        <v>823</v>
      </c>
      <c r="D51" s="88">
        <v>59686</v>
      </c>
      <c r="E51" s="88">
        <v>708</v>
      </c>
      <c r="F51" s="88">
        <v>0</v>
      </c>
      <c r="G51" s="88">
        <v>263</v>
      </c>
      <c r="H51" s="88">
        <v>5747</v>
      </c>
      <c r="I51" s="88">
        <v>1</v>
      </c>
      <c r="J51" s="88">
        <v>0</v>
      </c>
      <c r="K51" s="88">
        <v>1120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</row>
    <row r="52" spans="1:185" ht="33" customHeight="1">
      <c r="A52" s="16" t="s">
        <v>43</v>
      </c>
      <c r="B52" s="88">
        <v>6358</v>
      </c>
      <c r="C52" s="88">
        <v>0</v>
      </c>
      <c r="D52" s="88">
        <v>56471</v>
      </c>
      <c r="E52" s="88">
        <v>0</v>
      </c>
      <c r="F52" s="88">
        <v>0</v>
      </c>
      <c r="G52" s="88">
        <v>855</v>
      </c>
      <c r="H52" s="88">
        <v>6358</v>
      </c>
      <c r="I52" s="88">
        <v>1</v>
      </c>
      <c r="J52" s="88">
        <v>0</v>
      </c>
      <c r="K52" s="88">
        <v>1196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</row>
    <row r="53" spans="1:185" s="29" customFormat="1" ht="33" customHeight="1">
      <c r="A53" s="16" t="s">
        <v>44</v>
      </c>
      <c r="B53" s="88">
        <v>7256</v>
      </c>
      <c r="C53" s="88">
        <v>1695</v>
      </c>
      <c r="D53" s="88">
        <v>169943</v>
      </c>
      <c r="E53" s="88">
        <v>0</v>
      </c>
      <c r="F53" s="88">
        <v>0</v>
      </c>
      <c r="G53" s="88">
        <v>6280</v>
      </c>
      <c r="H53" s="88">
        <v>7256</v>
      </c>
      <c r="I53" s="88">
        <v>1</v>
      </c>
      <c r="J53" s="88">
        <v>0</v>
      </c>
      <c r="K53" s="88">
        <v>2900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</row>
    <row r="54" spans="1:185" ht="33" customHeight="1">
      <c r="A54" s="14" t="s">
        <v>45</v>
      </c>
      <c r="B54" s="87">
        <v>702</v>
      </c>
      <c r="C54" s="87">
        <v>901</v>
      </c>
      <c r="D54" s="87">
        <v>98654</v>
      </c>
      <c r="E54" s="87">
        <v>0</v>
      </c>
      <c r="F54" s="87">
        <v>0</v>
      </c>
      <c r="G54" s="87">
        <v>3228</v>
      </c>
      <c r="H54" s="87">
        <v>702</v>
      </c>
      <c r="I54" s="87">
        <v>1</v>
      </c>
      <c r="J54" s="87">
        <v>0</v>
      </c>
      <c r="K54" s="87">
        <v>1935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</row>
    <row r="55" spans="1:185" ht="33" customHeight="1">
      <c r="A55" s="16" t="s">
        <v>46</v>
      </c>
      <c r="B55" s="88">
        <v>5856</v>
      </c>
      <c r="C55" s="88">
        <v>34</v>
      </c>
      <c r="D55" s="88">
        <v>16026</v>
      </c>
      <c r="E55" s="88">
        <v>1003</v>
      </c>
      <c r="F55" s="88">
        <v>0</v>
      </c>
      <c r="G55" s="88">
        <v>1153</v>
      </c>
      <c r="H55" s="88">
        <v>0</v>
      </c>
      <c r="I55" s="88">
        <v>1</v>
      </c>
      <c r="J55" s="88">
        <v>0</v>
      </c>
      <c r="K55" s="88">
        <v>686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</row>
    <row r="56" spans="1:185" ht="33" customHeight="1">
      <c r="A56" s="16" t="s">
        <v>47</v>
      </c>
      <c r="B56" s="88">
        <v>3405</v>
      </c>
      <c r="C56" s="88">
        <v>0</v>
      </c>
      <c r="D56" s="88">
        <v>114210</v>
      </c>
      <c r="E56" s="88">
        <v>1266</v>
      </c>
      <c r="F56" s="88">
        <v>0</v>
      </c>
      <c r="G56" s="88">
        <v>1517</v>
      </c>
      <c r="H56" s="88">
        <v>3405</v>
      </c>
      <c r="I56" s="88">
        <v>1</v>
      </c>
      <c r="J56" s="88">
        <v>0</v>
      </c>
      <c r="K56" s="88">
        <v>1211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</row>
    <row r="57" spans="1:185" ht="33" customHeight="1">
      <c r="A57" s="16" t="s">
        <v>48</v>
      </c>
      <c r="B57" s="88">
        <v>4250</v>
      </c>
      <c r="C57" s="88">
        <v>249</v>
      </c>
      <c r="D57" s="88">
        <v>31999</v>
      </c>
      <c r="E57" s="88">
        <v>2069</v>
      </c>
      <c r="F57" s="88">
        <v>0</v>
      </c>
      <c r="G57" s="88">
        <v>0</v>
      </c>
      <c r="H57" s="88">
        <v>4250</v>
      </c>
      <c r="I57" s="88">
        <v>0</v>
      </c>
      <c r="J57" s="88">
        <v>0</v>
      </c>
      <c r="K57" s="88">
        <v>1857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</row>
    <row r="58" spans="1:185" s="29" customFormat="1" ht="33" customHeight="1">
      <c r="A58" s="17" t="s">
        <v>49</v>
      </c>
      <c r="B58" s="89">
        <v>8960</v>
      </c>
      <c r="C58" s="89">
        <v>0</v>
      </c>
      <c r="D58" s="89">
        <v>56255</v>
      </c>
      <c r="E58" s="89">
        <v>822</v>
      </c>
      <c r="F58" s="89">
        <v>0</v>
      </c>
      <c r="G58" s="89">
        <v>38</v>
      </c>
      <c r="H58" s="89">
        <v>8960</v>
      </c>
      <c r="I58" s="89">
        <v>1</v>
      </c>
      <c r="J58" s="89">
        <v>0</v>
      </c>
      <c r="K58" s="89">
        <v>651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</row>
    <row r="59" spans="1:185" ht="33" customHeight="1">
      <c r="A59" s="16" t="s">
        <v>50</v>
      </c>
      <c r="B59" s="88">
        <v>4962</v>
      </c>
      <c r="C59" s="88">
        <v>87</v>
      </c>
      <c r="D59" s="88">
        <v>21459</v>
      </c>
      <c r="E59" s="88">
        <v>247</v>
      </c>
      <c r="F59" s="88">
        <v>0</v>
      </c>
      <c r="G59" s="88">
        <v>2167</v>
      </c>
      <c r="H59" s="88">
        <v>4962</v>
      </c>
      <c r="I59" s="88">
        <v>1</v>
      </c>
      <c r="J59" s="88">
        <v>0</v>
      </c>
      <c r="K59" s="88">
        <v>1249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</row>
    <row r="60" spans="1:185" ht="33" customHeight="1">
      <c r="A60" s="16" t="s">
        <v>51</v>
      </c>
      <c r="B60" s="88">
        <v>3361</v>
      </c>
      <c r="C60" s="88">
        <v>31</v>
      </c>
      <c r="D60" s="88">
        <v>19826</v>
      </c>
      <c r="E60" s="88">
        <v>9160</v>
      </c>
      <c r="F60" s="88">
        <v>0</v>
      </c>
      <c r="G60" s="88">
        <v>2123</v>
      </c>
      <c r="H60" s="88">
        <v>3361</v>
      </c>
      <c r="I60" s="88">
        <v>1</v>
      </c>
      <c r="J60" s="88">
        <v>0</v>
      </c>
      <c r="K60" s="88">
        <v>1093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</row>
    <row r="61" spans="1:185" ht="33" customHeight="1">
      <c r="A61" s="16" t="s">
        <v>52</v>
      </c>
      <c r="B61" s="88">
        <v>3039</v>
      </c>
      <c r="C61" s="88">
        <v>0</v>
      </c>
      <c r="D61" s="88">
        <v>57166</v>
      </c>
      <c r="E61" s="88">
        <v>0</v>
      </c>
      <c r="F61" s="88">
        <v>0</v>
      </c>
      <c r="G61" s="88">
        <v>119</v>
      </c>
      <c r="H61" s="88">
        <v>3039</v>
      </c>
      <c r="I61" s="88">
        <v>0</v>
      </c>
      <c r="J61" s="88">
        <v>0</v>
      </c>
      <c r="K61" s="88">
        <v>3170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</row>
    <row r="62" spans="1:185" ht="33" customHeight="1">
      <c r="A62" s="16" t="s">
        <v>53</v>
      </c>
      <c r="B62" s="88">
        <v>3991</v>
      </c>
      <c r="C62" s="88">
        <v>389</v>
      </c>
      <c r="D62" s="88">
        <v>5553</v>
      </c>
      <c r="E62" s="88">
        <v>569</v>
      </c>
      <c r="F62" s="88">
        <v>0</v>
      </c>
      <c r="G62" s="88">
        <v>762</v>
      </c>
      <c r="H62" s="88">
        <v>3991</v>
      </c>
      <c r="I62" s="88">
        <v>1</v>
      </c>
      <c r="J62" s="88">
        <v>0</v>
      </c>
      <c r="K62" s="88">
        <v>328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</row>
    <row r="63" spans="1:185" s="29" customFormat="1" ht="33" customHeight="1">
      <c r="A63" s="16" t="s">
        <v>54</v>
      </c>
      <c r="B63" s="88">
        <v>0</v>
      </c>
      <c r="C63" s="88">
        <v>272</v>
      </c>
      <c r="D63" s="88">
        <v>157886</v>
      </c>
      <c r="E63" s="88">
        <v>0</v>
      </c>
      <c r="F63" s="88">
        <v>0</v>
      </c>
      <c r="G63" s="88">
        <v>3193</v>
      </c>
      <c r="H63" s="88">
        <v>1725</v>
      </c>
      <c r="I63" s="88">
        <v>1</v>
      </c>
      <c r="J63" s="88">
        <v>0</v>
      </c>
      <c r="K63" s="88">
        <v>1335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</row>
    <row r="64" spans="1:185" ht="33" customHeight="1" thickBot="1">
      <c r="A64" s="69" t="s">
        <v>58</v>
      </c>
      <c r="B64" s="91">
        <v>4075</v>
      </c>
      <c r="C64" s="91">
        <v>176</v>
      </c>
      <c r="D64" s="91">
        <v>18963</v>
      </c>
      <c r="E64" s="91">
        <v>0</v>
      </c>
      <c r="F64" s="91">
        <v>0</v>
      </c>
      <c r="G64" s="91">
        <v>1</v>
      </c>
      <c r="H64" s="91">
        <v>4075</v>
      </c>
      <c r="I64" s="91">
        <v>1</v>
      </c>
      <c r="J64" s="91">
        <v>0</v>
      </c>
      <c r="K64" s="91">
        <v>1167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</row>
    <row r="65" spans="1:185" ht="33" customHeight="1" thickBot="1" thickTop="1">
      <c r="A65" s="18" t="s">
        <v>55</v>
      </c>
      <c r="B65" s="90">
        <f>SUM(B19:B64)</f>
        <v>200711</v>
      </c>
      <c r="C65" s="90">
        <f aca="true" t="shared" si="1" ref="C65:K65">SUM(C19:C64)</f>
        <v>19530</v>
      </c>
      <c r="D65" s="90">
        <f t="shared" si="1"/>
        <v>3659934</v>
      </c>
      <c r="E65" s="90">
        <f t="shared" si="1"/>
        <v>20014</v>
      </c>
      <c r="F65" s="90">
        <f t="shared" si="1"/>
        <v>77</v>
      </c>
      <c r="G65" s="90">
        <f t="shared" si="1"/>
        <v>222291</v>
      </c>
      <c r="H65" s="90">
        <f t="shared" si="1"/>
        <v>203827</v>
      </c>
      <c r="I65" s="90">
        <f t="shared" si="1"/>
        <v>41</v>
      </c>
      <c r="J65" s="90">
        <f t="shared" si="1"/>
        <v>0</v>
      </c>
      <c r="K65" s="90">
        <f t="shared" si="1"/>
        <v>71125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</row>
    <row r="66" spans="1:185" ht="33" customHeight="1" thickTop="1">
      <c r="A66" s="19" t="s">
        <v>56</v>
      </c>
      <c r="B66" s="92">
        <f aca="true" t="shared" si="2" ref="B66:K66">SUM(B65,B18)</f>
        <v>416022</v>
      </c>
      <c r="C66" s="92">
        <f t="shared" si="2"/>
        <v>81302</v>
      </c>
      <c r="D66" s="92">
        <f t="shared" si="2"/>
        <v>18619980</v>
      </c>
      <c r="E66" s="92">
        <f t="shared" si="2"/>
        <v>69994</v>
      </c>
      <c r="F66" s="92">
        <f t="shared" si="2"/>
        <v>77</v>
      </c>
      <c r="G66" s="92">
        <f t="shared" si="2"/>
        <v>582399</v>
      </c>
      <c r="H66" s="92">
        <f t="shared" si="2"/>
        <v>409717</v>
      </c>
      <c r="I66" s="92">
        <f t="shared" si="2"/>
        <v>80</v>
      </c>
      <c r="J66" s="92">
        <f t="shared" si="2"/>
        <v>1279</v>
      </c>
      <c r="K66" s="92">
        <f t="shared" si="2"/>
        <v>244910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</row>
    <row r="67" spans="1:11" s="15" customFormat="1" ht="27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="15" customFormat="1" ht="27.75" customHeight="1"/>
    <row r="69" s="15" customFormat="1" ht="27.75" customHeight="1"/>
  </sheetData>
  <sheetProtection/>
  <printOptions/>
  <pageMargins left="0.7480314960629921" right="0.6692913385826772" top="0.7874015748031497" bottom="0.3937007874015748" header="0.4330708661417323" footer="0.31496062992125984"/>
  <pageSetup firstPageNumber="285" useFirstPageNumber="1" fitToHeight="10" horizontalDpi="600" verticalDpi="600" orientation="portrait" paperSize="9" scale="34" r:id="rId1"/>
  <headerFooter alignWithMargins="0">
    <oddHeader>&amp;L&amp;24
　　第４１表　後期高齢者医療事業会計決算の状況</oddHeader>
    <oddFooter>&amp;C&amp;28&amp;P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2018-02-19T14:26:22Z</cp:lastPrinted>
  <dcterms:created xsi:type="dcterms:W3CDTF">2001-12-06T09:28:59Z</dcterms:created>
  <dcterms:modified xsi:type="dcterms:W3CDTF">2018-11-29T08:29:38Z</dcterms:modified>
  <cp:category/>
  <cp:version/>
  <cp:contentType/>
  <cp:contentStatus/>
</cp:coreProperties>
</file>