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0230" windowHeight="7980" tabRatio="710" activeTab="1"/>
  </bookViews>
  <sheets>
    <sheet name="済　第３９表介護保険事業会計1" sheetId="1" r:id="rId1"/>
    <sheet name="済　第３９表介護保険事業会計2" sheetId="2" r:id="rId2"/>
  </sheets>
  <definedNames>
    <definedName name="_xlnm.Print_Area" localSheetId="0">'済　第３９表介護保険事業会計1'!$A$1:$L$66</definedName>
    <definedName name="_xlnm.Print_Area" localSheetId="1">'済　第３９表介護保険事業会計2'!$A$1:$BN$66</definedName>
    <definedName name="_xlnm.Print_Titles" localSheetId="0">'済　第３９表介護保険事業会計1'!$A:$A</definedName>
    <definedName name="_xlnm.Print_Titles" localSheetId="1">'済　第３９表介護保険事業会計2'!$A:$A</definedName>
  </definedNames>
  <calcPr fullCalcOnLoad="1"/>
</workbook>
</file>

<file path=xl/sharedStrings.xml><?xml version="1.0" encoding="utf-8"?>
<sst xmlns="http://schemas.openxmlformats.org/spreadsheetml/2006/main" count="273" uniqueCount="196">
  <si>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</si>
  <si>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</si>
  <si>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</si>
  <si>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</si>
  <si>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</si>
  <si>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</si>
  <si>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</si>
  <si>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</si>
  <si>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</si>
  <si>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</si>
  <si>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</si>
  <si>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</si>
  <si>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</si>
  <si>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</si>
  <si>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</si>
  <si>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</si>
  <si>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</si>
  <si>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</si>
  <si>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</si>
  <si>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</si>
  <si>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</si>
  <si>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</si>
  <si>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</si>
  <si>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</si>
  <si>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</si>
  <si>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</si>
  <si>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</si>
  <si>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</si>
  <si>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</si>
  <si>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</si>
  <si>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</si>
  <si>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</si>
  <si>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</si>
  <si>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</si>
  <si>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</si>
  <si>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</si>
  <si>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</si>
  <si>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</si>
  <si>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</si>
  <si>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</si>
  <si>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</si>
  <si>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</si>
  <si>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</si>
  <si>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</si>
  <si>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</si>
  <si>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</si>
  <si>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</si>
  <si>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</si>
  <si>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</si>
  <si>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</si>
  <si>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</si>
  <si>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</si>
  <si>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</si>
  <si>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</si>
  <si>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</si>
  <si>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</si>
  <si>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</si>
  <si>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</si>
  <si>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</si>
  <si>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</si>
  <si>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</si>
  <si>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</si>
  <si>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</si>
  <si>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</si>
  <si>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</si>
  <si>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</si>
  <si>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</si>
  <si>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</si>
  <si>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</si>
  <si>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</si>
  <si>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</si>
  <si>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</si>
  <si>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</si>
  <si>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</si>
  <si>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</si>
  <si>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</si>
  <si>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</si>
  <si>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</si>
  <si>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</si>
  <si>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</si>
  <si>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</si>
  <si>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</si>
  <si>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</si>
  <si>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</si>
  <si>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</si>
  <si>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</si>
  <si>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</si>
  <si>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</si>
  <si>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</si>
  <si>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</si>
  <si>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</si>
  <si>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</si>
  <si>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</si>
  <si>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</si>
  <si>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</si>
  <si>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</si>
  <si>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</si>
  <si>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</si>
  <si>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</si>
  <si>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</si>
  <si>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</si>
  <si>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</si>
  <si>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</si>
  <si>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</si>
  <si>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　化事業交付金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</si>
  <si>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</si>
  <si>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</si>
  <si>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</si>
  <si>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</si>
  <si>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</si>
  <si>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</si>
  <si>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</si>
  <si>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</si>
  <si>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</si>
  <si>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</si>
  <si>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</si>
  <si>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</si>
  <si>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</si>
  <si>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</si>
  <si>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</si>
  <si>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</si>
  <si>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</si>
  <si>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</si>
  <si>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</si>
  <si>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</si>
  <si>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</si>
  <si>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</si>
  <si>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</si>
  <si>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</si>
  <si>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</si>
  <si>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</si>
  <si>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</si>
  <si>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</si>
  <si>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</si>
  <si>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</si>
  <si>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</si>
  <si>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</si>
  <si>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</si>
  <si>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</si>
  <si>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</si>
  <si>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</si>
  <si>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</si>
  <si>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</si>
  <si>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</si>
  <si>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</si>
  <si>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</si>
  <si>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</si>
  <si>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</si>
  <si>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</si>
  <si>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</si>
  <si>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</si>
  <si>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</si>
  <si>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</si>
  <si>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</si>
  <si>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</si>
  <si>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</si>
  <si>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</si>
  <si>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</si>
  <si>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</si>
  <si>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</si>
  <si>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</si>
  <si>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</si>
  <si>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</si>
  <si>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</si>
  <si>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</si>
  <si>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</si>
  <si>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</si>
  <si>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</si>
  <si>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</si>
  <si>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</si>
  <si>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</si>
  <si>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</si>
  <si>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</si>
  <si>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</si>
  <si>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</si>
  <si>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</si>
  <si>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</si>
  <si>
    <t>介護給付費負担金、事務費及び地域支援事業交付金精算額</t>
  </si>
  <si>
    <t>職員数</t>
  </si>
  <si>
    <t>参考</t>
  </si>
  <si>
    <t>賃金</t>
  </si>
  <si>
    <t>収　　支</t>
  </si>
  <si>
    <t>（２）一般会計からのもの</t>
  </si>
  <si>
    <t>gに対する
介護給付費
負担金等</t>
  </si>
  <si>
    <t>歳入の内訳</t>
  </si>
  <si>
    <t>歳出の内訳</t>
  </si>
  <si>
    <t>　６他会計繰入金</t>
  </si>
  <si>
    <t>(i)</t>
  </si>
  <si>
    <t>財源補塡的な</t>
  </si>
  <si>
    <t>財源補塡的な</t>
  </si>
  <si>
    <t>(c)</t>
  </si>
  <si>
    <t>(d)</t>
  </si>
  <si>
    <t>（e）</t>
  </si>
  <si>
    <t>(q)-(c)-(d)+(e)</t>
  </si>
  <si>
    <t>(r)-(c)-(d)+(e)</t>
  </si>
  <si>
    <t>H28.4.1現在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</si>
</sst>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centerContinuous" vertical="center"/>
    </xf>
    <xf numFmtId="3" fontId="4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Continuous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3" xfId="0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vertical="top" wrapText="1"/>
    </xf>
    <xf numFmtId="3" fontId="7" fillId="0" borderId="22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6" xfId="0" applyFont="1" applyFill="1" applyBorder="1" applyAlignment="1">
      <alignment vertical="top" wrapText="1"/>
    </xf>
    <xf numFmtId="3" fontId="7" fillId="0" borderId="29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1" xfId="0" applyFont="1" applyFill="1" applyBorder="1" applyAlignment="1">
      <alignment/>
    </xf>
    <xf numFmtId="176" fontId="5" fillId="0" borderId="32" xfId="0" applyNumberFormat="1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shrinkToFit="1"/>
    </xf>
    <xf numFmtId="3" fontId="7" fillId="0" borderId="16" xfId="0" applyNumberFormat="1" applyFont="1" applyFill="1" applyBorder="1" applyAlignment="1">
      <alignment horizontal="center" vertical="top" shrinkToFi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0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5" fillId="0" borderId="35" xfId="0" applyFont="1" applyFill="1" applyBorder="1" applyAlignment="1">
      <alignment/>
    </xf>
    <xf numFmtId="3" fontId="0" fillId="0" borderId="35" xfId="0" applyFill="1" applyBorder="1" applyAlignment="1">
      <alignment/>
    </xf>
    <xf numFmtId="3" fontId="7" fillId="0" borderId="11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37" xfId="0" applyNumberFormat="1" applyFont="1" applyFill="1" applyBorder="1" applyAlignment="1">
      <alignment horizontal="centerContinuous" vertical="center"/>
    </xf>
    <xf numFmtId="3" fontId="7" fillId="0" borderId="3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Continuous" vertical="center" wrapText="1"/>
    </xf>
    <xf numFmtId="3" fontId="7" fillId="0" borderId="11" xfId="0" applyNumberFormat="1" applyFont="1" applyFill="1" applyBorder="1" applyAlignment="1">
      <alignment horizontal="centerContinuous"/>
    </xf>
    <xf numFmtId="3" fontId="7" fillId="0" borderId="19" xfId="0" applyNumberFormat="1" applyFont="1" applyFill="1" applyBorder="1" applyAlignment="1">
      <alignment horizontal="centerContinuous"/>
    </xf>
    <xf numFmtId="3" fontId="7" fillId="0" borderId="10" xfId="0" applyNumberFormat="1" applyFont="1" applyFill="1" applyBorder="1" applyAlignment="1">
      <alignment horizontal="centerContinuous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19" xfId="0" applyFont="1" applyFill="1" applyBorder="1" applyAlignment="1">
      <alignment horizontal="center" wrapText="1"/>
    </xf>
    <xf numFmtId="3" fontId="7" fillId="0" borderId="13" xfId="0" applyFont="1" applyFill="1" applyBorder="1" applyAlignment="1">
      <alignment horizontal="center" shrinkToFit="1"/>
    </xf>
    <xf numFmtId="3" fontId="7" fillId="0" borderId="15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 horizontal="right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shrinkToFit="1"/>
    </xf>
    <xf numFmtId="3" fontId="7" fillId="0" borderId="15" xfId="0" applyNumberFormat="1" applyFont="1" applyFill="1" applyBorder="1" applyAlignment="1">
      <alignment horizontal="center" shrinkToFit="1"/>
    </xf>
    <xf numFmtId="3" fontId="4" fillId="0" borderId="16" xfId="0" applyFont="1" applyFill="1" applyBorder="1" applyAlignment="1">
      <alignment horizontal="center" vertical="center" wrapText="1"/>
    </xf>
    <xf numFmtId="3" fontId="46" fillId="0" borderId="11" xfId="0" applyFont="1" applyFill="1" applyBorder="1" applyAlignment="1">
      <alignment/>
    </xf>
    <xf numFmtId="3" fontId="46" fillId="0" borderId="0" xfId="0" applyFont="1" applyFill="1" applyAlignment="1">
      <alignment/>
    </xf>
    <xf numFmtId="176" fontId="5" fillId="0" borderId="31" xfId="0" applyNumberFormat="1" applyFont="1" applyFill="1" applyBorder="1" applyAlignment="1">
      <alignment vertical="center" shrinkToFit="1"/>
    </xf>
    <xf numFmtId="3" fontId="7" fillId="0" borderId="23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top" wrapText="1" shrinkToFit="1"/>
    </xf>
    <xf numFmtId="3" fontId="7" fillId="0" borderId="13" xfId="0" applyFont="1" applyFill="1" applyBorder="1" applyAlignment="1">
      <alignment horizontal="center" vertical="top" wrapText="1"/>
    </xf>
    <xf numFmtId="3" fontId="10" fillId="0" borderId="15" xfId="0" applyFont="1" applyFill="1" applyBorder="1" applyAlignment="1">
      <alignment horizontal="left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5" fillId="0" borderId="13" xfId="0" applyFont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3" fontId="5" fillId="0" borderId="15" xfId="0" applyFont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3" fontId="5" fillId="0" borderId="30" xfId="0" applyFont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3" fontId="5" fillId="0" borderId="31" xfId="0" applyFont="1" applyFill="1" applyBorder="1" applyAlignment="1">
      <alignment vertical="center" shrinkToFit="1"/>
    </xf>
    <xf numFmtId="3" fontId="9" fillId="0" borderId="15" xfId="0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182" fontId="5" fillId="0" borderId="30" xfId="0" applyNumberFormat="1" applyFont="1" applyFill="1" applyBorder="1" applyAlignment="1">
      <alignment vertical="center" shrinkToFit="1"/>
    </xf>
    <xf numFmtId="182" fontId="5" fillId="0" borderId="30" xfId="0" applyNumberFormat="1" applyFont="1" applyBorder="1" applyAlignment="1">
      <alignment vertical="center" shrinkToFit="1"/>
    </xf>
    <xf numFmtId="182" fontId="5" fillId="0" borderId="31" xfId="0" applyNumberFormat="1" applyFont="1" applyFill="1" applyBorder="1" applyAlignment="1">
      <alignment vertical="center" shrinkToFi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left" vertical="center" wrapText="1"/>
    </xf>
    <xf numFmtId="3" fontId="0" fillId="0" borderId="18" xfId="0" applyFont="1" applyFill="1" applyBorder="1" applyAlignment="1">
      <alignment horizontal="left" vertical="center" wrapText="1"/>
    </xf>
    <xf numFmtId="3" fontId="0" fillId="0" borderId="13" xfId="0" applyFont="1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M73"/>
  <sheetViews>
    <sheetView showOutlineSymbols="0" zoomScale="55" zoomScaleNormal="55" zoomScaleSheetLayoutView="45" zoomScalePageLayoutView="50" workbookViewId="0" topLeftCell="A58">
      <selection activeCell="L66" sqref="L66"/>
    </sheetView>
  </sheetViews>
  <sheetFormatPr defaultColWidth="24.75390625" defaultRowHeight="14.25"/>
  <cols>
    <col min="1" max="1" width="20.625" style="9" customWidth="1"/>
    <col min="2" max="12" width="19.375" style="9" customWidth="1"/>
    <col min="13" max="16384" width="24.75390625" style="9" customWidth="1"/>
  </cols>
  <sheetData>
    <row r="1" spans="1:195" ht="33" customHeight="1">
      <c r="A1" s="95" t="s">
        <v>0</v>
      </c>
      <c r="B1" s="13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23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</row>
    <row r="2" spans="1:195" ht="27" customHeight="1">
      <c r="A2" s="98"/>
      <c r="B2" s="14" t="s">
        <v>3</v>
      </c>
      <c r="C2" s="6" t="s">
        <v>63</v>
      </c>
      <c r="D2" s="6" t="s">
        <v>4</v>
      </c>
      <c r="E2" s="27"/>
      <c r="F2" s="28"/>
      <c r="G2" s="27"/>
      <c r="H2" s="27"/>
      <c r="I2" s="27"/>
      <c r="J2" s="6" t="s">
        <v>86</v>
      </c>
      <c r="K2" s="28"/>
      <c r="L2" s="33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</row>
    <row r="3" spans="1:195" ht="27" customHeight="1">
      <c r="A3" s="98"/>
      <c r="B3" s="8"/>
      <c r="C3" s="8"/>
      <c r="D3" s="39"/>
      <c r="E3" s="6" t="s">
        <v>83</v>
      </c>
      <c r="F3" s="99" t="s">
        <v>99</v>
      </c>
      <c r="G3" s="40" t="s">
        <v>148</v>
      </c>
      <c r="H3" s="40" t="s">
        <v>150</v>
      </c>
      <c r="I3" s="40" t="s">
        <v>147</v>
      </c>
      <c r="J3" s="20" t="s">
        <v>84</v>
      </c>
      <c r="K3" s="100" t="s">
        <v>152</v>
      </c>
      <c r="L3" s="101" t="s">
        <v>154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</row>
    <row r="4" spans="1:195" ht="33">
      <c r="A4" s="102"/>
      <c r="B4" s="8"/>
      <c r="C4" s="8"/>
      <c r="D4" s="8"/>
      <c r="E4" s="48" t="s">
        <v>82</v>
      </c>
      <c r="F4" s="48"/>
      <c r="G4" s="93" t="s">
        <v>149</v>
      </c>
      <c r="H4" s="93" t="s">
        <v>151</v>
      </c>
      <c r="I4" s="49" t="s">
        <v>98</v>
      </c>
      <c r="J4" s="8"/>
      <c r="K4" s="48" t="s">
        <v>153</v>
      </c>
      <c r="L4" s="118" t="s">
        <v>155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</row>
    <row r="5" spans="1:195" ht="32.25" customHeight="1">
      <c r="A5" s="54" t="s">
        <v>9</v>
      </c>
      <c r="B5" s="120">
        <f>SUM(C5:D5,J5,'済　第３９表介護保険事業会計2'!B5,'済　第３９表介護保険事業会計2'!H5,'済　第３９表介護保険事業会計2'!I5,'済　第３９表介護保険事業会計2'!P5:R5,'済　第３９表介護保険事業会計2'!T5)</f>
        <v>24297213</v>
      </c>
      <c r="C5" s="121">
        <v>5494815</v>
      </c>
      <c r="D5" s="121">
        <v>5429035</v>
      </c>
      <c r="E5" s="121">
        <v>4081728</v>
      </c>
      <c r="F5" s="121">
        <v>1104890</v>
      </c>
      <c r="G5" s="121">
        <v>106699</v>
      </c>
      <c r="H5" s="121">
        <v>128484</v>
      </c>
      <c r="I5" s="121">
        <v>7234</v>
      </c>
      <c r="J5" s="121">
        <v>6342278</v>
      </c>
      <c r="K5" s="121">
        <v>6243556</v>
      </c>
      <c r="L5" s="121">
        <v>98722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</row>
    <row r="6" spans="1:195" ht="32.25" customHeight="1">
      <c r="A6" s="56" t="s">
        <v>10</v>
      </c>
      <c r="B6" s="122">
        <f>SUM(C6:D6,J6,'済　第３９表介護保険事業会計2'!B6,'済　第３９表介護保険事業会計2'!H6,'済　第３９表介護保険事業会計2'!I6,'済　第３９表介護保険事業会計2'!P6:R6,'済　第３９表介護保険事業会計2'!T6)</f>
        <v>10996875</v>
      </c>
      <c r="C6" s="123">
        <v>2256810</v>
      </c>
      <c r="D6" s="123">
        <v>2582804</v>
      </c>
      <c r="E6" s="123">
        <v>1808608</v>
      </c>
      <c r="F6" s="123">
        <v>686687</v>
      </c>
      <c r="G6" s="123">
        <v>8398</v>
      </c>
      <c r="H6" s="123">
        <v>78717</v>
      </c>
      <c r="I6" s="123">
        <v>394</v>
      </c>
      <c r="J6" s="123">
        <v>2837117</v>
      </c>
      <c r="K6" s="123">
        <v>2828302</v>
      </c>
      <c r="L6" s="123">
        <v>8815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</row>
    <row r="7" spans="1:195" ht="32.25" customHeight="1">
      <c r="A7" s="56" t="s">
        <v>11</v>
      </c>
      <c r="B7" s="122">
        <f>SUM(C7:D7,J7,'済　第３９表介護保険事業会計2'!B7,'済　第３９表介護保険事業会計2'!H7,'済　第３９表介護保険事業会計2'!I7,'済　第３９表介護保険事業会計2'!P7:R7,'済　第３９表介護保険事業会計2'!T7)</f>
        <v>22094535</v>
      </c>
      <c r="C7" s="123">
        <v>4768228</v>
      </c>
      <c r="D7" s="123">
        <v>4944044</v>
      </c>
      <c r="E7" s="123">
        <v>3724712</v>
      </c>
      <c r="F7" s="123">
        <v>898465</v>
      </c>
      <c r="G7" s="123">
        <v>133392</v>
      </c>
      <c r="H7" s="123">
        <v>184407</v>
      </c>
      <c r="I7" s="123">
        <v>3068</v>
      </c>
      <c r="J7" s="123">
        <v>5745400</v>
      </c>
      <c r="K7" s="123">
        <v>5567012</v>
      </c>
      <c r="L7" s="123">
        <v>178388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</row>
    <row r="8" spans="1:195" ht="32.25" customHeight="1">
      <c r="A8" s="56" t="s">
        <v>12</v>
      </c>
      <c r="B8" s="122">
        <f>SUM(C8:D8,J8,'済　第３９表介護保険事業会計2'!B8,'済　第３９表介護保険事業会計2'!H8,'済　第３９表介護保険事業会計2'!I8,'済　第３９表介護保険事業会計2'!P8:R8,'済　第３９表介護保険事業会計2'!T8)</f>
        <v>30114364</v>
      </c>
      <c r="C8" s="123">
        <v>6337481</v>
      </c>
      <c r="D8" s="123">
        <v>7273006</v>
      </c>
      <c r="E8" s="123">
        <v>5533264</v>
      </c>
      <c r="F8" s="123">
        <v>1503514</v>
      </c>
      <c r="G8" s="123">
        <v>71560</v>
      </c>
      <c r="H8" s="123">
        <v>139603</v>
      </c>
      <c r="I8" s="123">
        <v>25065</v>
      </c>
      <c r="J8" s="123">
        <v>7745172</v>
      </c>
      <c r="K8" s="123">
        <v>7674139</v>
      </c>
      <c r="L8" s="123">
        <v>71033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</row>
    <row r="9" spans="1:195" ht="32.25" customHeight="1">
      <c r="A9" s="56" t="s">
        <v>13</v>
      </c>
      <c r="B9" s="122">
        <f>SUM(C9:D9,J9,'済　第３９表介護保険事業会計2'!B9,'済　第３９表介護保険事業会計2'!H9,'済　第３９表介護保険事業会計2'!I9,'済　第３９表介護保険事業会計2'!P9:R9,'済　第３９表介護保険事業会計2'!T9)</f>
        <v>5488888</v>
      </c>
      <c r="C9" s="123">
        <v>1122637</v>
      </c>
      <c r="D9" s="123">
        <v>1198717</v>
      </c>
      <c r="E9" s="123">
        <v>864767</v>
      </c>
      <c r="F9" s="123">
        <v>290845</v>
      </c>
      <c r="G9" s="123">
        <v>2967</v>
      </c>
      <c r="H9" s="123">
        <v>39281</v>
      </c>
      <c r="I9" s="123">
        <v>857</v>
      </c>
      <c r="J9" s="123">
        <v>1326357</v>
      </c>
      <c r="K9" s="123">
        <v>1323753</v>
      </c>
      <c r="L9" s="123">
        <v>2604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</row>
    <row r="10" spans="1:195" ht="32.25" customHeight="1">
      <c r="A10" s="54" t="s">
        <v>14</v>
      </c>
      <c r="B10" s="120">
        <f>SUM(C10:D10,J10,'済　第３９表介護保険事業会計2'!B10,'済　第３９表介護保険事業会計2'!H10,'済　第３９表介護保険事業会計2'!I10,'済　第３９表介護保険事業会計2'!P10:R10,'済　第３９表介護保険事業会計2'!T10)</f>
        <v>6360085</v>
      </c>
      <c r="C10" s="121">
        <v>1280769</v>
      </c>
      <c r="D10" s="121">
        <v>1548574</v>
      </c>
      <c r="E10" s="121">
        <v>1169994</v>
      </c>
      <c r="F10" s="121">
        <v>314582</v>
      </c>
      <c r="G10" s="121">
        <v>20846</v>
      </c>
      <c r="H10" s="121">
        <v>42333</v>
      </c>
      <c r="I10" s="121">
        <v>819</v>
      </c>
      <c r="J10" s="121">
        <v>1623502</v>
      </c>
      <c r="K10" s="121">
        <v>1598790</v>
      </c>
      <c r="L10" s="121">
        <v>24712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</row>
    <row r="11" spans="1:195" ht="32.25" customHeight="1">
      <c r="A11" s="56" t="s">
        <v>15</v>
      </c>
      <c r="B11" s="122">
        <f>SUM(C11:D11,J11,'済　第３９表介護保険事業会計2'!B11,'済　第３９表介護保険事業会計2'!H11,'済　第３９表介護保険事業会計2'!I11,'済　第３９表介護保険事業会計2'!P11:R11,'済　第３９表介護保険事業会計2'!T11)</f>
        <v>5209835</v>
      </c>
      <c r="C11" s="123">
        <v>923493</v>
      </c>
      <c r="D11" s="123">
        <v>1320259</v>
      </c>
      <c r="E11" s="123">
        <v>865814</v>
      </c>
      <c r="F11" s="123">
        <v>416186</v>
      </c>
      <c r="G11" s="123">
        <v>7820</v>
      </c>
      <c r="H11" s="123">
        <v>30439</v>
      </c>
      <c r="I11" s="123">
        <v>0</v>
      </c>
      <c r="J11" s="123">
        <v>1343637</v>
      </c>
      <c r="K11" s="123">
        <v>1334355</v>
      </c>
      <c r="L11" s="123">
        <v>9282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</row>
    <row r="12" spans="1:195" ht="32.25" customHeight="1">
      <c r="A12" s="56" t="s">
        <v>16</v>
      </c>
      <c r="B12" s="122">
        <f>SUM(C12:D12,J12,'済　第３９表介護保険事業会計2'!B12,'済　第３９表介護保険事業会計2'!H12,'済　第３９表介護保険事業会計2'!I12,'済　第３９表介護保険事業会計2'!P12:R12,'済　第３９表介護保険事業会計2'!T12)</f>
        <v>3482926</v>
      </c>
      <c r="C12" s="123">
        <v>687736</v>
      </c>
      <c r="D12" s="123">
        <v>841594</v>
      </c>
      <c r="E12" s="123">
        <v>609790</v>
      </c>
      <c r="F12" s="123">
        <v>196963</v>
      </c>
      <c r="G12" s="123">
        <v>6755</v>
      </c>
      <c r="H12" s="123">
        <v>16471</v>
      </c>
      <c r="I12" s="123">
        <v>11615</v>
      </c>
      <c r="J12" s="123">
        <v>871156</v>
      </c>
      <c r="K12" s="123">
        <v>863926</v>
      </c>
      <c r="L12" s="123">
        <v>7230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</row>
    <row r="13" spans="1:195" ht="32.25" customHeight="1">
      <c r="A13" s="56" t="s">
        <v>17</v>
      </c>
      <c r="B13" s="122">
        <f>SUM(C13:D13,J13,'済　第３９表介護保険事業会計2'!B13,'済　第３９表介護保険事業会計2'!H13,'済　第３９表介護保険事業会計2'!I13,'済　第３９表介護保険事業会計2'!P13:R13,'済　第３９表介護保険事業会計2'!T13)</f>
        <v>5592738</v>
      </c>
      <c r="C13" s="123">
        <v>1085776</v>
      </c>
      <c r="D13" s="123">
        <v>1328928</v>
      </c>
      <c r="E13" s="123">
        <v>973815</v>
      </c>
      <c r="F13" s="123">
        <v>328889</v>
      </c>
      <c r="G13" s="123">
        <v>4931</v>
      </c>
      <c r="H13" s="123">
        <v>20225</v>
      </c>
      <c r="I13" s="123">
        <v>1068</v>
      </c>
      <c r="J13" s="123">
        <v>1417107</v>
      </c>
      <c r="K13" s="123">
        <v>1414184</v>
      </c>
      <c r="L13" s="123">
        <v>2923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</row>
    <row r="14" spans="1:195" ht="32.25" customHeight="1">
      <c r="A14" s="57" t="s">
        <v>79</v>
      </c>
      <c r="B14" s="124">
        <f>SUM(C14:D14,J14,'済　第３９表介護保険事業会計2'!B14,'済　第３９表介護保険事業会計2'!H14,'済　第３９表介護保険事業会計2'!I14,'済　第３９表介護保険事業会計2'!P14:R14,'済　第３９表介護保険事業会計2'!T14)</f>
        <v>4033887</v>
      </c>
      <c r="C14" s="125">
        <v>671149</v>
      </c>
      <c r="D14" s="125">
        <v>1121149</v>
      </c>
      <c r="E14" s="125">
        <v>657884</v>
      </c>
      <c r="F14" s="125">
        <v>311741</v>
      </c>
      <c r="G14" s="125">
        <v>9406</v>
      </c>
      <c r="H14" s="125">
        <v>20013</v>
      </c>
      <c r="I14" s="125">
        <v>122105</v>
      </c>
      <c r="J14" s="125">
        <v>1011646</v>
      </c>
      <c r="K14" s="125">
        <v>1000149</v>
      </c>
      <c r="L14" s="125">
        <v>11497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</row>
    <row r="15" spans="1:195" ht="32.25" customHeight="1">
      <c r="A15" s="56" t="s">
        <v>141</v>
      </c>
      <c r="B15" s="122">
        <f>SUM(C15:D15,J15,'済　第３９表介護保険事業会計2'!B15,'済　第３９表介護保険事業会計2'!H15,'済　第３９表介護保険事業会計2'!I15,'済　第３９表介護保険事業会計2'!P15:R15,'済　第３９表介護保険事業会計2'!T15)</f>
        <v>6313620</v>
      </c>
      <c r="C15" s="123">
        <v>139107</v>
      </c>
      <c r="D15" s="123">
        <v>2914577</v>
      </c>
      <c r="E15" s="123">
        <v>944099</v>
      </c>
      <c r="F15" s="123">
        <v>462804</v>
      </c>
      <c r="G15" s="123">
        <v>2928</v>
      </c>
      <c r="H15" s="123">
        <v>43860</v>
      </c>
      <c r="I15" s="123">
        <v>1460886</v>
      </c>
      <c r="J15" s="123">
        <v>1410344</v>
      </c>
      <c r="K15" s="123">
        <v>1406356</v>
      </c>
      <c r="L15" s="123">
        <v>3988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</row>
    <row r="16" spans="1:195" ht="32.25" customHeight="1">
      <c r="A16" s="56" t="s">
        <v>142</v>
      </c>
      <c r="B16" s="122">
        <f>SUM(C16:D16,J16,'済　第３９表介護保険事業会計2'!B16,'済　第３９表介護保険事業会計2'!H16,'済　第３９表介護保険事業会計2'!I16,'済　第３９表介護保険事業会計2'!P16:R16,'済　第３９表介護保険事業会計2'!T16)</f>
        <v>6779172</v>
      </c>
      <c r="C16" s="123">
        <v>1402958</v>
      </c>
      <c r="D16" s="123">
        <v>1610505</v>
      </c>
      <c r="E16" s="123">
        <v>1128725</v>
      </c>
      <c r="F16" s="123">
        <v>389135</v>
      </c>
      <c r="G16" s="123">
        <v>46395</v>
      </c>
      <c r="H16" s="123">
        <v>44327</v>
      </c>
      <c r="I16" s="123">
        <v>1923</v>
      </c>
      <c r="J16" s="123">
        <v>1764931</v>
      </c>
      <c r="K16" s="123">
        <v>1719567</v>
      </c>
      <c r="L16" s="123">
        <v>45364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</row>
    <row r="17" spans="1:195" ht="32.25" customHeight="1" thickBot="1">
      <c r="A17" s="56" t="s">
        <v>145</v>
      </c>
      <c r="B17" s="122">
        <f>SUM(C17:D17,J17,'済　第３９表介護保険事業会計2'!B17,'済　第３９表介護保険事業会計2'!H17,'済　第３９表介護保険事業会計2'!I17,'済　第３９表介護保険事業会計2'!P17:R17,'済　第３９表介護保険事業会計2'!T17)</f>
        <v>2399394</v>
      </c>
      <c r="C17" s="123">
        <v>495110</v>
      </c>
      <c r="D17" s="123">
        <v>554550</v>
      </c>
      <c r="E17" s="123">
        <v>406113</v>
      </c>
      <c r="F17" s="123">
        <v>129542</v>
      </c>
      <c r="G17" s="123">
        <v>3300</v>
      </c>
      <c r="H17" s="123">
        <v>15367</v>
      </c>
      <c r="I17" s="123">
        <v>228</v>
      </c>
      <c r="J17" s="123">
        <v>603677</v>
      </c>
      <c r="K17" s="123">
        <v>599090</v>
      </c>
      <c r="L17" s="123">
        <v>4587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</row>
    <row r="18" spans="1:195" ht="32.25" customHeight="1" thickBot="1" thickTop="1">
      <c r="A18" s="58" t="s">
        <v>81</v>
      </c>
      <c r="B18" s="126">
        <f>SUM(B5:B17)</f>
        <v>133163532</v>
      </c>
      <c r="C18" s="126">
        <f>SUM(C5:C17)</f>
        <v>26666069</v>
      </c>
      <c r="D18" s="126">
        <f aca="true" t="shared" si="0" ref="D18:L18">SUM(D5:D17)</f>
        <v>32667742</v>
      </c>
      <c r="E18" s="126">
        <f t="shared" si="0"/>
        <v>22769313</v>
      </c>
      <c r="F18" s="126">
        <f t="shared" si="0"/>
        <v>7034243</v>
      </c>
      <c r="G18" s="126">
        <f t="shared" si="0"/>
        <v>425397</v>
      </c>
      <c r="H18" s="126">
        <f t="shared" si="0"/>
        <v>803527</v>
      </c>
      <c r="I18" s="126">
        <f t="shared" si="0"/>
        <v>1635262</v>
      </c>
      <c r="J18" s="126">
        <f t="shared" si="0"/>
        <v>34042324</v>
      </c>
      <c r="K18" s="126">
        <f t="shared" si="0"/>
        <v>33573179</v>
      </c>
      <c r="L18" s="126">
        <f t="shared" si="0"/>
        <v>469145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</row>
    <row r="19" spans="1:195" ht="32.25" customHeight="1" thickTop="1">
      <c r="A19" s="56" t="s">
        <v>18</v>
      </c>
      <c r="B19" s="122">
        <f>SUM(C19:D19,J19,'済　第３９表介護保険事業会計2'!B19,'済　第３９表介護保険事業会計2'!H19,'済　第３９表介護保険事業会計2'!I19,'済　第３９表介護保険事業会計2'!P19:R19,'済　第３９表介護保険事業会計2'!T19)</f>
        <v>1454822</v>
      </c>
      <c r="C19" s="123">
        <v>305637</v>
      </c>
      <c r="D19" s="123">
        <v>324156</v>
      </c>
      <c r="E19" s="123">
        <v>237742</v>
      </c>
      <c r="F19" s="123">
        <v>75684</v>
      </c>
      <c r="G19" s="123">
        <v>4470</v>
      </c>
      <c r="H19" s="123">
        <v>5930</v>
      </c>
      <c r="I19" s="123">
        <v>330</v>
      </c>
      <c r="J19" s="123">
        <v>366331</v>
      </c>
      <c r="K19" s="123">
        <v>361454</v>
      </c>
      <c r="L19" s="123">
        <v>4877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</row>
    <row r="20" spans="1:195" ht="32.25" customHeight="1">
      <c r="A20" s="56" t="s">
        <v>19</v>
      </c>
      <c r="B20" s="122">
        <f>SUM(C20:D20,J20,'済　第３９表介護保険事業会計2'!B20,'済　第３９表介護保険事業会計2'!H20,'済　第３９表介護保険事業会計2'!I20,'済　第３９表介護保険事業会計2'!P20:R20,'済　第３９表介護保険事業会計2'!T20)</f>
        <v>1070725</v>
      </c>
      <c r="C20" s="123">
        <v>230331</v>
      </c>
      <c r="D20" s="123">
        <v>238337</v>
      </c>
      <c r="E20" s="123">
        <v>171029</v>
      </c>
      <c r="F20" s="123">
        <v>53335</v>
      </c>
      <c r="G20" s="123">
        <v>4379</v>
      </c>
      <c r="H20" s="123">
        <v>9153</v>
      </c>
      <c r="I20" s="123">
        <v>441</v>
      </c>
      <c r="J20" s="123">
        <v>262396</v>
      </c>
      <c r="K20" s="123">
        <v>257956</v>
      </c>
      <c r="L20" s="123">
        <v>4440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</row>
    <row r="21" spans="1:195" ht="32.25" customHeight="1">
      <c r="A21" s="56" t="s">
        <v>20</v>
      </c>
      <c r="B21" s="122">
        <f>SUM(C21:D21,J21,'済　第３９表介護保険事業会計2'!B21,'済　第３９表介護保険事業会計2'!H21,'済　第３９表介護保険事業会計2'!I21,'済　第３９表介護保険事業会計2'!P21:R21,'済　第３９表介護保険事業会計2'!T21)</f>
        <v>1938226</v>
      </c>
      <c r="C21" s="123">
        <v>303694</v>
      </c>
      <c r="D21" s="123">
        <v>501495</v>
      </c>
      <c r="E21" s="123">
        <v>306406</v>
      </c>
      <c r="F21" s="123">
        <v>124062</v>
      </c>
      <c r="G21" s="123">
        <v>8041</v>
      </c>
      <c r="H21" s="123">
        <v>13879</v>
      </c>
      <c r="I21" s="123">
        <v>49107</v>
      </c>
      <c r="J21" s="123">
        <v>476675</v>
      </c>
      <c r="K21" s="123">
        <v>469188</v>
      </c>
      <c r="L21" s="123">
        <v>7487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</row>
    <row r="22" spans="1:195" ht="32.25" customHeight="1">
      <c r="A22" s="56" t="s">
        <v>21</v>
      </c>
      <c r="B22" s="122">
        <f>SUM(C22:D22,J22,'済　第３９表介護保険事業会計2'!B22,'済　第３９表介護保険事業会計2'!H22,'済　第３９表介護保険事業会計2'!I22,'済　第３９表介護保険事業会計2'!P22:R22,'済　第３９表介護保険事業会計2'!T22)</f>
        <v>677604</v>
      </c>
      <c r="C22" s="123">
        <v>125063</v>
      </c>
      <c r="D22" s="123">
        <v>159646</v>
      </c>
      <c r="E22" s="123">
        <v>114365</v>
      </c>
      <c r="F22" s="123">
        <v>38290</v>
      </c>
      <c r="G22" s="123">
        <v>779</v>
      </c>
      <c r="H22" s="123">
        <v>5992</v>
      </c>
      <c r="I22" s="123">
        <v>220</v>
      </c>
      <c r="J22" s="123">
        <v>177975</v>
      </c>
      <c r="K22" s="123">
        <v>177054</v>
      </c>
      <c r="L22" s="123">
        <v>921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</row>
    <row r="23" spans="1:195" ht="32.25" customHeight="1">
      <c r="A23" s="56" t="s">
        <v>22</v>
      </c>
      <c r="B23" s="122">
        <f>SUM(C23:D23,J23,'済　第３９表介護保険事業会計2'!B23,'済　第３９表介護保険事業会計2'!H23,'済　第３９表介護保険事業会計2'!I23,'済　第３９表介護保険事業会計2'!P23:R23,'済　第３９表介護保険事業会計2'!T23)</f>
        <v>951052</v>
      </c>
      <c r="C23" s="123">
        <v>183704</v>
      </c>
      <c r="D23" s="123">
        <v>220192</v>
      </c>
      <c r="E23" s="123">
        <v>165270</v>
      </c>
      <c r="F23" s="123">
        <v>46483</v>
      </c>
      <c r="G23" s="123">
        <v>2825</v>
      </c>
      <c r="H23" s="123">
        <v>5614</v>
      </c>
      <c r="I23" s="123">
        <v>0</v>
      </c>
      <c r="J23" s="123">
        <v>255117</v>
      </c>
      <c r="K23" s="123">
        <v>248924</v>
      </c>
      <c r="L23" s="123">
        <v>6193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</row>
    <row r="24" spans="1:195" ht="32.25" customHeight="1">
      <c r="A24" s="54" t="s">
        <v>23</v>
      </c>
      <c r="B24" s="120">
        <f>SUM(C24:D24,J24,'済　第３９表介護保険事業会計2'!B24,'済　第３９表介護保険事業会計2'!H24,'済　第３９表介護保険事業会計2'!I24,'済　第３９表介護保険事業会計2'!P24:R24,'済　第３９表介護保険事業会計2'!T24)</f>
        <v>692112</v>
      </c>
      <c r="C24" s="121">
        <v>103669</v>
      </c>
      <c r="D24" s="121">
        <v>171450</v>
      </c>
      <c r="E24" s="121">
        <v>116298</v>
      </c>
      <c r="F24" s="121">
        <v>49429</v>
      </c>
      <c r="G24" s="121">
        <v>2461</v>
      </c>
      <c r="H24" s="121">
        <v>3042</v>
      </c>
      <c r="I24" s="121">
        <v>220</v>
      </c>
      <c r="J24" s="121">
        <v>180328</v>
      </c>
      <c r="K24" s="121">
        <v>178600</v>
      </c>
      <c r="L24" s="121">
        <v>1728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</row>
    <row r="25" spans="1:195" ht="32.25" customHeight="1">
      <c r="A25" s="56" t="s">
        <v>24</v>
      </c>
      <c r="B25" s="122">
        <f>SUM(C25:D25,J25,'済　第３９表介護保険事業会計2'!B25,'済　第３９表介護保険事業会計2'!H25,'済　第３９表介護保険事業会計2'!I25,'済　第３９表介護保険事業会計2'!P25:R25,'済　第３９表介護保険事業会計2'!T25)</f>
        <v>837422</v>
      </c>
      <c r="C25" s="123">
        <v>128394</v>
      </c>
      <c r="D25" s="123">
        <v>213893</v>
      </c>
      <c r="E25" s="123">
        <v>134079</v>
      </c>
      <c r="F25" s="123">
        <v>72941</v>
      </c>
      <c r="G25" s="123">
        <v>3753</v>
      </c>
      <c r="H25" s="123">
        <v>3120</v>
      </c>
      <c r="I25" s="123">
        <v>0</v>
      </c>
      <c r="J25" s="123">
        <v>211494</v>
      </c>
      <c r="K25" s="123">
        <v>208509</v>
      </c>
      <c r="L25" s="123">
        <v>2985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</row>
    <row r="26" spans="1:195" ht="32.25" customHeight="1">
      <c r="A26" s="56" t="s">
        <v>25</v>
      </c>
      <c r="B26" s="122">
        <f>SUM(C26:D26,J26,'済　第３９表介護保険事業会計2'!B26,'済　第３９表介護保険事業会計2'!H26,'済　第３９表介護保険事業会計2'!I26,'済　第３９表介護保険事業会計2'!P26:R26,'済　第３９表介護保険事業会計2'!T26)</f>
        <v>76334</v>
      </c>
      <c r="C26" s="123">
        <v>8055</v>
      </c>
      <c r="D26" s="123">
        <v>20017</v>
      </c>
      <c r="E26" s="123">
        <v>12435</v>
      </c>
      <c r="F26" s="123">
        <v>6266</v>
      </c>
      <c r="G26" s="123">
        <v>732</v>
      </c>
      <c r="H26" s="123">
        <v>584</v>
      </c>
      <c r="I26" s="123">
        <v>0</v>
      </c>
      <c r="J26" s="123">
        <v>18221</v>
      </c>
      <c r="K26" s="123">
        <v>17665</v>
      </c>
      <c r="L26" s="123">
        <v>556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</row>
    <row r="27" spans="1:195" ht="32.25" customHeight="1">
      <c r="A27" s="56" t="s">
        <v>26</v>
      </c>
      <c r="B27" s="122">
        <f>SUM(C27:D27,J27,'済　第３９表介護保険事業会計2'!B27,'済　第３９表介護保険事業会計2'!H27,'済　第３９表介護保険事業会計2'!I27,'済　第３９表介護保険事業会計2'!P27:R27,'済　第３９表介護保険事業会計2'!T27)</f>
        <v>700160</v>
      </c>
      <c r="C27" s="123">
        <v>107380</v>
      </c>
      <c r="D27" s="123">
        <v>202231</v>
      </c>
      <c r="E27" s="123">
        <v>126584</v>
      </c>
      <c r="F27" s="123">
        <v>65908</v>
      </c>
      <c r="G27" s="123">
        <v>5224</v>
      </c>
      <c r="H27" s="123">
        <v>3588</v>
      </c>
      <c r="I27" s="123">
        <v>927</v>
      </c>
      <c r="J27" s="123">
        <v>185309</v>
      </c>
      <c r="K27" s="123">
        <v>180321</v>
      </c>
      <c r="L27" s="123">
        <v>4988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</row>
    <row r="28" spans="1:195" ht="32.25" customHeight="1">
      <c r="A28" s="57" t="s">
        <v>143</v>
      </c>
      <c r="B28" s="124">
        <f>SUM(C28:D28,J28,'済　第３９表介護保険事業会計2'!B28,'済　第３９表介護保険事業会計2'!H28,'済　第３９表介護保険事業会計2'!I28,'済　第３９表介護保険事業会計2'!P28:R28,'済　第３９表介護保険事業会計2'!T28)</f>
        <v>2117632</v>
      </c>
      <c r="C28" s="125">
        <v>348035</v>
      </c>
      <c r="D28" s="125">
        <v>566558</v>
      </c>
      <c r="E28" s="125">
        <v>361569</v>
      </c>
      <c r="F28" s="125">
        <v>180937</v>
      </c>
      <c r="G28" s="125">
        <v>8282</v>
      </c>
      <c r="H28" s="125">
        <v>15770</v>
      </c>
      <c r="I28" s="125">
        <v>0</v>
      </c>
      <c r="J28" s="125">
        <v>538803</v>
      </c>
      <c r="K28" s="125">
        <v>531244</v>
      </c>
      <c r="L28" s="125">
        <v>7559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</row>
    <row r="29" spans="1:195" ht="32.25" customHeight="1">
      <c r="A29" s="56" t="s">
        <v>27</v>
      </c>
      <c r="B29" s="122">
        <f>SUM(C29:D29,J29,'済　第３９表介護保険事業会計2'!B29,'済　第３９表介護保険事業会計2'!H29,'済　第３９表介護保険事業会計2'!I29,'済　第３９表介護保険事業会計2'!P29:R29,'済　第３９表介護保険事業会計2'!T29)</f>
        <v>321098</v>
      </c>
      <c r="C29" s="123">
        <v>55479</v>
      </c>
      <c r="D29" s="123">
        <v>79175</v>
      </c>
      <c r="E29" s="123">
        <v>52999</v>
      </c>
      <c r="F29" s="123">
        <v>23210</v>
      </c>
      <c r="G29" s="123">
        <v>760</v>
      </c>
      <c r="H29" s="123">
        <v>2206</v>
      </c>
      <c r="I29" s="123">
        <v>0</v>
      </c>
      <c r="J29" s="123">
        <v>80545</v>
      </c>
      <c r="K29" s="123">
        <v>79694</v>
      </c>
      <c r="L29" s="123">
        <v>851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</row>
    <row r="30" spans="1:195" ht="32.25" customHeight="1">
      <c r="A30" s="56" t="s">
        <v>28</v>
      </c>
      <c r="B30" s="122">
        <f>SUM(C30:D30,J30,'済　第３９表介護保険事業会計2'!B30,'済　第３９表介護保険事業会計2'!H30,'済　第３９表介護保険事業会計2'!I30,'済　第３９表介護保険事業会計2'!P30:R30,'済　第３９表介護保険事業会計2'!T30)</f>
        <v>1129923</v>
      </c>
      <c r="C30" s="123">
        <v>174963</v>
      </c>
      <c r="D30" s="123">
        <v>300947</v>
      </c>
      <c r="E30" s="123">
        <v>179272</v>
      </c>
      <c r="F30" s="123">
        <v>103792</v>
      </c>
      <c r="G30" s="123">
        <v>6450</v>
      </c>
      <c r="H30" s="123">
        <v>11433</v>
      </c>
      <c r="I30" s="123">
        <v>0</v>
      </c>
      <c r="J30" s="123">
        <v>271371</v>
      </c>
      <c r="K30" s="123">
        <v>265987</v>
      </c>
      <c r="L30" s="123">
        <v>5384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</row>
    <row r="31" spans="1:195" ht="32.25" customHeight="1">
      <c r="A31" s="56" t="s">
        <v>29</v>
      </c>
      <c r="B31" s="122">
        <f>SUM(C31:D31,J31,'済　第３９表介護保険事業会計2'!B31,'済　第３９表介護保険事業会計2'!H31,'済　第３９表介護保険事業会計2'!I31,'済　第３９表介護保険事業会計2'!P31:R31,'済　第３９表介護保険事業会計2'!T31)</f>
        <v>506208</v>
      </c>
      <c r="C31" s="123">
        <v>87320</v>
      </c>
      <c r="D31" s="123">
        <v>117214</v>
      </c>
      <c r="E31" s="123">
        <v>78098</v>
      </c>
      <c r="F31" s="123">
        <v>35735</v>
      </c>
      <c r="G31" s="123">
        <v>671</v>
      </c>
      <c r="H31" s="123">
        <v>2710</v>
      </c>
      <c r="I31" s="123">
        <v>0</v>
      </c>
      <c r="J31" s="123">
        <v>120484</v>
      </c>
      <c r="K31" s="123">
        <v>119896</v>
      </c>
      <c r="L31" s="123">
        <v>588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</row>
    <row r="32" spans="1:195" ht="32.25" customHeight="1">
      <c r="A32" s="56" t="s">
        <v>30</v>
      </c>
      <c r="B32" s="122">
        <f>SUM(C32:D32,J32,'済　第３９表介護保険事業会計2'!B32,'済　第３９表介護保険事業会計2'!H32,'済　第３９表介護保険事業会計2'!I32,'済　第３９表介護保険事業会計2'!P32:R32,'済　第３９表介護保険事業会計2'!T32)</f>
        <v>1670569</v>
      </c>
      <c r="C32" s="123">
        <v>324657</v>
      </c>
      <c r="D32" s="123">
        <v>423417</v>
      </c>
      <c r="E32" s="123">
        <v>295675</v>
      </c>
      <c r="F32" s="123">
        <v>111388</v>
      </c>
      <c r="G32" s="123">
        <v>2683</v>
      </c>
      <c r="H32" s="123">
        <v>10911</v>
      </c>
      <c r="I32" s="123">
        <v>2760</v>
      </c>
      <c r="J32" s="123">
        <v>427568</v>
      </c>
      <c r="K32" s="123">
        <v>424564</v>
      </c>
      <c r="L32" s="123">
        <v>3004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</row>
    <row r="33" spans="1:195" ht="32.25" customHeight="1">
      <c r="A33" s="56" t="s">
        <v>31</v>
      </c>
      <c r="B33" s="122">
        <f>SUM(C33:D33,J33,'済　第３９表介護保険事業会計2'!B33,'済　第３９表介護保険事業会計2'!H33,'済　第３９表介護保険事業会計2'!I33,'済　第３９表介護保険事業会計2'!P33:R33,'済　第３９表介護保険事業会計2'!T33)</f>
        <v>2062053</v>
      </c>
      <c r="C33" s="123">
        <v>382870</v>
      </c>
      <c r="D33" s="123">
        <v>535105</v>
      </c>
      <c r="E33" s="123">
        <v>366784</v>
      </c>
      <c r="F33" s="123">
        <v>155015</v>
      </c>
      <c r="G33" s="123">
        <v>2090</v>
      </c>
      <c r="H33" s="123">
        <v>11216</v>
      </c>
      <c r="I33" s="123">
        <v>0</v>
      </c>
      <c r="J33" s="123">
        <v>539709</v>
      </c>
      <c r="K33" s="123">
        <v>538286</v>
      </c>
      <c r="L33" s="123">
        <v>1423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</row>
    <row r="34" spans="1:195" ht="32.25" customHeight="1">
      <c r="A34" s="54" t="s">
        <v>32</v>
      </c>
      <c r="B34" s="120">
        <f>SUM(C34:D34,J34,'済　第３９表介護保険事業会計2'!B34,'済　第３９表介護保険事業会計2'!H34,'済　第３９表介護保険事業会計2'!I34,'済　第３９表介護保険事業会計2'!P34:R34,'済　第３９表介護保険事業会計2'!T34)</f>
        <v>400104</v>
      </c>
      <c r="C34" s="121">
        <v>75704</v>
      </c>
      <c r="D34" s="121">
        <v>96896</v>
      </c>
      <c r="E34" s="121">
        <v>68407</v>
      </c>
      <c r="F34" s="121">
        <v>26142</v>
      </c>
      <c r="G34" s="121">
        <v>107</v>
      </c>
      <c r="H34" s="121">
        <v>2240</v>
      </c>
      <c r="I34" s="121">
        <v>0</v>
      </c>
      <c r="J34" s="121">
        <v>100598</v>
      </c>
      <c r="K34" s="121">
        <v>100483</v>
      </c>
      <c r="L34" s="121">
        <v>115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</row>
    <row r="35" spans="1:195" ht="32.25" customHeight="1">
      <c r="A35" s="56" t="s">
        <v>33</v>
      </c>
      <c r="B35" s="122">
        <f>SUM(C35:D35,J35,'済　第３９表介護保険事業会計2'!B35,'済　第３９表介護保険事業会計2'!H35,'済　第３９表介護保険事業会計2'!I35,'済　第３９表介護保険事業会計2'!P35:R35,'済　第３９表介護保険事業会計2'!T35)</f>
        <v>512223</v>
      </c>
      <c r="C35" s="123">
        <v>85661</v>
      </c>
      <c r="D35" s="123">
        <v>128971</v>
      </c>
      <c r="E35" s="123">
        <v>80600</v>
      </c>
      <c r="F35" s="123">
        <v>43787</v>
      </c>
      <c r="G35" s="123">
        <v>2567</v>
      </c>
      <c r="H35" s="123">
        <v>2017</v>
      </c>
      <c r="I35" s="123">
        <v>0</v>
      </c>
      <c r="J35" s="123">
        <v>127325</v>
      </c>
      <c r="K35" s="123">
        <v>124827</v>
      </c>
      <c r="L35" s="123">
        <v>2498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</row>
    <row r="36" spans="1:195" ht="32.25" customHeight="1">
      <c r="A36" s="56" t="s">
        <v>34</v>
      </c>
      <c r="B36" s="122">
        <f>SUM(C36:D36,J36,'済　第３９表介護保険事業会計2'!B36,'済　第３９表介護保険事業会計2'!H36,'済　第３９表介護保険事業会計2'!I36,'済　第３９表介護保険事業会計2'!P36:R36,'済　第３９表介護保険事業会計2'!T36)</f>
        <v>468700</v>
      </c>
      <c r="C36" s="123">
        <v>70965</v>
      </c>
      <c r="D36" s="123">
        <v>120247</v>
      </c>
      <c r="E36" s="123">
        <v>70734</v>
      </c>
      <c r="F36" s="123">
        <v>45022</v>
      </c>
      <c r="G36" s="123">
        <v>0</v>
      </c>
      <c r="H36" s="123">
        <v>3344</v>
      </c>
      <c r="I36" s="123">
        <v>1147</v>
      </c>
      <c r="J36" s="123">
        <v>117886</v>
      </c>
      <c r="K36" s="123">
        <v>117141</v>
      </c>
      <c r="L36" s="123">
        <v>745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</row>
    <row r="37" spans="1:195" ht="32.25" customHeight="1">
      <c r="A37" s="56" t="s">
        <v>35</v>
      </c>
      <c r="B37" s="122">
        <f>SUM(C37:D37,J37,'済　第３９表介護保険事業会計2'!B37,'済　第３９表介護保険事業会計2'!H37,'済　第３９表介護保険事業会計2'!I37,'済　第３９表介護保険事業会計2'!P37:R37,'済　第３９表介護保険事業会計2'!T37)</f>
        <v>533527</v>
      </c>
      <c r="C37" s="123">
        <v>81045</v>
      </c>
      <c r="D37" s="123">
        <v>152268</v>
      </c>
      <c r="E37" s="123">
        <v>90370</v>
      </c>
      <c r="F37" s="123">
        <v>52722</v>
      </c>
      <c r="G37" s="123">
        <v>2347</v>
      </c>
      <c r="H37" s="123">
        <v>6829</v>
      </c>
      <c r="I37" s="123">
        <v>0</v>
      </c>
      <c r="J37" s="123">
        <v>131817</v>
      </c>
      <c r="K37" s="123">
        <v>129736</v>
      </c>
      <c r="L37" s="123">
        <v>2081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</row>
    <row r="38" spans="1:195" ht="32.25" customHeight="1">
      <c r="A38" s="57" t="s">
        <v>36</v>
      </c>
      <c r="B38" s="124">
        <f>SUM(C38:D38,J38,'済　第３９表介護保険事業会計2'!B38,'済　第３９表介護保険事業会計2'!H38,'済　第３９表介護保険事業会計2'!I38,'済　第３９表介護保険事業会計2'!P38:R38,'済　第３９表介護保険事業会計2'!T38)</f>
        <v>327930</v>
      </c>
      <c r="C38" s="125">
        <v>43271</v>
      </c>
      <c r="D38" s="125">
        <v>76121</v>
      </c>
      <c r="E38" s="125">
        <v>38537</v>
      </c>
      <c r="F38" s="125">
        <v>25626</v>
      </c>
      <c r="G38" s="125">
        <v>3066</v>
      </c>
      <c r="H38" s="125">
        <v>8892</v>
      </c>
      <c r="I38" s="125">
        <v>0</v>
      </c>
      <c r="J38" s="125">
        <v>58116</v>
      </c>
      <c r="K38" s="125">
        <v>56657</v>
      </c>
      <c r="L38" s="125">
        <v>1459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</row>
    <row r="39" spans="1:195" ht="32.25" customHeight="1">
      <c r="A39" s="56" t="s">
        <v>144</v>
      </c>
      <c r="B39" s="122">
        <f>SUM(C39:D39,J39,'済　第３９表介護保険事業会計2'!B39,'済　第３９表介護保険事業会計2'!H39,'済　第３９表介護保険事業会計2'!I39,'済　第３９表介護保険事業会計2'!P39:R39,'済　第３９表介護保険事業会計2'!T39)</f>
        <v>2638765</v>
      </c>
      <c r="C39" s="123">
        <v>468689</v>
      </c>
      <c r="D39" s="123">
        <v>665982</v>
      </c>
      <c r="E39" s="123">
        <v>441737</v>
      </c>
      <c r="F39" s="123">
        <v>199602</v>
      </c>
      <c r="G39" s="123">
        <v>10258</v>
      </c>
      <c r="H39" s="123">
        <v>14322</v>
      </c>
      <c r="I39" s="123">
        <v>63</v>
      </c>
      <c r="J39" s="123">
        <v>669623</v>
      </c>
      <c r="K39" s="123">
        <v>659114</v>
      </c>
      <c r="L39" s="123">
        <v>10509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</row>
    <row r="40" spans="1:195" ht="32.25" customHeight="1">
      <c r="A40" s="56" t="s">
        <v>37</v>
      </c>
      <c r="B40" s="122">
        <f>SUM(C40:D40,J40,'済　第３９表介護保険事業会計2'!B40,'済　第３９表介護保険事業会計2'!H40,'済　第３９表介護保険事業会計2'!I40,'済　第３９表介護保険事業会計2'!P40:R40,'済　第３９表介護保険事業会計2'!T40)</f>
        <v>1275575</v>
      </c>
      <c r="C40" s="123">
        <v>287122</v>
      </c>
      <c r="D40" s="123">
        <v>283098</v>
      </c>
      <c r="E40" s="123">
        <v>224742</v>
      </c>
      <c r="F40" s="123">
        <v>45624</v>
      </c>
      <c r="G40" s="123">
        <v>1790</v>
      </c>
      <c r="H40" s="123">
        <v>10391</v>
      </c>
      <c r="I40" s="123">
        <v>551</v>
      </c>
      <c r="J40" s="123">
        <v>312484</v>
      </c>
      <c r="K40" s="123">
        <v>311070</v>
      </c>
      <c r="L40" s="123">
        <v>1414</v>
      </c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</row>
    <row r="41" spans="1:195" ht="32.25" customHeight="1">
      <c r="A41" s="56" t="s">
        <v>38</v>
      </c>
      <c r="B41" s="122">
        <f>SUM(C41:D41,J41,'済　第３９表介護保険事業会計2'!B41,'済　第３９表介護保険事業会計2'!H41,'済　第３９表介護保険事業会計2'!I41,'済　第３９表介護保険事業会計2'!P41:R41,'済　第３９表介護保険事業会計2'!T41)</f>
        <v>540501</v>
      </c>
      <c r="C41" s="123">
        <v>111073</v>
      </c>
      <c r="D41" s="123">
        <v>114292</v>
      </c>
      <c r="E41" s="123">
        <v>82480</v>
      </c>
      <c r="F41" s="123">
        <v>29113</v>
      </c>
      <c r="G41" s="123">
        <v>59</v>
      </c>
      <c r="H41" s="123">
        <v>2212</v>
      </c>
      <c r="I41" s="123">
        <v>428</v>
      </c>
      <c r="J41" s="123">
        <v>124117</v>
      </c>
      <c r="K41" s="123">
        <v>124068</v>
      </c>
      <c r="L41" s="123">
        <v>49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</row>
    <row r="42" spans="1:195" ht="32.25" customHeight="1">
      <c r="A42" s="56" t="s">
        <v>39</v>
      </c>
      <c r="B42" s="122">
        <f>SUM(C42:D42,J42,'済　第３９表介護保険事業会計2'!B42,'済　第３９表介護保険事業会計2'!H42,'済　第３９表介護保険事業会計2'!I42,'済　第３９表介護保険事業会計2'!P42:R42,'済　第３９表介護保険事業会計2'!T42)</f>
        <v>430991</v>
      </c>
      <c r="C42" s="123">
        <v>86364</v>
      </c>
      <c r="D42" s="123">
        <v>79623</v>
      </c>
      <c r="E42" s="123">
        <v>55039</v>
      </c>
      <c r="F42" s="123">
        <v>19990</v>
      </c>
      <c r="G42" s="123">
        <v>631</v>
      </c>
      <c r="H42" s="123">
        <v>3963</v>
      </c>
      <c r="I42" s="123">
        <v>0</v>
      </c>
      <c r="J42" s="123">
        <v>85890</v>
      </c>
      <c r="K42" s="123">
        <v>85290</v>
      </c>
      <c r="L42" s="123">
        <v>600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</row>
    <row r="43" spans="1:195" ht="32.25" customHeight="1">
      <c r="A43" s="56" t="s">
        <v>40</v>
      </c>
      <c r="B43" s="122">
        <f>SUM(C43:D43,J43,'済　第３９表介護保険事業会計2'!B43,'済　第３９表介護保険事業会計2'!H43,'済　第３９表介護保険事業会計2'!I43,'済　第３９表介護保険事業会計2'!P43:R43,'済　第３９表介護保険事業会計2'!T43)</f>
        <v>1391361</v>
      </c>
      <c r="C43" s="123">
        <v>318229</v>
      </c>
      <c r="D43" s="123">
        <v>305871</v>
      </c>
      <c r="E43" s="123">
        <v>226895</v>
      </c>
      <c r="F43" s="123">
        <v>66721</v>
      </c>
      <c r="G43" s="123">
        <v>243</v>
      </c>
      <c r="H43" s="123">
        <v>11682</v>
      </c>
      <c r="I43" s="123">
        <v>330</v>
      </c>
      <c r="J43" s="123">
        <v>339614</v>
      </c>
      <c r="K43" s="123">
        <v>339370</v>
      </c>
      <c r="L43" s="123">
        <v>244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</row>
    <row r="44" spans="1:195" ht="32.25" customHeight="1">
      <c r="A44" s="54" t="s">
        <v>41</v>
      </c>
      <c r="B44" s="120">
        <f>SUM(C44:D44,J44,'済　第３９表介護保険事業会計2'!B44,'済　第３９表介護保険事業会計2'!H44,'済　第３９表介護保険事業会計2'!I44,'済　第３９表介護保険事業会計2'!P44:R44,'済　第３９表介護保険事業会計2'!T44)</f>
        <v>1343619</v>
      </c>
      <c r="C44" s="121">
        <v>238546</v>
      </c>
      <c r="D44" s="121">
        <v>331421</v>
      </c>
      <c r="E44" s="121">
        <v>230458</v>
      </c>
      <c r="F44" s="121">
        <v>90286</v>
      </c>
      <c r="G44" s="121">
        <v>1390</v>
      </c>
      <c r="H44" s="121">
        <v>8957</v>
      </c>
      <c r="I44" s="121">
        <v>330</v>
      </c>
      <c r="J44" s="121">
        <v>336733</v>
      </c>
      <c r="K44" s="121">
        <v>333721</v>
      </c>
      <c r="L44" s="121">
        <v>3012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</row>
    <row r="45" spans="1:195" ht="32.25" customHeight="1">
      <c r="A45" s="56" t="s">
        <v>42</v>
      </c>
      <c r="B45" s="122">
        <f>SUM(C45:D45,J45,'済　第３９表介護保険事業会計2'!B45,'済　第３９表介護保険事業会計2'!H45,'済　第３９表介護保険事業会計2'!I45,'済　第３９表介護保険事業会計2'!P45:R45,'済　第３９表介護保険事業会計2'!T45)</f>
        <v>581202</v>
      </c>
      <c r="C45" s="123">
        <v>101146</v>
      </c>
      <c r="D45" s="123">
        <v>135044</v>
      </c>
      <c r="E45" s="123">
        <v>86349</v>
      </c>
      <c r="F45" s="123">
        <v>41534</v>
      </c>
      <c r="G45" s="123">
        <v>1342</v>
      </c>
      <c r="H45" s="123">
        <v>5599</v>
      </c>
      <c r="I45" s="123">
        <v>220</v>
      </c>
      <c r="J45" s="123">
        <v>132902</v>
      </c>
      <c r="K45" s="123">
        <v>131639</v>
      </c>
      <c r="L45" s="123">
        <v>1263</v>
      </c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</row>
    <row r="46" spans="1:195" ht="32.25" customHeight="1">
      <c r="A46" s="56" t="s">
        <v>43</v>
      </c>
      <c r="B46" s="122">
        <f>SUM(C46:D46,J46,'済　第３９表介護保険事業会計2'!B46,'済　第３９表介護保険事業会計2'!H46,'済　第３９表介護保険事業会計2'!I46,'済　第３９表介護保険事業会計2'!P46:R46,'済　第３９表介護保険事業会計2'!T46)</f>
        <v>943601</v>
      </c>
      <c r="C46" s="123">
        <v>172673</v>
      </c>
      <c r="D46" s="123">
        <v>226167</v>
      </c>
      <c r="E46" s="123">
        <v>144713</v>
      </c>
      <c r="F46" s="123">
        <v>73999</v>
      </c>
      <c r="G46" s="123">
        <v>559</v>
      </c>
      <c r="H46" s="123">
        <v>6676</v>
      </c>
      <c r="I46" s="123">
        <v>220</v>
      </c>
      <c r="J46" s="123">
        <v>224323</v>
      </c>
      <c r="K46" s="123">
        <v>223607</v>
      </c>
      <c r="L46" s="123">
        <v>716</v>
      </c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</row>
    <row r="47" spans="1:195" ht="32.25" customHeight="1">
      <c r="A47" s="56" t="s">
        <v>44</v>
      </c>
      <c r="B47" s="122">
        <f>SUM(C47:D47,J47,'済　第３９表介護保険事業会計2'!B47,'済　第３９表介護保険事業会計2'!H47,'済　第３９表介護保険事業会計2'!I47,'済　第３９表介護保険事業会計2'!P47:R47,'済　第３９表介護保険事業会計2'!T47)</f>
        <v>435441</v>
      </c>
      <c r="C47" s="123">
        <v>66637</v>
      </c>
      <c r="D47" s="123">
        <v>119882</v>
      </c>
      <c r="E47" s="123">
        <v>78666</v>
      </c>
      <c r="F47" s="123">
        <v>37448</v>
      </c>
      <c r="G47" s="123">
        <v>253</v>
      </c>
      <c r="H47" s="123">
        <v>3295</v>
      </c>
      <c r="I47" s="123">
        <v>220</v>
      </c>
      <c r="J47" s="123">
        <v>108587</v>
      </c>
      <c r="K47" s="123">
        <v>108302</v>
      </c>
      <c r="L47" s="123">
        <v>285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</row>
    <row r="48" spans="1:195" ht="32.25" customHeight="1">
      <c r="A48" s="57" t="s">
        <v>45</v>
      </c>
      <c r="B48" s="124">
        <f>SUM(C48:D48,J48,'済　第３９表介護保険事業会計2'!B48,'済　第３９表介護保険事業会計2'!H48,'済　第３９表介護保険事業会計2'!I48,'済　第３９表介護保険事業会計2'!P48:R48,'済　第３９表介護保険事業会計2'!T48)</f>
        <v>1691987</v>
      </c>
      <c r="C48" s="125">
        <v>342483</v>
      </c>
      <c r="D48" s="125">
        <v>401882</v>
      </c>
      <c r="E48" s="125">
        <v>268551</v>
      </c>
      <c r="F48" s="125">
        <v>110906</v>
      </c>
      <c r="G48" s="125">
        <v>8252</v>
      </c>
      <c r="H48" s="125">
        <v>14173</v>
      </c>
      <c r="I48" s="125">
        <v>0</v>
      </c>
      <c r="J48" s="125">
        <v>423783</v>
      </c>
      <c r="K48" s="125">
        <v>415972</v>
      </c>
      <c r="L48" s="125">
        <v>7811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</row>
    <row r="49" spans="1:195" ht="32.25" customHeight="1">
      <c r="A49" s="56" t="s">
        <v>46</v>
      </c>
      <c r="B49" s="122">
        <f>SUM(C49:D49,J49,'済　第３９表介護保険事業会計2'!B49,'済　第３９表介護保険事業会計2'!H49,'済　第３９表介護保険事業会計2'!I49,'済　第３９表介護保険事業会計2'!P49:R49,'済　第３９表介護保険事業会計2'!T49)</f>
        <v>539584</v>
      </c>
      <c r="C49" s="123">
        <v>99273</v>
      </c>
      <c r="D49" s="123">
        <v>133307</v>
      </c>
      <c r="E49" s="123">
        <v>93322</v>
      </c>
      <c r="F49" s="123">
        <v>32532</v>
      </c>
      <c r="G49" s="123">
        <v>2845</v>
      </c>
      <c r="H49" s="123">
        <v>4388</v>
      </c>
      <c r="I49" s="123">
        <v>220</v>
      </c>
      <c r="J49" s="123">
        <v>131043</v>
      </c>
      <c r="K49" s="123">
        <v>129060</v>
      </c>
      <c r="L49" s="123">
        <v>1983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</row>
    <row r="50" spans="1:195" ht="32.25" customHeight="1">
      <c r="A50" s="56" t="s">
        <v>47</v>
      </c>
      <c r="B50" s="122">
        <f>SUM(C50:D50,J50,'済　第３９表介護保険事業会計2'!B50,'済　第３９表介護保険事業会計2'!H50,'済　第３９表介護保険事業会計2'!I50,'済　第３９表介護保険事業会計2'!P50:R50,'済　第３９表介護保険事業会計2'!T50)</f>
        <v>580180</v>
      </c>
      <c r="C50" s="123">
        <v>92844</v>
      </c>
      <c r="D50" s="123">
        <v>145089</v>
      </c>
      <c r="E50" s="123">
        <v>91637</v>
      </c>
      <c r="F50" s="123">
        <v>43362</v>
      </c>
      <c r="G50" s="123">
        <v>2987</v>
      </c>
      <c r="H50" s="123">
        <v>6883</v>
      </c>
      <c r="I50" s="123">
        <v>220</v>
      </c>
      <c r="J50" s="123">
        <v>143547</v>
      </c>
      <c r="K50" s="123">
        <v>138826</v>
      </c>
      <c r="L50" s="123">
        <v>4721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</row>
    <row r="51" spans="1:195" ht="32.25" customHeight="1">
      <c r="A51" s="56" t="s">
        <v>48</v>
      </c>
      <c r="B51" s="122">
        <f>SUM(C51:D51,J51,'済　第３９表介護保険事業会計2'!B51,'済　第３９表介護保険事業会計2'!H51,'済　第３９表介護保険事業会計2'!I51,'済　第３９表介護保険事業会計2'!P51:R51,'済　第３９表介護保険事業会計2'!T51)</f>
        <v>625797</v>
      </c>
      <c r="C51" s="123">
        <v>111558</v>
      </c>
      <c r="D51" s="123">
        <v>143049</v>
      </c>
      <c r="E51" s="123">
        <v>95993</v>
      </c>
      <c r="F51" s="123">
        <v>37004</v>
      </c>
      <c r="G51" s="123">
        <v>3307</v>
      </c>
      <c r="H51" s="123">
        <v>6525</v>
      </c>
      <c r="I51" s="123">
        <v>220</v>
      </c>
      <c r="J51" s="123">
        <v>138978</v>
      </c>
      <c r="K51" s="123">
        <v>135544</v>
      </c>
      <c r="L51" s="123">
        <v>3434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</row>
    <row r="52" spans="1:195" ht="32.25" customHeight="1">
      <c r="A52" s="56" t="s">
        <v>49</v>
      </c>
      <c r="B52" s="122">
        <f>SUM(C52:D52,J52,'済　第３９表介護保険事業会計2'!B52,'済　第３９表介護保険事業会計2'!H52,'済　第３９表介護保険事業会計2'!I52,'済　第３９表介護保険事業会計2'!P52:R52,'済　第３９表介護保険事業会計2'!T52)</f>
        <v>829854</v>
      </c>
      <c r="C52" s="123">
        <v>105671</v>
      </c>
      <c r="D52" s="123">
        <v>186249</v>
      </c>
      <c r="E52" s="123">
        <v>116758</v>
      </c>
      <c r="F52" s="123">
        <v>59743</v>
      </c>
      <c r="G52" s="123">
        <v>4309</v>
      </c>
      <c r="H52" s="123">
        <v>5269</v>
      </c>
      <c r="I52" s="123">
        <v>170</v>
      </c>
      <c r="J52" s="123">
        <v>178325</v>
      </c>
      <c r="K52" s="123">
        <v>174340</v>
      </c>
      <c r="L52" s="123">
        <v>3985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</row>
    <row r="53" spans="1:195" ht="32.25" customHeight="1">
      <c r="A53" s="56" t="s">
        <v>50</v>
      </c>
      <c r="B53" s="122">
        <f>SUM(C53:D53,J53,'済　第３９表介護保険事業会計2'!B53,'済　第３９表介護保険事業会計2'!H53,'済　第３９表介護保険事業会計2'!I53,'済　第３９表介護保険事業会計2'!P53:R53,'済　第３９表介護保険事業会計2'!T53)</f>
        <v>1690759</v>
      </c>
      <c r="C53" s="123">
        <v>320125</v>
      </c>
      <c r="D53" s="123">
        <v>401669</v>
      </c>
      <c r="E53" s="123">
        <v>282982</v>
      </c>
      <c r="F53" s="123">
        <v>98658</v>
      </c>
      <c r="G53" s="123">
        <v>4259</v>
      </c>
      <c r="H53" s="123">
        <v>12943</v>
      </c>
      <c r="I53" s="123">
        <v>2827</v>
      </c>
      <c r="J53" s="123">
        <v>427508</v>
      </c>
      <c r="K53" s="123">
        <v>421369</v>
      </c>
      <c r="L53" s="123">
        <v>6139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</row>
    <row r="54" spans="1:195" ht="32.25" customHeight="1">
      <c r="A54" s="54" t="s">
        <v>51</v>
      </c>
      <c r="B54" s="120">
        <f>SUM(C54:D54,J54,'済　第３９表介護保険事業会計2'!B54,'済　第３９表介護保険事業会計2'!H54,'済　第３９表介護保険事業会計2'!I54,'済　第３９表介護保険事業会計2'!P54:R54,'済　第３９表介護保険事業会計2'!T54)</f>
        <v>1210478</v>
      </c>
      <c r="C54" s="121">
        <v>207228</v>
      </c>
      <c r="D54" s="121">
        <v>311461</v>
      </c>
      <c r="E54" s="121">
        <v>200092</v>
      </c>
      <c r="F54" s="121">
        <v>97759</v>
      </c>
      <c r="G54" s="121">
        <v>4679</v>
      </c>
      <c r="H54" s="121">
        <v>7611</v>
      </c>
      <c r="I54" s="121">
        <v>1320</v>
      </c>
      <c r="J54" s="121">
        <v>307527</v>
      </c>
      <c r="K54" s="121">
        <v>302486</v>
      </c>
      <c r="L54" s="121">
        <v>5041</v>
      </c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</row>
    <row r="55" spans="1:195" ht="32.25" customHeight="1">
      <c r="A55" s="56" t="s">
        <v>52</v>
      </c>
      <c r="B55" s="122">
        <f>SUM(C55:D55,J55,'済　第３９表介護保険事業会計2'!B55,'済　第３９表介護保険事業会計2'!H55,'済　第３９表介護保険事業会計2'!I55,'済　第３９表介護保険事業会計2'!P55:R55,'済　第３９表介護保険事業会計2'!T55)</f>
        <v>498564</v>
      </c>
      <c r="C55" s="123">
        <v>4506</v>
      </c>
      <c r="D55" s="123">
        <v>206721</v>
      </c>
      <c r="E55" s="123">
        <v>59229</v>
      </c>
      <c r="F55" s="123">
        <v>26546</v>
      </c>
      <c r="G55" s="123">
        <v>1137</v>
      </c>
      <c r="H55" s="123">
        <v>3320</v>
      </c>
      <c r="I55" s="123">
        <v>116489</v>
      </c>
      <c r="J55" s="123">
        <v>94245</v>
      </c>
      <c r="K55" s="123">
        <v>90969</v>
      </c>
      <c r="L55" s="123">
        <v>3276</v>
      </c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</row>
    <row r="56" spans="1:195" ht="32.25" customHeight="1">
      <c r="A56" s="56" t="s">
        <v>53</v>
      </c>
      <c r="B56" s="122">
        <f>SUM(C56:D56,J56,'済　第３９表介護保険事業会計2'!B56,'済　第３９表介護保険事業会計2'!H56,'済　第３９表介護保険事業会計2'!I56,'済　第３９表介護保険事業会計2'!P56:R56,'済　第３９表介護保険事業会計2'!T56)</f>
        <v>1064690</v>
      </c>
      <c r="C56" s="123">
        <v>4919</v>
      </c>
      <c r="D56" s="123">
        <v>456849</v>
      </c>
      <c r="E56" s="123">
        <v>141321</v>
      </c>
      <c r="F56" s="123">
        <v>69101</v>
      </c>
      <c r="G56" s="123">
        <v>1583</v>
      </c>
      <c r="H56" s="123">
        <v>6324</v>
      </c>
      <c r="I56" s="123">
        <v>238520</v>
      </c>
      <c r="J56" s="123">
        <v>198104</v>
      </c>
      <c r="K56" s="123">
        <v>196787</v>
      </c>
      <c r="L56" s="123">
        <v>1317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</row>
    <row r="57" spans="1:195" ht="32.25" customHeight="1">
      <c r="A57" s="56" t="s">
        <v>54</v>
      </c>
      <c r="B57" s="122">
        <f>SUM(C57:D57,J57,'済　第３９表介護保険事業会計2'!B57,'済　第３９表介護保険事業会計2'!H57,'済　第３９表介護保険事業会計2'!I57,'済　第３９表介護保険事業会計2'!P57:R57,'済　第３９表介護保険事業会計2'!T57)</f>
        <v>1574829</v>
      </c>
      <c r="C57" s="123">
        <v>0</v>
      </c>
      <c r="D57" s="123">
        <v>728626</v>
      </c>
      <c r="E57" s="123">
        <v>235297</v>
      </c>
      <c r="F57" s="123">
        <v>108309</v>
      </c>
      <c r="G57" s="123">
        <v>8826</v>
      </c>
      <c r="H57" s="123">
        <v>0</v>
      </c>
      <c r="I57" s="123">
        <v>376194</v>
      </c>
      <c r="J57" s="123">
        <v>354639</v>
      </c>
      <c r="K57" s="123">
        <v>351390</v>
      </c>
      <c r="L57" s="123">
        <v>3249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</row>
    <row r="58" spans="1:195" ht="32.25" customHeight="1">
      <c r="A58" s="57" t="s">
        <v>55</v>
      </c>
      <c r="B58" s="124">
        <f>SUM(C58:D58,J58,'済　第３９表介護保険事業会計2'!B58,'済　第３９表介護保険事業会計2'!H58,'済　第３９表介護保険事業会計2'!I58,'済　第３９表介護保険事業会計2'!P58:R58,'済　第３９表介護保険事業会計2'!T58)</f>
        <v>517162</v>
      </c>
      <c r="C58" s="125">
        <v>4567</v>
      </c>
      <c r="D58" s="125">
        <v>233920</v>
      </c>
      <c r="E58" s="125">
        <v>76677</v>
      </c>
      <c r="F58" s="125">
        <v>48979</v>
      </c>
      <c r="G58" s="125">
        <v>476</v>
      </c>
      <c r="H58" s="125">
        <v>2925</v>
      </c>
      <c r="I58" s="125">
        <v>104863</v>
      </c>
      <c r="J58" s="125">
        <v>115569</v>
      </c>
      <c r="K58" s="125">
        <v>115275</v>
      </c>
      <c r="L58" s="125">
        <v>294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</row>
    <row r="59" spans="1:195" ht="32.25" customHeight="1">
      <c r="A59" s="56" t="s">
        <v>56</v>
      </c>
      <c r="B59" s="122">
        <f>SUM(C59:D59,J59,'済　第３９表介護保険事業会計2'!B59,'済　第３９表介護保険事業会計2'!H59,'済　第３９表介護保険事業会計2'!I59,'済　第３９表介護保険事業会計2'!P59:R59,'済　第３９表介護保険事業会計2'!T59)</f>
        <v>1332864</v>
      </c>
      <c r="C59" s="123">
        <v>0</v>
      </c>
      <c r="D59" s="123">
        <v>588925</v>
      </c>
      <c r="E59" s="123">
        <v>185635</v>
      </c>
      <c r="F59" s="123">
        <v>80916</v>
      </c>
      <c r="G59" s="123">
        <v>9090</v>
      </c>
      <c r="H59" s="123">
        <v>6378</v>
      </c>
      <c r="I59" s="123">
        <v>306906</v>
      </c>
      <c r="J59" s="123">
        <v>266622</v>
      </c>
      <c r="K59" s="123">
        <v>258085</v>
      </c>
      <c r="L59" s="123">
        <v>8537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</row>
    <row r="60" spans="1:195" ht="32.25" customHeight="1">
      <c r="A60" s="56" t="s">
        <v>57</v>
      </c>
      <c r="B60" s="122">
        <f>SUM(C60:D60,J60,'済　第３９表介護保険事業会計2'!B60,'済　第３９表介護保険事業会計2'!H60,'済　第３９表介護保険事業会計2'!I60,'済　第３９表介護保険事業会計2'!P60:R60,'済　第３９表介護保険事業会計2'!T60)</f>
        <v>1129224</v>
      </c>
      <c r="C60" s="123">
        <v>0</v>
      </c>
      <c r="D60" s="123">
        <v>485082</v>
      </c>
      <c r="E60" s="123">
        <v>167186</v>
      </c>
      <c r="F60" s="123">
        <v>77843</v>
      </c>
      <c r="G60" s="123">
        <v>806</v>
      </c>
      <c r="H60" s="123">
        <v>1950</v>
      </c>
      <c r="I60" s="123">
        <v>237297</v>
      </c>
      <c r="J60" s="123">
        <v>257933</v>
      </c>
      <c r="K60" s="123">
        <v>257031</v>
      </c>
      <c r="L60" s="123">
        <v>902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</row>
    <row r="61" spans="1:195" ht="32.25" customHeight="1">
      <c r="A61" s="56" t="s">
        <v>58</v>
      </c>
      <c r="B61" s="122">
        <f>SUM(C61:D61,J61,'済　第３９表介護保険事業会計2'!B61,'済　第３９表介護保険事業会計2'!H61,'済　第３９表介護保険事業会計2'!I61,'済　第３９表介護保険事業会計2'!P61:R61,'済　第３９表介護保険事業会計2'!T61)</f>
        <v>2917021</v>
      </c>
      <c r="C61" s="123">
        <v>0</v>
      </c>
      <c r="D61" s="123">
        <v>1369851</v>
      </c>
      <c r="E61" s="123">
        <v>502163</v>
      </c>
      <c r="F61" s="123">
        <v>219055</v>
      </c>
      <c r="G61" s="123">
        <v>4497</v>
      </c>
      <c r="H61" s="123">
        <v>1935</v>
      </c>
      <c r="I61" s="123">
        <v>642201</v>
      </c>
      <c r="J61" s="123">
        <v>601240</v>
      </c>
      <c r="K61" s="123">
        <v>597768</v>
      </c>
      <c r="L61" s="123">
        <v>3472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</row>
    <row r="62" spans="1:195" ht="32.25" customHeight="1">
      <c r="A62" s="56" t="s">
        <v>59</v>
      </c>
      <c r="B62" s="122">
        <f>SUM(C62:D62,J62,'済　第３９表介護保険事業会計2'!B62,'済　第３９表介護保険事業会計2'!H62,'済　第３９表介護保険事業会計2'!I62,'済　第３９表介護保険事業会計2'!P62:R62,'済　第３９表介護保険事業会計2'!T62)</f>
        <v>366671</v>
      </c>
      <c r="C62" s="123">
        <v>23</v>
      </c>
      <c r="D62" s="123">
        <v>152854</v>
      </c>
      <c r="E62" s="123">
        <v>53927</v>
      </c>
      <c r="F62" s="123">
        <v>28315</v>
      </c>
      <c r="G62" s="123">
        <v>185</v>
      </c>
      <c r="H62" s="123">
        <v>1299</v>
      </c>
      <c r="I62" s="123">
        <v>69128</v>
      </c>
      <c r="J62" s="123">
        <v>75682</v>
      </c>
      <c r="K62" s="123">
        <v>75503</v>
      </c>
      <c r="L62" s="123">
        <v>179</v>
      </c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</row>
    <row r="63" spans="1:195" ht="32.25" customHeight="1">
      <c r="A63" s="56" t="s">
        <v>60</v>
      </c>
      <c r="B63" s="122">
        <f>SUM(C63:D63,J63,'済　第３９表介護保険事業会計2'!B63,'済　第３９表介護保険事業会計2'!H63,'済　第３９表介護保険事業会計2'!I63,'済　第３９表介護保険事業会計2'!P63:R63,'済　第３９表介護保険事業会計2'!T63)</f>
        <v>797510</v>
      </c>
      <c r="C63" s="123">
        <v>156535</v>
      </c>
      <c r="D63" s="123">
        <v>186915</v>
      </c>
      <c r="E63" s="123">
        <v>133347</v>
      </c>
      <c r="F63" s="123">
        <v>46022</v>
      </c>
      <c r="G63" s="123">
        <v>1112</v>
      </c>
      <c r="H63" s="123">
        <v>5835</v>
      </c>
      <c r="I63" s="123">
        <v>599</v>
      </c>
      <c r="J63" s="123">
        <v>201376</v>
      </c>
      <c r="K63" s="123">
        <v>200222</v>
      </c>
      <c r="L63" s="123">
        <v>1154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</row>
    <row r="64" spans="1:195" ht="32.25" customHeight="1" thickBot="1">
      <c r="A64" s="54" t="s">
        <v>80</v>
      </c>
      <c r="B64" s="120">
        <f>SUM(C64:D64,J64,'済　第３９表介護保険事業会計2'!B64,'済　第３９表介護保険事業会計2'!H64,'済　第３９表介護保険事業会計2'!I64,'済　第３９表介護保険事業会計2'!P64:R64,'済　第３９表介護保険事業会計2'!T64)</f>
        <v>963643</v>
      </c>
      <c r="C64" s="121">
        <v>543</v>
      </c>
      <c r="D64" s="121">
        <v>454967</v>
      </c>
      <c r="E64" s="121">
        <v>129713</v>
      </c>
      <c r="F64" s="121">
        <v>90335</v>
      </c>
      <c r="G64" s="121">
        <v>420</v>
      </c>
      <c r="H64" s="121">
        <v>5679</v>
      </c>
      <c r="I64" s="121">
        <v>228820</v>
      </c>
      <c r="J64" s="121">
        <v>199169</v>
      </c>
      <c r="K64" s="121">
        <v>198885</v>
      </c>
      <c r="L64" s="121">
        <v>284</v>
      </c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</row>
    <row r="65" spans="1:195" ht="32.25" customHeight="1" thickBot="1" thickTop="1">
      <c r="A65" s="58" t="s">
        <v>61</v>
      </c>
      <c r="B65" s="126">
        <f aca="true" t="shared" si="1" ref="B65:J65">SUM(B19:B64)</f>
        <v>46360297</v>
      </c>
      <c r="C65" s="126">
        <f t="shared" si="1"/>
        <v>6526651</v>
      </c>
      <c r="D65" s="126">
        <f t="shared" si="1"/>
        <v>13497132</v>
      </c>
      <c r="E65" s="126">
        <f t="shared" si="1"/>
        <v>7472162</v>
      </c>
      <c r="F65" s="126">
        <f t="shared" si="1"/>
        <v>3215476</v>
      </c>
      <c r="G65" s="126">
        <f t="shared" si="1"/>
        <v>136982</v>
      </c>
      <c r="H65" s="126">
        <f t="shared" si="1"/>
        <v>289004</v>
      </c>
      <c r="I65" s="126">
        <f t="shared" si="1"/>
        <v>2383508</v>
      </c>
      <c r="J65" s="126">
        <f t="shared" si="1"/>
        <v>11097631</v>
      </c>
      <c r="K65" s="126">
        <f>SUM(K19:K64)</f>
        <v>10963879</v>
      </c>
      <c r="L65" s="126">
        <f>SUM(L19:L64)</f>
        <v>133752</v>
      </c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</row>
    <row r="66" spans="1:195" ht="32.25" customHeight="1" thickTop="1">
      <c r="A66" s="119" t="s">
        <v>62</v>
      </c>
      <c r="B66" s="124">
        <f aca="true" t="shared" si="2" ref="B66:L66">SUM(B65,B18)</f>
        <v>179523829</v>
      </c>
      <c r="C66" s="124">
        <f t="shared" si="2"/>
        <v>33192720</v>
      </c>
      <c r="D66" s="124">
        <f t="shared" si="2"/>
        <v>46164874</v>
      </c>
      <c r="E66" s="124">
        <f t="shared" si="2"/>
        <v>30241475</v>
      </c>
      <c r="F66" s="124">
        <f t="shared" si="2"/>
        <v>10249719</v>
      </c>
      <c r="G66" s="124">
        <f t="shared" si="2"/>
        <v>562379</v>
      </c>
      <c r="H66" s="124">
        <f t="shared" si="2"/>
        <v>1092531</v>
      </c>
      <c r="I66" s="124">
        <f t="shared" si="2"/>
        <v>4018770</v>
      </c>
      <c r="J66" s="124">
        <f t="shared" si="2"/>
        <v>45139955</v>
      </c>
      <c r="K66" s="124">
        <f t="shared" si="2"/>
        <v>44537058</v>
      </c>
      <c r="L66" s="124">
        <f t="shared" si="2"/>
        <v>602897</v>
      </c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</row>
    <row r="67" spans="1:12" s="55" customFormat="1" ht="27.75" customHeight="1">
      <c r="A67" s="60"/>
      <c r="B67" s="103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="55" customFormat="1" ht="27.75" customHeight="1">
      <c r="B68" s="104"/>
    </row>
    <row r="69" s="55" customFormat="1" ht="27.75" customHeight="1">
      <c r="B69" s="104"/>
    </row>
    <row r="72" ht="24">
      <c r="B72" s="94"/>
    </row>
    <row r="73" ht="21">
      <c r="B73" s="26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77" useFirstPageNumber="1" fitToHeight="10" horizontalDpi="600" verticalDpi="600" orientation="portrait" paperSize="9" scale="35" r:id="rId1"/>
  <headerFooter alignWithMargins="0">
    <oddHeader>&amp;L&amp;24Ⅷ　　平成２８年度介護保険事業会計決算の状況
　　第３９表　介護保険事業会計（保険事業勘定）決算の状況</oddHeader>
    <oddFooter>&amp;C&amp;26 273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C73"/>
  <sheetViews>
    <sheetView tabSelected="1" showOutlineSymbols="0" view="pageBreakPreview" zoomScale="55" zoomScaleNormal="87" zoomScaleSheetLayoutView="55" workbookViewId="0" topLeftCell="AZ1">
      <selection activeCell="BN65" sqref="BN65"/>
    </sheetView>
  </sheetViews>
  <sheetFormatPr defaultColWidth="24.75390625" defaultRowHeight="14.25"/>
  <cols>
    <col min="1" max="1" width="20.625" style="9" customWidth="1"/>
    <col min="2" max="66" width="19.125" style="9" customWidth="1"/>
    <col min="67" max="16384" width="24.75390625" style="9" customWidth="1"/>
  </cols>
  <sheetData>
    <row r="1" spans="1:237" ht="33" customHeight="1">
      <c r="A1" s="70" t="s">
        <v>0</v>
      </c>
      <c r="B1" s="86" t="s">
        <v>184</v>
      </c>
      <c r="C1" s="2"/>
      <c r="D1" s="2"/>
      <c r="E1" s="2"/>
      <c r="F1" s="2"/>
      <c r="G1" s="2"/>
      <c r="H1" s="2"/>
      <c r="I1" s="2"/>
      <c r="J1" s="2"/>
      <c r="K1" s="2"/>
      <c r="L1" s="4"/>
      <c r="M1" s="86" t="s">
        <v>184</v>
      </c>
      <c r="N1" s="2"/>
      <c r="O1" s="2"/>
      <c r="P1" s="2"/>
      <c r="Q1" s="2"/>
      <c r="R1" s="2"/>
      <c r="S1" s="2"/>
      <c r="T1" s="4"/>
      <c r="U1" s="13" t="s">
        <v>2</v>
      </c>
      <c r="V1" s="24"/>
      <c r="W1" s="23"/>
      <c r="X1" s="87" t="s">
        <v>185</v>
      </c>
      <c r="Y1" s="2"/>
      <c r="Z1" s="2"/>
      <c r="AA1" s="2"/>
      <c r="AB1" s="87"/>
      <c r="AC1" s="87"/>
      <c r="AD1" s="87"/>
      <c r="AE1" s="87"/>
      <c r="AF1" s="88"/>
      <c r="AG1" s="2"/>
      <c r="AH1" s="89"/>
      <c r="AI1" s="16" t="s">
        <v>185</v>
      </c>
      <c r="AJ1" s="16"/>
      <c r="AK1" s="2"/>
      <c r="AL1" s="2"/>
      <c r="AM1" s="87"/>
      <c r="AN1" s="87"/>
      <c r="AO1" s="17"/>
      <c r="AP1" s="35" t="s">
        <v>102</v>
      </c>
      <c r="AQ1" s="16"/>
      <c r="AR1" s="16"/>
      <c r="AS1" s="81"/>
      <c r="AT1" s="82" t="s">
        <v>181</v>
      </c>
      <c r="AU1" s="25"/>
      <c r="AV1" s="16"/>
      <c r="AW1" s="2"/>
      <c r="AX1" s="10"/>
      <c r="AY1" s="10"/>
      <c r="AZ1" s="10"/>
      <c r="BA1" s="1"/>
      <c r="BB1" s="16"/>
      <c r="BC1" s="10"/>
      <c r="BD1" s="1"/>
      <c r="BE1" s="25" t="s">
        <v>181</v>
      </c>
      <c r="BF1" s="2"/>
      <c r="BG1" s="16"/>
      <c r="BH1" s="10"/>
      <c r="BI1" s="10"/>
      <c r="BJ1" s="10"/>
      <c r="BK1" s="17"/>
      <c r="BL1" s="13" t="s">
        <v>76</v>
      </c>
      <c r="BM1" s="13" t="s">
        <v>195</v>
      </c>
      <c r="BN1" s="75" t="s">
        <v>179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</row>
    <row r="2" spans="1:237" ht="27" customHeight="1">
      <c r="A2" s="71"/>
      <c r="B2" s="6" t="s">
        <v>64</v>
      </c>
      <c r="C2" s="27"/>
      <c r="D2" s="28"/>
      <c r="E2" s="27"/>
      <c r="F2" s="27"/>
      <c r="G2" s="62"/>
      <c r="H2" s="30" t="s">
        <v>88</v>
      </c>
      <c r="I2" s="31" t="s">
        <v>65</v>
      </c>
      <c r="J2" s="27"/>
      <c r="K2" s="27"/>
      <c r="L2" s="62"/>
      <c r="M2" s="31" t="s">
        <v>186</v>
      </c>
      <c r="N2" s="27"/>
      <c r="O2" s="27"/>
      <c r="P2" s="6" t="s">
        <v>73</v>
      </c>
      <c r="Q2" s="6" t="s">
        <v>74</v>
      </c>
      <c r="R2" s="6" t="s">
        <v>77</v>
      </c>
      <c r="S2" s="32"/>
      <c r="T2" s="5" t="s">
        <v>97</v>
      </c>
      <c r="U2" s="14" t="s">
        <v>5</v>
      </c>
      <c r="V2" s="6" t="s">
        <v>6</v>
      </c>
      <c r="W2" s="5" t="s">
        <v>66</v>
      </c>
      <c r="X2" s="85" t="s">
        <v>66</v>
      </c>
      <c r="Y2" s="27"/>
      <c r="Z2" s="33"/>
      <c r="AA2" s="5" t="s">
        <v>91</v>
      </c>
      <c r="AB2" s="18" t="s">
        <v>96</v>
      </c>
      <c r="AC2" s="30" t="s">
        <v>165</v>
      </c>
      <c r="AD2" s="65"/>
      <c r="AE2" s="66"/>
      <c r="AF2" s="6" t="s">
        <v>163</v>
      </c>
      <c r="AG2" s="6" t="s">
        <v>164</v>
      </c>
      <c r="AH2" s="33"/>
      <c r="AI2" s="6" t="s">
        <v>164</v>
      </c>
      <c r="AJ2" s="21" t="s">
        <v>173</v>
      </c>
      <c r="AK2" s="34" t="s">
        <v>174</v>
      </c>
      <c r="AL2" s="28"/>
      <c r="AM2" s="27"/>
      <c r="AN2" s="5" t="s">
        <v>175</v>
      </c>
      <c r="AO2" s="21" t="s">
        <v>176</v>
      </c>
      <c r="AP2" s="11" t="s">
        <v>7</v>
      </c>
      <c r="AQ2" s="35" t="s">
        <v>103</v>
      </c>
      <c r="AR2" s="10"/>
      <c r="AS2" s="1"/>
      <c r="AT2" s="129" t="s">
        <v>183</v>
      </c>
      <c r="AU2" s="67"/>
      <c r="AV2" s="127" t="s">
        <v>177</v>
      </c>
      <c r="AW2" s="127"/>
      <c r="AX2" s="127"/>
      <c r="AY2" s="127"/>
      <c r="AZ2" s="128"/>
      <c r="BA2" s="131" t="s">
        <v>146</v>
      </c>
      <c r="BB2" s="36" t="s">
        <v>75</v>
      </c>
      <c r="BC2" s="37"/>
      <c r="BD2" s="3"/>
      <c r="BE2" s="10" t="s">
        <v>8</v>
      </c>
      <c r="BF2" s="4"/>
      <c r="BG2" s="68" t="s">
        <v>188</v>
      </c>
      <c r="BH2" s="68" t="s">
        <v>189</v>
      </c>
      <c r="BI2" s="68" t="s">
        <v>189</v>
      </c>
      <c r="BJ2" s="19" t="s">
        <v>78</v>
      </c>
      <c r="BK2" s="17"/>
      <c r="BL2" s="15"/>
      <c r="BM2" s="15" t="s">
        <v>178</v>
      </c>
      <c r="BN2" s="74" t="s">
        <v>180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</row>
    <row r="3" spans="1:237" ht="27" customHeight="1">
      <c r="A3" s="71"/>
      <c r="B3" s="90"/>
      <c r="C3" s="31" t="s">
        <v>87</v>
      </c>
      <c r="D3" s="91"/>
      <c r="E3" s="92" t="s">
        <v>157</v>
      </c>
      <c r="F3" s="92" t="s">
        <v>148</v>
      </c>
      <c r="G3" s="40" t="s">
        <v>156</v>
      </c>
      <c r="H3" s="20" t="s">
        <v>104</v>
      </c>
      <c r="I3" s="39"/>
      <c r="J3" s="63" t="s">
        <v>87</v>
      </c>
      <c r="K3" s="30" t="s">
        <v>94</v>
      </c>
      <c r="L3" s="64"/>
      <c r="M3" s="83" t="s">
        <v>182</v>
      </c>
      <c r="N3" s="84"/>
      <c r="O3" s="40" t="s">
        <v>85</v>
      </c>
      <c r="P3" s="15"/>
      <c r="Q3" s="15"/>
      <c r="R3" s="15"/>
      <c r="S3" s="41" t="s">
        <v>89</v>
      </c>
      <c r="T3" s="38" t="s">
        <v>105</v>
      </c>
      <c r="U3" s="15"/>
      <c r="V3" s="15"/>
      <c r="W3" s="43"/>
      <c r="X3" s="27" t="s">
        <v>67</v>
      </c>
      <c r="Y3" s="6" t="s">
        <v>106</v>
      </c>
      <c r="Z3" s="14" t="s">
        <v>90</v>
      </c>
      <c r="AA3" s="38" t="s">
        <v>107</v>
      </c>
      <c r="AB3" s="38" t="s">
        <v>108</v>
      </c>
      <c r="AC3" s="20"/>
      <c r="AD3" s="14" t="s">
        <v>166</v>
      </c>
      <c r="AE3" s="73" t="s">
        <v>172</v>
      </c>
      <c r="AF3" s="20" t="s">
        <v>109</v>
      </c>
      <c r="AG3" s="43"/>
      <c r="AH3" s="80" t="s">
        <v>87</v>
      </c>
      <c r="AI3" s="78" t="s">
        <v>95</v>
      </c>
      <c r="AJ3" s="42"/>
      <c r="AK3" s="44"/>
      <c r="AL3" s="106" t="s">
        <v>101</v>
      </c>
      <c r="AM3" s="30" t="s">
        <v>92</v>
      </c>
      <c r="AN3" s="45" t="s">
        <v>110</v>
      </c>
      <c r="AO3" s="46" t="s">
        <v>111</v>
      </c>
      <c r="AP3" s="12" t="s">
        <v>112</v>
      </c>
      <c r="AQ3" s="29" t="s">
        <v>68</v>
      </c>
      <c r="AR3" s="6" t="s">
        <v>69</v>
      </c>
      <c r="AS3" s="5" t="s">
        <v>70</v>
      </c>
      <c r="AT3" s="130"/>
      <c r="AU3" s="132" t="s">
        <v>168</v>
      </c>
      <c r="AV3" s="27" t="s">
        <v>71</v>
      </c>
      <c r="AW3" s="27"/>
      <c r="AX3" s="6" t="s">
        <v>72</v>
      </c>
      <c r="AY3" s="62"/>
      <c r="AZ3" s="6" t="s">
        <v>113</v>
      </c>
      <c r="BA3" s="130"/>
      <c r="BB3" s="47" t="s">
        <v>71</v>
      </c>
      <c r="BC3" s="27" t="s">
        <v>72</v>
      </c>
      <c r="BD3" s="5" t="s">
        <v>114</v>
      </c>
      <c r="BE3" s="27" t="s">
        <v>115</v>
      </c>
      <c r="BF3" s="5" t="s">
        <v>116</v>
      </c>
      <c r="BG3" s="69" t="s">
        <v>117</v>
      </c>
      <c r="BH3" s="69" t="s">
        <v>118</v>
      </c>
      <c r="BI3" s="69" t="s">
        <v>119</v>
      </c>
      <c r="BJ3" s="30" t="s">
        <v>193</v>
      </c>
      <c r="BK3" s="21" t="s">
        <v>194</v>
      </c>
      <c r="BL3" s="8"/>
      <c r="BM3" s="8"/>
      <c r="BN3" s="7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</row>
    <row r="4" spans="1:237" ht="37.5">
      <c r="A4" s="72"/>
      <c r="B4" s="8"/>
      <c r="C4" s="93" t="s">
        <v>100</v>
      </c>
      <c r="D4" s="13" t="s">
        <v>93</v>
      </c>
      <c r="E4" s="107" t="s">
        <v>158</v>
      </c>
      <c r="F4" s="107" t="s">
        <v>159</v>
      </c>
      <c r="G4" s="93" t="s">
        <v>120</v>
      </c>
      <c r="H4" s="8"/>
      <c r="I4" s="8"/>
      <c r="J4" s="48" t="s">
        <v>121</v>
      </c>
      <c r="K4" s="48" t="s">
        <v>169</v>
      </c>
      <c r="L4" s="108" t="s">
        <v>160</v>
      </c>
      <c r="M4" s="108" t="s">
        <v>161</v>
      </c>
      <c r="N4" s="108" t="s">
        <v>162</v>
      </c>
      <c r="O4" s="48" t="s">
        <v>120</v>
      </c>
      <c r="P4" s="8"/>
      <c r="Q4" s="8"/>
      <c r="R4" s="8"/>
      <c r="S4" s="50" t="s">
        <v>122</v>
      </c>
      <c r="T4" s="7"/>
      <c r="U4" s="8"/>
      <c r="V4" s="8"/>
      <c r="W4" s="7"/>
      <c r="X4" s="53"/>
      <c r="Y4" s="48" t="s">
        <v>123</v>
      </c>
      <c r="Z4" s="49" t="s">
        <v>124</v>
      </c>
      <c r="AA4" s="8"/>
      <c r="AB4" s="8"/>
      <c r="AC4" s="8"/>
      <c r="AD4" s="48" t="s">
        <v>170</v>
      </c>
      <c r="AE4" s="109" t="s">
        <v>171</v>
      </c>
      <c r="AF4" s="8"/>
      <c r="AG4" s="7"/>
      <c r="AH4" s="38" t="s">
        <v>125</v>
      </c>
      <c r="AI4" s="79" t="s">
        <v>120</v>
      </c>
      <c r="AJ4" s="22"/>
      <c r="AK4" s="51"/>
      <c r="AL4" s="48"/>
      <c r="AM4" s="49" t="s">
        <v>126</v>
      </c>
      <c r="AN4" s="8"/>
      <c r="AO4" s="22"/>
      <c r="AP4" s="12" t="s">
        <v>127</v>
      </c>
      <c r="AQ4" s="110" t="s">
        <v>128</v>
      </c>
      <c r="AR4" s="8"/>
      <c r="AS4" s="7" t="s">
        <v>129</v>
      </c>
      <c r="AT4" s="22" t="s">
        <v>187</v>
      </c>
      <c r="AU4" s="133"/>
      <c r="AV4" s="53" t="s">
        <v>130</v>
      </c>
      <c r="AW4" s="134" t="s">
        <v>167</v>
      </c>
      <c r="AX4" s="8" t="s">
        <v>131</v>
      </c>
      <c r="AY4" s="134" t="s">
        <v>167</v>
      </c>
      <c r="AZ4" s="8" t="s">
        <v>132</v>
      </c>
      <c r="BA4" s="22" t="s">
        <v>133</v>
      </c>
      <c r="BB4" s="52" t="s">
        <v>134</v>
      </c>
      <c r="BC4" s="53" t="s">
        <v>135</v>
      </c>
      <c r="BD4" s="7" t="s">
        <v>136</v>
      </c>
      <c r="BE4" s="53" t="s">
        <v>137</v>
      </c>
      <c r="BF4" s="7" t="s">
        <v>138</v>
      </c>
      <c r="BG4" s="15" t="s">
        <v>190</v>
      </c>
      <c r="BH4" s="15" t="s">
        <v>191</v>
      </c>
      <c r="BI4" s="15" t="s">
        <v>192</v>
      </c>
      <c r="BJ4" s="8" t="s">
        <v>139</v>
      </c>
      <c r="BK4" s="22" t="s">
        <v>140</v>
      </c>
      <c r="BL4" s="8"/>
      <c r="BM4" s="8"/>
      <c r="BN4" s="7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</row>
    <row r="5" spans="1:237" ht="33" customHeight="1">
      <c r="A5" s="54" t="s">
        <v>9</v>
      </c>
      <c r="B5" s="111">
        <v>3302407</v>
      </c>
      <c r="C5" s="111">
        <v>0</v>
      </c>
      <c r="D5" s="111">
        <v>0</v>
      </c>
      <c r="E5" s="111">
        <v>3180119</v>
      </c>
      <c r="F5" s="111">
        <v>122288</v>
      </c>
      <c r="G5" s="111">
        <v>0</v>
      </c>
      <c r="H5" s="111">
        <v>0</v>
      </c>
      <c r="I5" s="111">
        <v>3361165</v>
      </c>
      <c r="J5" s="111">
        <v>0</v>
      </c>
      <c r="K5" s="111">
        <v>3361165</v>
      </c>
      <c r="L5" s="111">
        <v>2748505</v>
      </c>
      <c r="M5" s="111">
        <v>112193</v>
      </c>
      <c r="N5" s="111">
        <v>500467</v>
      </c>
      <c r="O5" s="111">
        <v>0</v>
      </c>
      <c r="P5" s="111">
        <v>0</v>
      </c>
      <c r="Q5" s="111">
        <v>366647</v>
      </c>
      <c r="R5" s="111">
        <v>0</v>
      </c>
      <c r="S5" s="111">
        <v>0</v>
      </c>
      <c r="T5" s="111">
        <v>866</v>
      </c>
      <c r="U5" s="111">
        <v>23768480</v>
      </c>
      <c r="V5" s="111">
        <v>461221</v>
      </c>
      <c r="W5" s="111">
        <v>21991596</v>
      </c>
      <c r="X5" s="111">
        <v>21968347</v>
      </c>
      <c r="Y5" s="111">
        <v>0</v>
      </c>
      <c r="Z5" s="111">
        <v>23249</v>
      </c>
      <c r="AA5" s="111">
        <v>0</v>
      </c>
      <c r="AB5" s="111">
        <v>0</v>
      </c>
      <c r="AC5" s="111">
        <v>712337</v>
      </c>
      <c r="AD5" s="111">
        <v>381602</v>
      </c>
      <c r="AE5" s="111">
        <v>330735</v>
      </c>
      <c r="AF5" s="111">
        <v>0</v>
      </c>
      <c r="AG5" s="111">
        <v>0</v>
      </c>
      <c r="AH5" s="111">
        <v>0</v>
      </c>
      <c r="AI5" s="111">
        <v>0</v>
      </c>
      <c r="AJ5" s="111">
        <v>497454</v>
      </c>
      <c r="AK5" s="111">
        <v>0</v>
      </c>
      <c r="AL5" s="111">
        <v>0</v>
      </c>
      <c r="AM5" s="111">
        <v>0</v>
      </c>
      <c r="AN5" s="111">
        <v>0</v>
      </c>
      <c r="AO5" s="111">
        <v>105872</v>
      </c>
      <c r="AP5" s="112">
        <f>'済　第３９表介護保険事業会計1'!B5-U5</f>
        <v>528733</v>
      </c>
      <c r="AQ5" s="111">
        <v>0</v>
      </c>
      <c r="AR5" s="111">
        <v>0</v>
      </c>
      <c r="AS5" s="111">
        <v>0</v>
      </c>
      <c r="AT5" s="111">
        <v>0</v>
      </c>
      <c r="AU5" s="111">
        <v>0</v>
      </c>
      <c r="AV5" s="111">
        <v>0</v>
      </c>
      <c r="AW5" s="111">
        <v>0</v>
      </c>
      <c r="AX5" s="111">
        <v>98132</v>
      </c>
      <c r="AY5" s="111">
        <v>5717</v>
      </c>
      <c r="AZ5" s="112">
        <f aca="true" t="shared" si="0" ref="AZ5:AZ17">AV5-AX5</f>
        <v>-98132</v>
      </c>
      <c r="BA5" s="111">
        <v>0</v>
      </c>
      <c r="BB5" s="111">
        <v>30470</v>
      </c>
      <c r="BC5" s="111">
        <v>1386</v>
      </c>
      <c r="BD5" s="112">
        <f aca="true" t="shared" si="1" ref="BD5:BD15">BB5-BC5</f>
        <v>29084</v>
      </c>
      <c r="BE5" s="112">
        <f aca="true" t="shared" si="2" ref="BE5:BE15">BF5+AZ5+BD5</f>
        <v>459685</v>
      </c>
      <c r="BF5" s="112">
        <f aca="true" t="shared" si="3" ref="BF5:BF15">AP5-AS5+AT5+BA5</f>
        <v>528733</v>
      </c>
      <c r="BG5" s="112">
        <f>'済　第３９表介護保険事業会計2'!C5</f>
        <v>0</v>
      </c>
      <c r="BH5" s="112">
        <f>J5</f>
        <v>0</v>
      </c>
      <c r="BI5" s="112">
        <f>AH5</f>
        <v>0</v>
      </c>
      <c r="BJ5" s="112">
        <f aca="true" t="shared" si="4" ref="BJ5:BJ15">BE5-BG5-BH5+BI5</f>
        <v>459685</v>
      </c>
      <c r="BK5" s="112">
        <f aca="true" t="shared" si="5" ref="BK5:BK15">BF5-BG5-BH5+BI5</f>
        <v>528733</v>
      </c>
      <c r="BL5" s="111">
        <v>216481</v>
      </c>
      <c r="BM5" s="111">
        <v>45</v>
      </c>
      <c r="BN5" s="111">
        <v>11930</v>
      </c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</row>
    <row r="6" spans="1:237" ht="33" customHeight="1">
      <c r="A6" s="56" t="s">
        <v>10</v>
      </c>
      <c r="B6" s="113">
        <v>1519671</v>
      </c>
      <c r="C6" s="113">
        <v>0</v>
      </c>
      <c r="D6" s="113">
        <v>0</v>
      </c>
      <c r="E6" s="113">
        <v>1476113</v>
      </c>
      <c r="F6" s="113">
        <v>43558</v>
      </c>
      <c r="G6" s="113">
        <v>0</v>
      </c>
      <c r="H6" s="113">
        <v>0</v>
      </c>
      <c r="I6" s="113">
        <v>1636194</v>
      </c>
      <c r="J6" s="113">
        <v>0</v>
      </c>
      <c r="K6" s="113">
        <v>1636194</v>
      </c>
      <c r="L6" s="113">
        <v>1270533</v>
      </c>
      <c r="M6" s="113">
        <v>43248</v>
      </c>
      <c r="N6" s="113">
        <v>322413</v>
      </c>
      <c r="O6" s="113">
        <v>0</v>
      </c>
      <c r="P6" s="113">
        <v>0</v>
      </c>
      <c r="Q6" s="113">
        <v>161174</v>
      </c>
      <c r="R6" s="113">
        <v>0</v>
      </c>
      <c r="S6" s="113">
        <v>0</v>
      </c>
      <c r="T6" s="113">
        <v>3105</v>
      </c>
      <c r="U6" s="113">
        <v>10850075</v>
      </c>
      <c r="V6" s="113">
        <v>284935</v>
      </c>
      <c r="W6" s="113">
        <v>9948219</v>
      </c>
      <c r="X6" s="113">
        <v>9325332</v>
      </c>
      <c r="Y6" s="113">
        <v>613308</v>
      </c>
      <c r="Z6" s="113">
        <v>9579</v>
      </c>
      <c r="AA6" s="113">
        <v>0</v>
      </c>
      <c r="AB6" s="113">
        <v>0</v>
      </c>
      <c r="AC6" s="113">
        <v>222526</v>
      </c>
      <c r="AD6" s="113">
        <v>31124</v>
      </c>
      <c r="AE6" s="113">
        <v>191402</v>
      </c>
      <c r="AF6" s="113">
        <v>0</v>
      </c>
      <c r="AG6" s="113">
        <v>41250</v>
      </c>
      <c r="AH6" s="113">
        <v>41250</v>
      </c>
      <c r="AI6" s="113">
        <v>0</v>
      </c>
      <c r="AJ6" s="113">
        <v>247778</v>
      </c>
      <c r="AK6" s="113">
        <v>0</v>
      </c>
      <c r="AL6" s="113">
        <v>0</v>
      </c>
      <c r="AM6" s="113">
        <v>0</v>
      </c>
      <c r="AN6" s="113">
        <v>0</v>
      </c>
      <c r="AO6" s="113">
        <v>105367</v>
      </c>
      <c r="AP6" s="114">
        <f>'済　第３９表介護保険事業会計1'!B6-U6</f>
        <v>146800</v>
      </c>
      <c r="AQ6" s="113">
        <v>0</v>
      </c>
      <c r="AR6" s="113">
        <v>3145</v>
      </c>
      <c r="AS6" s="113">
        <v>3145</v>
      </c>
      <c r="AT6" s="113">
        <v>0</v>
      </c>
      <c r="AU6" s="113">
        <v>0</v>
      </c>
      <c r="AV6" s="113">
        <v>0</v>
      </c>
      <c r="AW6" s="113">
        <v>0</v>
      </c>
      <c r="AX6" s="113">
        <v>0</v>
      </c>
      <c r="AY6" s="113">
        <v>0</v>
      </c>
      <c r="AZ6" s="114">
        <f t="shared" si="0"/>
        <v>0</v>
      </c>
      <c r="BA6" s="113">
        <v>0</v>
      </c>
      <c r="BB6" s="113">
        <v>0</v>
      </c>
      <c r="BC6" s="113">
        <v>0</v>
      </c>
      <c r="BD6" s="114">
        <f t="shared" si="1"/>
        <v>0</v>
      </c>
      <c r="BE6" s="114">
        <f t="shared" si="2"/>
        <v>143655</v>
      </c>
      <c r="BF6" s="114">
        <f t="shared" si="3"/>
        <v>143655</v>
      </c>
      <c r="BG6" s="114">
        <f>'済　第３９表介護保険事業会計2'!C6</f>
        <v>0</v>
      </c>
      <c r="BH6" s="114">
        <f aca="true" t="shared" si="6" ref="BH6:BH15">J6</f>
        <v>0</v>
      </c>
      <c r="BI6" s="114">
        <f aca="true" t="shared" si="7" ref="BI6:BI15">AH6</f>
        <v>41250</v>
      </c>
      <c r="BJ6" s="114">
        <f t="shared" si="4"/>
        <v>184905</v>
      </c>
      <c r="BK6" s="114">
        <f t="shared" si="5"/>
        <v>184905</v>
      </c>
      <c r="BL6" s="113">
        <v>153242</v>
      </c>
      <c r="BM6" s="113">
        <v>21</v>
      </c>
      <c r="BN6" s="113">
        <v>0</v>
      </c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</row>
    <row r="7" spans="1:237" ht="33" customHeight="1">
      <c r="A7" s="56" t="s">
        <v>11</v>
      </c>
      <c r="B7" s="113">
        <v>2956988</v>
      </c>
      <c r="C7" s="113">
        <v>0</v>
      </c>
      <c r="D7" s="113">
        <v>0</v>
      </c>
      <c r="E7" s="113">
        <v>2781414</v>
      </c>
      <c r="F7" s="113">
        <v>175574</v>
      </c>
      <c r="G7" s="113">
        <v>0</v>
      </c>
      <c r="H7" s="113">
        <v>0</v>
      </c>
      <c r="I7" s="113">
        <v>3224122</v>
      </c>
      <c r="J7" s="113">
        <v>0</v>
      </c>
      <c r="K7" s="113">
        <v>3224122</v>
      </c>
      <c r="L7" s="113">
        <v>2420334</v>
      </c>
      <c r="M7" s="113">
        <v>170645</v>
      </c>
      <c r="N7" s="113">
        <v>633143</v>
      </c>
      <c r="O7" s="113">
        <v>0</v>
      </c>
      <c r="P7" s="113">
        <v>0</v>
      </c>
      <c r="Q7" s="113">
        <v>453241</v>
      </c>
      <c r="R7" s="113">
        <v>0</v>
      </c>
      <c r="S7" s="113">
        <v>0</v>
      </c>
      <c r="T7" s="113">
        <v>2512</v>
      </c>
      <c r="U7" s="113">
        <v>21530749</v>
      </c>
      <c r="V7" s="113">
        <v>594811</v>
      </c>
      <c r="W7" s="113">
        <v>19363312</v>
      </c>
      <c r="X7" s="113">
        <v>19344889</v>
      </c>
      <c r="Y7" s="113">
        <v>0</v>
      </c>
      <c r="Z7" s="113">
        <v>18423</v>
      </c>
      <c r="AA7" s="113">
        <v>0</v>
      </c>
      <c r="AB7" s="113">
        <v>0</v>
      </c>
      <c r="AC7" s="113">
        <v>1111059</v>
      </c>
      <c r="AD7" s="113">
        <v>655861</v>
      </c>
      <c r="AE7" s="113">
        <v>455198</v>
      </c>
      <c r="AF7" s="113">
        <v>0</v>
      </c>
      <c r="AG7" s="113">
        <v>0</v>
      </c>
      <c r="AH7" s="113">
        <v>0</v>
      </c>
      <c r="AI7" s="113">
        <v>0</v>
      </c>
      <c r="AJ7" s="113">
        <v>215904</v>
      </c>
      <c r="AK7" s="113">
        <v>0</v>
      </c>
      <c r="AL7" s="113">
        <v>0</v>
      </c>
      <c r="AM7" s="113">
        <v>0</v>
      </c>
      <c r="AN7" s="113">
        <v>0</v>
      </c>
      <c r="AO7" s="113">
        <v>245663</v>
      </c>
      <c r="AP7" s="114">
        <f>'済　第３９表介護保険事業会計1'!B7-U7</f>
        <v>563786</v>
      </c>
      <c r="AQ7" s="113">
        <v>0</v>
      </c>
      <c r="AR7" s="113">
        <v>0</v>
      </c>
      <c r="AS7" s="113">
        <v>0</v>
      </c>
      <c r="AT7" s="113">
        <v>0</v>
      </c>
      <c r="AU7" s="113">
        <v>0</v>
      </c>
      <c r="AV7" s="113">
        <v>0</v>
      </c>
      <c r="AW7" s="113">
        <v>0</v>
      </c>
      <c r="AX7" s="113">
        <v>228067</v>
      </c>
      <c r="AY7" s="113">
        <v>14196</v>
      </c>
      <c r="AZ7" s="114">
        <f t="shared" si="0"/>
        <v>-228067</v>
      </c>
      <c r="BA7" s="113">
        <v>0</v>
      </c>
      <c r="BB7" s="113">
        <v>5049</v>
      </c>
      <c r="BC7" s="113">
        <v>145463</v>
      </c>
      <c r="BD7" s="114">
        <f t="shared" si="1"/>
        <v>-140414</v>
      </c>
      <c r="BE7" s="114">
        <f t="shared" si="2"/>
        <v>195305</v>
      </c>
      <c r="BF7" s="114">
        <f t="shared" si="3"/>
        <v>563786</v>
      </c>
      <c r="BG7" s="114">
        <f>'済　第３９表介護保険事業会計2'!C7</f>
        <v>0</v>
      </c>
      <c r="BH7" s="114">
        <f t="shared" si="6"/>
        <v>0</v>
      </c>
      <c r="BI7" s="114">
        <f t="shared" si="7"/>
        <v>0</v>
      </c>
      <c r="BJ7" s="114">
        <f t="shared" si="4"/>
        <v>195305</v>
      </c>
      <c r="BK7" s="114">
        <f t="shared" si="5"/>
        <v>563786</v>
      </c>
      <c r="BL7" s="113">
        <v>305898</v>
      </c>
      <c r="BM7" s="113">
        <v>48</v>
      </c>
      <c r="BN7" s="113">
        <v>0</v>
      </c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</row>
    <row r="8" spans="1:237" ht="33" customHeight="1">
      <c r="A8" s="56" t="s">
        <v>12</v>
      </c>
      <c r="B8" s="113">
        <v>4071488</v>
      </c>
      <c r="C8" s="113">
        <v>0</v>
      </c>
      <c r="D8" s="113">
        <v>0</v>
      </c>
      <c r="E8" s="113">
        <v>3964821</v>
      </c>
      <c r="F8" s="113">
        <v>106667</v>
      </c>
      <c r="G8" s="113">
        <v>0</v>
      </c>
      <c r="H8" s="113">
        <v>0</v>
      </c>
      <c r="I8" s="113">
        <v>4020589</v>
      </c>
      <c r="J8" s="113">
        <v>0</v>
      </c>
      <c r="K8" s="113">
        <v>4020589</v>
      </c>
      <c r="L8" s="113">
        <v>3418169</v>
      </c>
      <c r="M8" s="113">
        <v>94899</v>
      </c>
      <c r="N8" s="113">
        <v>507521</v>
      </c>
      <c r="O8" s="113">
        <v>0</v>
      </c>
      <c r="P8" s="113">
        <v>0</v>
      </c>
      <c r="Q8" s="113">
        <v>641922</v>
      </c>
      <c r="R8" s="113">
        <v>0</v>
      </c>
      <c r="S8" s="113">
        <v>0</v>
      </c>
      <c r="T8" s="113">
        <v>24706</v>
      </c>
      <c r="U8" s="113">
        <v>29103241</v>
      </c>
      <c r="V8" s="113">
        <v>452066</v>
      </c>
      <c r="W8" s="113">
        <v>27398483</v>
      </c>
      <c r="X8" s="113">
        <v>27370613</v>
      </c>
      <c r="Y8" s="113">
        <v>0</v>
      </c>
      <c r="Z8" s="113">
        <v>27870</v>
      </c>
      <c r="AA8" s="113">
        <v>0</v>
      </c>
      <c r="AB8" s="113">
        <v>0</v>
      </c>
      <c r="AC8" s="113">
        <v>585529</v>
      </c>
      <c r="AD8" s="113">
        <v>277622</v>
      </c>
      <c r="AE8" s="113">
        <v>307907</v>
      </c>
      <c r="AF8" s="113">
        <v>0</v>
      </c>
      <c r="AG8" s="113">
        <v>0</v>
      </c>
      <c r="AH8" s="113">
        <v>0</v>
      </c>
      <c r="AI8" s="113">
        <v>0</v>
      </c>
      <c r="AJ8" s="113">
        <v>169066</v>
      </c>
      <c r="AK8" s="113">
        <v>177377</v>
      </c>
      <c r="AL8" s="113">
        <v>177377</v>
      </c>
      <c r="AM8" s="113">
        <v>0</v>
      </c>
      <c r="AN8" s="113">
        <v>0</v>
      </c>
      <c r="AO8" s="113">
        <v>320720</v>
      </c>
      <c r="AP8" s="114">
        <f>'済　第３９表介護保険事業会計1'!B8-U8</f>
        <v>1011123</v>
      </c>
      <c r="AQ8" s="113">
        <v>0</v>
      </c>
      <c r="AR8" s="113">
        <v>0</v>
      </c>
      <c r="AS8" s="113">
        <v>0</v>
      </c>
      <c r="AT8" s="113">
        <v>0</v>
      </c>
      <c r="AU8" s="113">
        <v>0</v>
      </c>
      <c r="AV8" s="113">
        <v>0</v>
      </c>
      <c r="AW8" s="113">
        <v>0</v>
      </c>
      <c r="AX8" s="113">
        <v>653074</v>
      </c>
      <c r="AY8" s="113">
        <v>35095</v>
      </c>
      <c r="AZ8" s="114">
        <f t="shared" si="0"/>
        <v>-653074</v>
      </c>
      <c r="BA8" s="113">
        <v>0</v>
      </c>
      <c r="BB8" s="113">
        <v>5568</v>
      </c>
      <c r="BC8" s="113">
        <v>175224</v>
      </c>
      <c r="BD8" s="114">
        <f t="shared" si="1"/>
        <v>-169656</v>
      </c>
      <c r="BE8" s="114">
        <f t="shared" si="2"/>
        <v>188393</v>
      </c>
      <c r="BF8" s="114">
        <f t="shared" si="3"/>
        <v>1011123</v>
      </c>
      <c r="BG8" s="114">
        <f>'済　第３９表介護保険事業会計2'!C8</f>
        <v>0</v>
      </c>
      <c r="BH8" s="114">
        <f t="shared" si="6"/>
        <v>0</v>
      </c>
      <c r="BI8" s="114">
        <f t="shared" si="7"/>
        <v>0</v>
      </c>
      <c r="BJ8" s="114">
        <f t="shared" si="4"/>
        <v>188393</v>
      </c>
      <c r="BK8" s="114">
        <f t="shared" si="5"/>
        <v>1011123</v>
      </c>
      <c r="BL8" s="113">
        <v>85981</v>
      </c>
      <c r="BM8" s="113">
        <v>14</v>
      </c>
      <c r="BN8" s="113">
        <v>113536</v>
      </c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</row>
    <row r="9" spans="1:237" ht="33" customHeight="1">
      <c r="A9" s="56" t="s">
        <v>13</v>
      </c>
      <c r="B9" s="113">
        <v>725470</v>
      </c>
      <c r="C9" s="113">
        <v>0</v>
      </c>
      <c r="D9" s="113">
        <v>0</v>
      </c>
      <c r="E9" s="113">
        <v>704345</v>
      </c>
      <c r="F9" s="113">
        <v>21125</v>
      </c>
      <c r="G9" s="113">
        <v>0</v>
      </c>
      <c r="H9" s="113">
        <v>0</v>
      </c>
      <c r="I9" s="113">
        <v>722266</v>
      </c>
      <c r="J9" s="113">
        <v>0</v>
      </c>
      <c r="K9" s="113">
        <v>722266</v>
      </c>
      <c r="L9" s="113">
        <v>588098</v>
      </c>
      <c r="M9" s="113">
        <v>19760</v>
      </c>
      <c r="N9" s="113">
        <v>114408</v>
      </c>
      <c r="O9" s="113">
        <v>0</v>
      </c>
      <c r="P9" s="113">
        <v>178105</v>
      </c>
      <c r="Q9" s="113">
        <v>215196</v>
      </c>
      <c r="R9" s="113">
        <v>0</v>
      </c>
      <c r="S9" s="113">
        <v>0</v>
      </c>
      <c r="T9" s="113">
        <v>140</v>
      </c>
      <c r="U9" s="113">
        <v>5134027</v>
      </c>
      <c r="V9" s="113">
        <v>105837</v>
      </c>
      <c r="W9" s="113">
        <v>4705365</v>
      </c>
      <c r="X9" s="113">
        <v>4701211</v>
      </c>
      <c r="Y9" s="113">
        <v>0</v>
      </c>
      <c r="Z9" s="113">
        <v>4154</v>
      </c>
      <c r="AA9" s="113">
        <v>0</v>
      </c>
      <c r="AB9" s="113">
        <v>0</v>
      </c>
      <c r="AC9" s="113">
        <v>104758</v>
      </c>
      <c r="AD9" s="113">
        <v>9550</v>
      </c>
      <c r="AE9" s="113">
        <v>95208</v>
      </c>
      <c r="AF9" s="113">
        <v>0</v>
      </c>
      <c r="AG9" s="113">
        <v>0</v>
      </c>
      <c r="AH9" s="113">
        <v>0</v>
      </c>
      <c r="AI9" s="113">
        <v>0</v>
      </c>
      <c r="AJ9" s="113">
        <v>172727</v>
      </c>
      <c r="AK9" s="113">
        <v>0</v>
      </c>
      <c r="AL9" s="113">
        <v>0</v>
      </c>
      <c r="AM9" s="113">
        <v>0</v>
      </c>
      <c r="AN9" s="113">
        <v>0</v>
      </c>
      <c r="AO9" s="113">
        <v>45340</v>
      </c>
      <c r="AP9" s="114">
        <f>'済　第３９表介護保険事業会計1'!B9-U9</f>
        <v>354861</v>
      </c>
      <c r="AQ9" s="113">
        <v>0</v>
      </c>
      <c r="AR9" s="113">
        <v>0</v>
      </c>
      <c r="AS9" s="113">
        <v>0</v>
      </c>
      <c r="AT9" s="113">
        <v>0</v>
      </c>
      <c r="AU9" s="113">
        <v>0</v>
      </c>
      <c r="AV9" s="113">
        <v>0</v>
      </c>
      <c r="AW9" s="113">
        <v>0</v>
      </c>
      <c r="AX9" s="113">
        <v>44359</v>
      </c>
      <c r="AY9" s="113">
        <v>2730</v>
      </c>
      <c r="AZ9" s="114">
        <f t="shared" si="0"/>
        <v>-44359</v>
      </c>
      <c r="BA9" s="113">
        <v>0</v>
      </c>
      <c r="BB9" s="113">
        <v>0</v>
      </c>
      <c r="BC9" s="113">
        <v>5812</v>
      </c>
      <c r="BD9" s="114">
        <f t="shared" si="1"/>
        <v>-5812</v>
      </c>
      <c r="BE9" s="114">
        <f t="shared" si="2"/>
        <v>304690</v>
      </c>
      <c r="BF9" s="114">
        <f t="shared" si="3"/>
        <v>354861</v>
      </c>
      <c r="BG9" s="114">
        <f>'済　第３９表介護保険事業会計2'!C9</f>
        <v>0</v>
      </c>
      <c r="BH9" s="114">
        <f t="shared" si="6"/>
        <v>0</v>
      </c>
      <c r="BI9" s="114">
        <f t="shared" si="7"/>
        <v>0</v>
      </c>
      <c r="BJ9" s="114">
        <f t="shared" si="4"/>
        <v>304690</v>
      </c>
      <c r="BK9" s="114">
        <f t="shared" si="5"/>
        <v>354861</v>
      </c>
      <c r="BL9" s="113">
        <v>43037</v>
      </c>
      <c r="BM9" s="113">
        <v>6</v>
      </c>
      <c r="BN9" s="113">
        <v>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</row>
    <row r="10" spans="1:237" ht="33" customHeight="1">
      <c r="A10" s="54" t="s">
        <v>14</v>
      </c>
      <c r="B10" s="111">
        <v>887143</v>
      </c>
      <c r="C10" s="111">
        <v>0</v>
      </c>
      <c r="D10" s="111">
        <v>0</v>
      </c>
      <c r="E10" s="111">
        <v>854943</v>
      </c>
      <c r="F10" s="111">
        <v>32200</v>
      </c>
      <c r="G10" s="111">
        <v>0</v>
      </c>
      <c r="H10" s="111">
        <v>0</v>
      </c>
      <c r="I10" s="111">
        <v>857525</v>
      </c>
      <c r="J10" s="111">
        <v>0</v>
      </c>
      <c r="K10" s="111">
        <v>857525</v>
      </c>
      <c r="L10" s="111">
        <v>699017</v>
      </c>
      <c r="M10" s="111">
        <v>31183</v>
      </c>
      <c r="N10" s="111">
        <v>127325</v>
      </c>
      <c r="O10" s="111">
        <v>0</v>
      </c>
      <c r="P10" s="111">
        <v>25817</v>
      </c>
      <c r="Q10" s="111">
        <v>136157</v>
      </c>
      <c r="R10" s="111">
        <v>0</v>
      </c>
      <c r="S10" s="111">
        <v>0</v>
      </c>
      <c r="T10" s="111">
        <v>598</v>
      </c>
      <c r="U10" s="111">
        <v>6040162</v>
      </c>
      <c r="V10" s="111">
        <v>117920</v>
      </c>
      <c r="W10" s="111">
        <v>5592692</v>
      </c>
      <c r="X10" s="111">
        <v>5587460</v>
      </c>
      <c r="Y10" s="111">
        <v>0</v>
      </c>
      <c r="Z10" s="111">
        <v>5232</v>
      </c>
      <c r="AA10" s="111">
        <v>0</v>
      </c>
      <c r="AB10" s="111">
        <v>0</v>
      </c>
      <c r="AC10" s="111">
        <v>191332</v>
      </c>
      <c r="AD10" s="111">
        <v>87529</v>
      </c>
      <c r="AE10" s="111">
        <v>103803</v>
      </c>
      <c r="AF10" s="111">
        <v>0</v>
      </c>
      <c r="AG10" s="111">
        <v>0</v>
      </c>
      <c r="AH10" s="111">
        <v>0</v>
      </c>
      <c r="AI10" s="111">
        <v>0</v>
      </c>
      <c r="AJ10" s="111">
        <v>71963</v>
      </c>
      <c r="AK10" s="111">
        <v>0</v>
      </c>
      <c r="AL10" s="111">
        <v>0</v>
      </c>
      <c r="AM10" s="111">
        <v>0</v>
      </c>
      <c r="AN10" s="111">
        <v>0</v>
      </c>
      <c r="AO10" s="111">
        <v>66255</v>
      </c>
      <c r="AP10" s="112">
        <f>'済　第３９表介護保険事業会計1'!B10-U10</f>
        <v>319923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210667</v>
      </c>
      <c r="AY10" s="111">
        <v>3013</v>
      </c>
      <c r="AZ10" s="112">
        <f t="shared" si="0"/>
        <v>-210667</v>
      </c>
      <c r="BA10" s="111">
        <v>0</v>
      </c>
      <c r="BB10" s="111">
        <v>0</v>
      </c>
      <c r="BC10" s="111">
        <v>33196</v>
      </c>
      <c r="BD10" s="112">
        <f t="shared" si="1"/>
        <v>-33196</v>
      </c>
      <c r="BE10" s="112">
        <f t="shared" si="2"/>
        <v>76060</v>
      </c>
      <c r="BF10" s="112">
        <f t="shared" si="3"/>
        <v>319923</v>
      </c>
      <c r="BG10" s="112">
        <f>'済　第３９表介護保険事業会計2'!C10</f>
        <v>0</v>
      </c>
      <c r="BH10" s="112">
        <f t="shared" si="6"/>
        <v>0</v>
      </c>
      <c r="BI10" s="112">
        <f t="shared" si="7"/>
        <v>0</v>
      </c>
      <c r="BJ10" s="112">
        <f t="shared" si="4"/>
        <v>76060</v>
      </c>
      <c r="BK10" s="112">
        <f t="shared" si="5"/>
        <v>319923</v>
      </c>
      <c r="BL10" s="111">
        <v>55910</v>
      </c>
      <c r="BM10" s="111">
        <v>7</v>
      </c>
      <c r="BN10" s="111">
        <v>16516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</row>
    <row r="11" spans="1:237" ht="33" customHeight="1">
      <c r="A11" s="56" t="s">
        <v>15</v>
      </c>
      <c r="B11" s="113">
        <v>725953</v>
      </c>
      <c r="C11" s="113">
        <v>0</v>
      </c>
      <c r="D11" s="113">
        <v>0</v>
      </c>
      <c r="E11" s="113">
        <v>706363</v>
      </c>
      <c r="F11" s="113">
        <v>19590</v>
      </c>
      <c r="G11" s="113">
        <v>0</v>
      </c>
      <c r="H11" s="113">
        <v>0</v>
      </c>
      <c r="I11" s="113">
        <v>778795</v>
      </c>
      <c r="J11" s="113">
        <v>0</v>
      </c>
      <c r="K11" s="113">
        <v>778795</v>
      </c>
      <c r="L11" s="113">
        <v>586229</v>
      </c>
      <c r="M11" s="113">
        <v>17312</v>
      </c>
      <c r="N11" s="113">
        <v>175254</v>
      </c>
      <c r="O11" s="113">
        <v>0</v>
      </c>
      <c r="P11" s="113">
        <v>0</v>
      </c>
      <c r="Q11" s="113">
        <v>117362</v>
      </c>
      <c r="R11" s="113">
        <v>0</v>
      </c>
      <c r="S11" s="113">
        <v>0</v>
      </c>
      <c r="T11" s="113">
        <v>336</v>
      </c>
      <c r="U11" s="113">
        <v>5083147</v>
      </c>
      <c r="V11" s="113">
        <v>166752</v>
      </c>
      <c r="W11" s="113">
        <v>4689835</v>
      </c>
      <c r="X11" s="113">
        <v>4686196</v>
      </c>
      <c r="Y11" s="113">
        <v>0</v>
      </c>
      <c r="Z11" s="113">
        <v>3639</v>
      </c>
      <c r="AA11" s="113">
        <v>0</v>
      </c>
      <c r="AB11" s="113">
        <v>0</v>
      </c>
      <c r="AC11" s="113">
        <v>98694</v>
      </c>
      <c r="AD11" s="113">
        <v>27197</v>
      </c>
      <c r="AE11" s="113">
        <v>71497</v>
      </c>
      <c r="AF11" s="113">
        <v>0</v>
      </c>
      <c r="AG11" s="113">
        <v>81</v>
      </c>
      <c r="AH11" s="113">
        <v>0</v>
      </c>
      <c r="AI11" s="113">
        <v>81</v>
      </c>
      <c r="AJ11" s="113">
        <v>79001</v>
      </c>
      <c r="AK11" s="113">
        <v>0</v>
      </c>
      <c r="AL11" s="113">
        <v>0</v>
      </c>
      <c r="AM11" s="113">
        <v>0</v>
      </c>
      <c r="AN11" s="113">
        <v>0</v>
      </c>
      <c r="AO11" s="113">
        <v>48784</v>
      </c>
      <c r="AP11" s="114">
        <f>'済　第３９表介護保険事業会計1'!B11-U11</f>
        <v>126688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3">
        <v>54402</v>
      </c>
      <c r="AY11" s="113">
        <v>6414</v>
      </c>
      <c r="AZ11" s="114">
        <f t="shared" si="0"/>
        <v>-54402</v>
      </c>
      <c r="BA11" s="113">
        <v>0</v>
      </c>
      <c r="BB11" s="113">
        <v>0</v>
      </c>
      <c r="BC11" s="113">
        <v>13610</v>
      </c>
      <c r="BD11" s="114">
        <f t="shared" si="1"/>
        <v>-13610</v>
      </c>
      <c r="BE11" s="114">
        <f t="shared" si="2"/>
        <v>58676</v>
      </c>
      <c r="BF11" s="114">
        <f t="shared" si="3"/>
        <v>126688</v>
      </c>
      <c r="BG11" s="114">
        <f>'済　第３９表介護保険事業会計2'!C11</f>
        <v>0</v>
      </c>
      <c r="BH11" s="114">
        <f t="shared" si="6"/>
        <v>0</v>
      </c>
      <c r="BI11" s="114">
        <f t="shared" si="7"/>
        <v>0</v>
      </c>
      <c r="BJ11" s="114">
        <f t="shared" si="4"/>
        <v>58676</v>
      </c>
      <c r="BK11" s="114">
        <f t="shared" si="5"/>
        <v>126688</v>
      </c>
      <c r="BL11" s="113">
        <v>99795</v>
      </c>
      <c r="BM11" s="113">
        <v>19</v>
      </c>
      <c r="BN11" s="113">
        <v>0</v>
      </c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</row>
    <row r="12" spans="1:237" ht="33" customHeight="1">
      <c r="A12" s="56" t="s">
        <v>16</v>
      </c>
      <c r="B12" s="113">
        <v>476309</v>
      </c>
      <c r="C12" s="113">
        <v>0</v>
      </c>
      <c r="D12" s="113">
        <v>0</v>
      </c>
      <c r="E12" s="113">
        <v>464467</v>
      </c>
      <c r="F12" s="113">
        <v>11842</v>
      </c>
      <c r="G12" s="113">
        <v>0</v>
      </c>
      <c r="H12" s="113">
        <v>0</v>
      </c>
      <c r="I12" s="113">
        <v>475055</v>
      </c>
      <c r="J12" s="113">
        <v>0</v>
      </c>
      <c r="K12" s="113">
        <v>475055</v>
      </c>
      <c r="L12" s="113">
        <v>399492</v>
      </c>
      <c r="M12" s="113">
        <v>11834</v>
      </c>
      <c r="N12" s="113">
        <v>63729</v>
      </c>
      <c r="O12" s="113">
        <v>0</v>
      </c>
      <c r="P12" s="113">
        <v>0</v>
      </c>
      <c r="Q12" s="113">
        <v>127969</v>
      </c>
      <c r="R12" s="113">
        <v>0</v>
      </c>
      <c r="S12" s="113">
        <v>0</v>
      </c>
      <c r="T12" s="113">
        <v>3107</v>
      </c>
      <c r="U12" s="113">
        <v>3294848</v>
      </c>
      <c r="V12" s="113">
        <v>57648</v>
      </c>
      <c r="W12" s="113">
        <v>3054022</v>
      </c>
      <c r="X12" s="113">
        <v>3051366</v>
      </c>
      <c r="Y12" s="113">
        <v>0</v>
      </c>
      <c r="Z12" s="113">
        <v>2656</v>
      </c>
      <c r="AA12" s="113">
        <v>0</v>
      </c>
      <c r="AB12" s="113">
        <v>0</v>
      </c>
      <c r="AC12" s="113">
        <v>66612</v>
      </c>
      <c r="AD12" s="113">
        <v>25615</v>
      </c>
      <c r="AE12" s="113">
        <v>40997</v>
      </c>
      <c r="AF12" s="113">
        <v>0</v>
      </c>
      <c r="AG12" s="113">
        <v>17253</v>
      </c>
      <c r="AH12" s="113">
        <v>17253</v>
      </c>
      <c r="AI12" s="113">
        <v>0</v>
      </c>
      <c r="AJ12" s="113">
        <v>46230</v>
      </c>
      <c r="AK12" s="113">
        <v>17966</v>
      </c>
      <c r="AL12" s="113">
        <v>17966</v>
      </c>
      <c r="AM12" s="113">
        <v>0</v>
      </c>
      <c r="AN12" s="113">
        <v>0</v>
      </c>
      <c r="AO12" s="113">
        <v>35117</v>
      </c>
      <c r="AP12" s="114">
        <f>'済　第３９表介護保険事業会計1'!B12-U12</f>
        <v>188078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87258</v>
      </c>
      <c r="AY12" s="113">
        <v>1774</v>
      </c>
      <c r="AZ12" s="114">
        <f t="shared" si="0"/>
        <v>-87258</v>
      </c>
      <c r="BA12" s="113">
        <v>0</v>
      </c>
      <c r="BB12" s="113">
        <v>0</v>
      </c>
      <c r="BC12" s="113">
        <v>8534</v>
      </c>
      <c r="BD12" s="114">
        <f t="shared" si="1"/>
        <v>-8534</v>
      </c>
      <c r="BE12" s="114">
        <f t="shared" si="2"/>
        <v>92286</v>
      </c>
      <c r="BF12" s="114">
        <f t="shared" si="3"/>
        <v>188078</v>
      </c>
      <c r="BG12" s="114">
        <f>'済　第３９表介護保険事業会計2'!C12</f>
        <v>0</v>
      </c>
      <c r="BH12" s="114">
        <f t="shared" si="6"/>
        <v>0</v>
      </c>
      <c r="BI12" s="114">
        <f t="shared" si="7"/>
        <v>17253</v>
      </c>
      <c r="BJ12" s="114">
        <f t="shared" si="4"/>
        <v>109539</v>
      </c>
      <c r="BK12" s="114">
        <f t="shared" si="5"/>
        <v>205331</v>
      </c>
      <c r="BL12" s="113">
        <v>24528</v>
      </c>
      <c r="BM12" s="113">
        <v>6</v>
      </c>
      <c r="BN12" s="113">
        <v>7037</v>
      </c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</row>
    <row r="13" spans="1:237" ht="33" customHeight="1">
      <c r="A13" s="56" t="s">
        <v>17</v>
      </c>
      <c r="B13" s="113">
        <v>824795</v>
      </c>
      <c r="C13" s="113">
        <v>0</v>
      </c>
      <c r="D13" s="113">
        <v>0</v>
      </c>
      <c r="E13" s="113">
        <v>811932</v>
      </c>
      <c r="F13" s="113">
        <v>12863</v>
      </c>
      <c r="G13" s="113">
        <v>0</v>
      </c>
      <c r="H13" s="113">
        <v>0</v>
      </c>
      <c r="I13" s="113">
        <v>775766</v>
      </c>
      <c r="J13" s="113">
        <v>0</v>
      </c>
      <c r="K13" s="113">
        <v>775766</v>
      </c>
      <c r="L13" s="113">
        <v>628717</v>
      </c>
      <c r="M13" s="113">
        <v>11335</v>
      </c>
      <c r="N13" s="113">
        <v>135714</v>
      </c>
      <c r="O13" s="113">
        <v>0</v>
      </c>
      <c r="P13" s="113">
        <v>0</v>
      </c>
      <c r="Q13" s="113">
        <v>148829</v>
      </c>
      <c r="R13" s="113">
        <v>0</v>
      </c>
      <c r="S13" s="113">
        <v>0</v>
      </c>
      <c r="T13" s="113">
        <v>11537</v>
      </c>
      <c r="U13" s="113">
        <v>5323911</v>
      </c>
      <c r="V13" s="113">
        <v>133707</v>
      </c>
      <c r="W13" s="113">
        <v>5030089</v>
      </c>
      <c r="X13" s="113">
        <v>5025501</v>
      </c>
      <c r="Y13" s="113">
        <v>350</v>
      </c>
      <c r="Z13" s="113">
        <v>4238</v>
      </c>
      <c r="AA13" s="113">
        <v>0</v>
      </c>
      <c r="AB13" s="113">
        <v>0</v>
      </c>
      <c r="AC13" s="113">
        <v>66367</v>
      </c>
      <c r="AD13" s="113">
        <v>14675</v>
      </c>
      <c r="AE13" s="113">
        <v>51692</v>
      </c>
      <c r="AF13" s="113">
        <v>0</v>
      </c>
      <c r="AG13" s="113">
        <v>651</v>
      </c>
      <c r="AH13" s="113">
        <v>0</v>
      </c>
      <c r="AI13" s="113">
        <v>651</v>
      </c>
      <c r="AJ13" s="113">
        <v>9625</v>
      </c>
      <c r="AK13" s="113">
        <v>0</v>
      </c>
      <c r="AL13" s="113">
        <v>0</v>
      </c>
      <c r="AM13" s="113">
        <v>0</v>
      </c>
      <c r="AN13" s="113">
        <v>0</v>
      </c>
      <c r="AO13" s="113">
        <v>83472</v>
      </c>
      <c r="AP13" s="114">
        <f>'済　第３９表介護保険事業会計1'!B13-U13</f>
        <v>268827</v>
      </c>
      <c r="AQ13" s="113">
        <v>0</v>
      </c>
      <c r="AR13" s="113">
        <v>1728</v>
      </c>
      <c r="AS13" s="113">
        <v>1728</v>
      </c>
      <c r="AT13" s="113">
        <v>0</v>
      </c>
      <c r="AU13" s="113">
        <v>0</v>
      </c>
      <c r="AV13" s="113">
        <v>0</v>
      </c>
      <c r="AW13" s="113">
        <v>0</v>
      </c>
      <c r="AX13" s="113">
        <v>155374</v>
      </c>
      <c r="AY13" s="113">
        <v>4293</v>
      </c>
      <c r="AZ13" s="114">
        <f t="shared" si="0"/>
        <v>-155374</v>
      </c>
      <c r="BA13" s="113">
        <v>0</v>
      </c>
      <c r="BB13" s="113">
        <v>0</v>
      </c>
      <c r="BC13" s="113">
        <v>4093</v>
      </c>
      <c r="BD13" s="114">
        <f t="shared" si="1"/>
        <v>-4093</v>
      </c>
      <c r="BE13" s="114">
        <f t="shared" si="2"/>
        <v>107632</v>
      </c>
      <c r="BF13" s="114">
        <f t="shared" si="3"/>
        <v>267099</v>
      </c>
      <c r="BG13" s="114">
        <f>'済　第３９表介護保険事業会計2'!C13</f>
        <v>0</v>
      </c>
      <c r="BH13" s="114">
        <f t="shared" si="6"/>
        <v>0</v>
      </c>
      <c r="BI13" s="114">
        <f t="shared" si="7"/>
        <v>0</v>
      </c>
      <c r="BJ13" s="114">
        <f t="shared" si="4"/>
        <v>107632</v>
      </c>
      <c r="BK13" s="114">
        <f t="shared" si="5"/>
        <v>267099</v>
      </c>
      <c r="BL13" s="113">
        <v>129679</v>
      </c>
      <c r="BM13" s="113">
        <v>16</v>
      </c>
      <c r="BN13" s="113">
        <v>0</v>
      </c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</row>
    <row r="14" spans="1:237" ht="33" customHeight="1">
      <c r="A14" s="57" t="s">
        <v>79</v>
      </c>
      <c r="B14" s="115">
        <v>536400</v>
      </c>
      <c r="C14" s="115">
        <v>0</v>
      </c>
      <c r="D14" s="115">
        <v>0</v>
      </c>
      <c r="E14" s="115">
        <v>520514</v>
      </c>
      <c r="F14" s="115">
        <v>15886</v>
      </c>
      <c r="G14" s="115">
        <v>0</v>
      </c>
      <c r="H14" s="115">
        <v>0</v>
      </c>
      <c r="I14" s="115">
        <v>555777</v>
      </c>
      <c r="J14" s="115">
        <v>0</v>
      </c>
      <c r="K14" s="115">
        <v>555777</v>
      </c>
      <c r="L14" s="115">
        <v>444736</v>
      </c>
      <c r="M14" s="115">
        <v>12998</v>
      </c>
      <c r="N14" s="115">
        <v>98043</v>
      </c>
      <c r="O14" s="115">
        <v>0</v>
      </c>
      <c r="P14" s="115">
        <v>0</v>
      </c>
      <c r="Q14" s="115">
        <v>137740</v>
      </c>
      <c r="R14" s="115">
        <v>0</v>
      </c>
      <c r="S14" s="115">
        <v>0</v>
      </c>
      <c r="T14" s="115">
        <v>26</v>
      </c>
      <c r="U14" s="115">
        <v>3859251</v>
      </c>
      <c r="V14" s="115">
        <v>141356</v>
      </c>
      <c r="W14" s="115">
        <v>3557889</v>
      </c>
      <c r="X14" s="115">
        <v>3554731</v>
      </c>
      <c r="Y14" s="115">
        <v>0</v>
      </c>
      <c r="Z14" s="115">
        <v>3158</v>
      </c>
      <c r="AA14" s="115">
        <v>0</v>
      </c>
      <c r="AB14" s="115">
        <v>0</v>
      </c>
      <c r="AC14" s="115">
        <v>78920</v>
      </c>
      <c r="AD14" s="115">
        <v>34158</v>
      </c>
      <c r="AE14" s="115">
        <v>44762</v>
      </c>
      <c r="AF14" s="115">
        <v>0</v>
      </c>
      <c r="AG14" s="115">
        <v>0</v>
      </c>
      <c r="AH14" s="115">
        <v>0</v>
      </c>
      <c r="AI14" s="115">
        <v>0</v>
      </c>
      <c r="AJ14" s="115">
        <v>40000</v>
      </c>
      <c r="AK14" s="115">
        <v>0</v>
      </c>
      <c r="AL14" s="115">
        <v>0</v>
      </c>
      <c r="AM14" s="115">
        <v>0</v>
      </c>
      <c r="AN14" s="115">
        <v>0</v>
      </c>
      <c r="AO14" s="115">
        <v>41086</v>
      </c>
      <c r="AP14" s="116">
        <f>'済　第３９表介護保険事業会計1'!B14-U14</f>
        <v>174636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115">
        <v>30102</v>
      </c>
      <c r="AY14" s="115">
        <v>8018</v>
      </c>
      <c r="AZ14" s="116">
        <f t="shared" si="0"/>
        <v>-30102</v>
      </c>
      <c r="BA14" s="115">
        <v>0</v>
      </c>
      <c r="BB14" s="115">
        <v>0</v>
      </c>
      <c r="BC14" s="115">
        <v>5466</v>
      </c>
      <c r="BD14" s="116">
        <f t="shared" si="1"/>
        <v>-5466</v>
      </c>
      <c r="BE14" s="116">
        <f t="shared" si="2"/>
        <v>139068</v>
      </c>
      <c r="BF14" s="116">
        <f t="shared" si="3"/>
        <v>174636</v>
      </c>
      <c r="BG14" s="116">
        <f>'済　第３９表介護保険事業会計2'!C14</f>
        <v>0</v>
      </c>
      <c r="BH14" s="116">
        <f t="shared" si="6"/>
        <v>0</v>
      </c>
      <c r="BI14" s="116">
        <f t="shared" si="7"/>
        <v>0</v>
      </c>
      <c r="BJ14" s="116">
        <f t="shared" si="4"/>
        <v>139068</v>
      </c>
      <c r="BK14" s="116">
        <f t="shared" si="5"/>
        <v>174636</v>
      </c>
      <c r="BL14" s="115">
        <v>60302</v>
      </c>
      <c r="BM14" s="115">
        <v>10</v>
      </c>
      <c r="BN14" s="115">
        <v>0</v>
      </c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</row>
    <row r="15" spans="1:237" ht="33" customHeight="1">
      <c r="A15" s="56" t="s">
        <v>141</v>
      </c>
      <c r="B15" s="113">
        <v>789033</v>
      </c>
      <c r="C15" s="113">
        <v>0</v>
      </c>
      <c r="D15" s="113">
        <v>0</v>
      </c>
      <c r="E15" s="113">
        <v>765273</v>
      </c>
      <c r="F15" s="113">
        <v>23760</v>
      </c>
      <c r="G15" s="113">
        <v>0</v>
      </c>
      <c r="H15" s="113">
        <v>0</v>
      </c>
      <c r="I15" s="113">
        <v>793817</v>
      </c>
      <c r="J15" s="113">
        <v>0</v>
      </c>
      <c r="K15" s="113">
        <v>793817</v>
      </c>
      <c r="L15" s="113">
        <v>628292</v>
      </c>
      <c r="M15" s="113">
        <v>56093</v>
      </c>
      <c r="N15" s="113">
        <v>109432</v>
      </c>
      <c r="O15" s="113">
        <v>0</v>
      </c>
      <c r="P15" s="113">
        <v>110101</v>
      </c>
      <c r="Q15" s="113">
        <v>153269</v>
      </c>
      <c r="R15" s="113">
        <v>0</v>
      </c>
      <c r="S15" s="113">
        <v>0</v>
      </c>
      <c r="T15" s="113">
        <v>3372</v>
      </c>
      <c r="U15" s="113">
        <v>6113580</v>
      </c>
      <c r="V15" s="113">
        <v>105203</v>
      </c>
      <c r="W15" s="113">
        <v>5479597</v>
      </c>
      <c r="X15" s="113">
        <v>5474775</v>
      </c>
      <c r="Y15" s="113">
        <v>0</v>
      </c>
      <c r="Z15" s="113">
        <v>4822</v>
      </c>
      <c r="AA15" s="113">
        <v>0</v>
      </c>
      <c r="AB15" s="113">
        <v>0</v>
      </c>
      <c r="AC15" s="113">
        <v>155384</v>
      </c>
      <c r="AD15" s="113">
        <v>11793</v>
      </c>
      <c r="AE15" s="113">
        <v>143591</v>
      </c>
      <c r="AF15" s="113">
        <v>0</v>
      </c>
      <c r="AG15" s="113">
        <v>1</v>
      </c>
      <c r="AH15" s="113">
        <v>0</v>
      </c>
      <c r="AI15" s="113">
        <v>1</v>
      </c>
      <c r="AJ15" s="113">
        <v>226710</v>
      </c>
      <c r="AK15" s="113">
        <v>0</v>
      </c>
      <c r="AL15" s="113">
        <v>0</v>
      </c>
      <c r="AM15" s="113">
        <v>0</v>
      </c>
      <c r="AN15" s="113">
        <v>0</v>
      </c>
      <c r="AO15" s="113">
        <v>146685</v>
      </c>
      <c r="AP15" s="114">
        <f>'済　第３９表介護保険事業会計1'!B15-U15</f>
        <v>200040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76148</v>
      </c>
      <c r="AY15" s="113">
        <v>1907</v>
      </c>
      <c r="AZ15" s="114">
        <f t="shared" si="0"/>
        <v>-76148</v>
      </c>
      <c r="BA15" s="113">
        <v>0</v>
      </c>
      <c r="BB15" s="113">
        <v>728</v>
      </c>
      <c r="BC15" s="113">
        <v>827</v>
      </c>
      <c r="BD15" s="114">
        <f t="shared" si="1"/>
        <v>-99</v>
      </c>
      <c r="BE15" s="114">
        <f t="shared" si="2"/>
        <v>123793</v>
      </c>
      <c r="BF15" s="114">
        <f t="shared" si="3"/>
        <v>200040</v>
      </c>
      <c r="BG15" s="114">
        <f>'済　第３９表介護保険事業会計2'!C15</f>
        <v>0</v>
      </c>
      <c r="BH15" s="114">
        <f t="shared" si="6"/>
        <v>0</v>
      </c>
      <c r="BI15" s="114">
        <f t="shared" si="7"/>
        <v>0</v>
      </c>
      <c r="BJ15" s="114">
        <f t="shared" si="4"/>
        <v>123793</v>
      </c>
      <c r="BK15" s="114">
        <f t="shared" si="5"/>
        <v>200040</v>
      </c>
      <c r="BL15" s="113">
        <v>36687</v>
      </c>
      <c r="BM15" s="113">
        <v>7</v>
      </c>
      <c r="BN15" s="113">
        <v>12220</v>
      </c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</row>
    <row r="16" spans="1:237" ht="33" customHeight="1">
      <c r="A16" s="56" t="s">
        <v>142</v>
      </c>
      <c r="B16" s="113">
        <v>946834</v>
      </c>
      <c r="C16" s="113">
        <v>0</v>
      </c>
      <c r="D16" s="113">
        <v>0</v>
      </c>
      <c r="E16" s="113">
        <v>902036</v>
      </c>
      <c r="F16" s="113">
        <v>44798</v>
      </c>
      <c r="G16" s="113">
        <v>0</v>
      </c>
      <c r="H16" s="113">
        <v>0</v>
      </c>
      <c r="I16" s="113">
        <v>955507</v>
      </c>
      <c r="J16" s="113">
        <v>0</v>
      </c>
      <c r="K16" s="113">
        <v>955507</v>
      </c>
      <c r="L16" s="113">
        <v>799252</v>
      </c>
      <c r="M16" s="113">
        <v>47814</v>
      </c>
      <c r="N16" s="113">
        <v>108441</v>
      </c>
      <c r="O16" s="113">
        <v>0</v>
      </c>
      <c r="P16" s="113">
        <v>0</v>
      </c>
      <c r="Q16" s="113">
        <v>97846</v>
      </c>
      <c r="R16" s="113">
        <v>0</v>
      </c>
      <c r="S16" s="113">
        <v>0</v>
      </c>
      <c r="T16" s="113">
        <v>591</v>
      </c>
      <c r="U16" s="113">
        <v>6594243</v>
      </c>
      <c r="V16" s="113">
        <v>99415</v>
      </c>
      <c r="W16" s="113">
        <v>6124670</v>
      </c>
      <c r="X16" s="113">
        <v>6102560</v>
      </c>
      <c r="Y16" s="113">
        <v>16290</v>
      </c>
      <c r="Z16" s="113">
        <v>5820</v>
      </c>
      <c r="AA16" s="113">
        <v>0</v>
      </c>
      <c r="AB16" s="113">
        <v>0</v>
      </c>
      <c r="AC16" s="113">
        <v>242818</v>
      </c>
      <c r="AD16" s="113">
        <v>173199</v>
      </c>
      <c r="AE16" s="113">
        <v>69619</v>
      </c>
      <c r="AF16" s="113">
        <v>0</v>
      </c>
      <c r="AG16" s="113">
        <v>8838</v>
      </c>
      <c r="AH16" s="113">
        <v>0</v>
      </c>
      <c r="AI16" s="113">
        <v>8838</v>
      </c>
      <c r="AJ16" s="113">
        <v>29304</v>
      </c>
      <c r="AK16" s="113">
        <v>0</v>
      </c>
      <c r="AL16" s="113">
        <v>0</v>
      </c>
      <c r="AM16" s="113">
        <v>0</v>
      </c>
      <c r="AN16" s="113">
        <v>0</v>
      </c>
      <c r="AO16" s="113">
        <v>89198</v>
      </c>
      <c r="AP16" s="114">
        <f>'済　第３９表介護保険事業会計1'!B16-U16</f>
        <v>184929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116122</v>
      </c>
      <c r="AY16" s="113">
        <v>40931</v>
      </c>
      <c r="AZ16" s="114">
        <f t="shared" si="0"/>
        <v>-116122</v>
      </c>
      <c r="BA16" s="113">
        <v>0</v>
      </c>
      <c r="BB16" s="113">
        <v>3132</v>
      </c>
      <c r="BC16" s="113">
        <v>5318</v>
      </c>
      <c r="BD16" s="114">
        <f>BB16-BC16</f>
        <v>-2186</v>
      </c>
      <c r="BE16" s="114">
        <f>BF16+AZ16+BD16</f>
        <v>66621</v>
      </c>
      <c r="BF16" s="114">
        <f>AP16-AS16+AT16+BA16</f>
        <v>184929</v>
      </c>
      <c r="BG16" s="114">
        <f>'済　第３９表介護保険事業会計2'!C16</f>
        <v>0</v>
      </c>
      <c r="BH16" s="114">
        <f>J16</f>
        <v>0</v>
      </c>
      <c r="BI16" s="114">
        <f>AH16</f>
        <v>0</v>
      </c>
      <c r="BJ16" s="114">
        <f>BE16-BG16-BH16+BI16</f>
        <v>66621</v>
      </c>
      <c r="BK16" s="114">
        <f>BF16-BG16-BH16+BI16</f>
        <v>184929</v>
      </c>
      <c r="BL16" s="113">
        <v>67495</v>
      </c>
      <c r="BM16" s="113">
        <v>7</v>
      </c>
      <c r="BN16" s="113">
        <v>10656</v>
      </c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</row>
    <row r="17" spans="1:237" ht="33" customHeight="1" thickBot="1">
      <c r="A17" s="56" t="s">
        <v>145</v>
      </c>
      <c r="B17" s="113">
        <v>331153</v>
      </c>
      <c r="C17" s="113">
        <v>0</v>
      </c>
      <c r="D17" s="113">
        <v>0</v>
      </c>
      <c r="E17" s="113">
        <v>321777</v>
      </c>
      <c r="F17" s="113">
        <v>9376</v>
      </c>
      <c r="G17" s="113">
        <v>0</v>
      </c>
      <c r="H17" s="113">
        <v>0</v>
      </c>
      <c r="I17" s="113">
        <v>360384</v>
      </c>
      <c r="J17" s="113">
        <v>0</v>
      </c>
      <c r="K17" s="113">
        <v>360384</v>
      </c>
      <c r="L17" s="113">
        <v>278158</v>
      </c>
      <c r="M17" s="113">
        <v>9867</v>
      </c>
      <c r="N17" s="113">
        <v>72359</v>
      </c>
      <c r="O17" s="113">
        <v>0</v>
      </c>
      <c r="P17" s="113">
        <v>0</v>
      </c>
      <c r="Q17" s="113">
        <v>50438</v>
      </c>
      <c r="R17" s="113">
        <v>0</v>
      </c>
      <c r="S17" s="113">
        <v>0</v>
      </c>
      <c r="T17" s="113">
        <v>4082</v>
      </c>
      <c r="U17" s="113">
        <v>2832864</v>
      </c>
      <c r="V17" s="113">
        <v>594257</v>
      </c>
      <c r="W17" s="113">
        <v>2109726</v>
      </c>
      <c r="X17" s="113">
        <v>2107995</v>
      </c>
      <c r="Y17" s="113">
        <v>0</v>
      </c>
      <c r="Z17" s="113">
        <v>1731</v>
      </c>
      <c r="AA17" s="113">
        <v>0</v>
      </c>
      <c r="AB17" s="113">
        <v>0</v>
      </c>
      <c r="AC17" s="113">
        <v>52524</v>
      </c>
      <c r="AD17" s="113">
        <v>15982</v>
      </c>
      <c r="AE17" s="113">
        <v>36542</v>
      </c>
      <c r="AF17" s="113">
        <v>0</v>
      </c>
      <c r="AG17" s="113">
        <v>17028</v>
      </c>
      <c r="AH17" s="113">
        <v>0</v>
      </c>
      <c r="AI17" s="113">
        <v>17028</v>
      </c>
      <c r="AJ17" s="113">
        <v>32970</v>
      </c>
      <c r="AK17" s="113">
        <v>0</v>
      </c>
      <c r="AL17" s="113">
        <v>0</v>
      </c>
      <c r="AM17" s="113">
        <v>0</v>
      </c>
      <c r="AN17" s="113">
        <v>0</v>
      </c>
      <c r="AO17" s="113">
        <v>26359</v>
      </c>
      <c r="AP17" s="114">
        <f>'済　第３９表介護保険事業会計1'!B17-U17</f>
        <v>-433470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43509</v>
      </c>
      <c r="AY17" s="113">
        <v>806</v>
      </c>
      <c r="AZ17" s="114">
        <f t="shared" si="0"/>
        <v>-43509</v>
      </c>
      <c r="BA17" s="113">
        <v>0</v>
      </c>
      <c r="BB17" s="113">
        <v>0</v>
      </c>
      <c r="BC17" s="113">
        <v>5927</v>
      </c>
      <c r="BD17" s="114">
        <f>BB17-BC17</f>
        <v>-5927</v>
      </c>
      <c r="BE17" s="114">
        <f>BF17+AZ17+BD17</f>
        <v>-482906</v>
      </c>
      <c r="BF17" s="114">
        <f>AP17-AS17+AT17+BA17</f>
        <v>-433470</v>
      </c>
      <c r="BG17" s="114">
        <f>'済　第３９表介護保険事業会計2'!C17</f>
        <v>0</v>
      </c>
      <c r="BH17" s="114">
        <f>J17</f>
        <v>0</v>
      </c>
      <c r="BI17" s="114">
        <f>AH17</f>
        <v>0</v>
      </c>
      <c r="BJ17" s="114">
        <f>BE17-BG17-BH17+BI17</f>
        <v>-482906</v>
      </c>
      <c r="BK17" s="114">
        <f>BF17-BG17-BH17+BI17</f>
        <v>-433470</v>
      </c>
      <c r="BL17" s="113">
        <v>34177</v>
      </c>
      <c r="BM17" s="113">
        <v>7</v>
      </c>
      <c r="BN17" s="113">
        <v>0</v>
      </c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</row>
    <row r="18" spans="1:237" ht="33" customHeight="1" thickBot="1" thickTop="1">
      <c r="A18" s="58" t="s">
        <v>81</v>
      </c>
      <c r="B18" s="117">
        <f aca="true" t="shared" si="8" ref="B18:AO18">SUM(B5:B17)</f>
        <v>18093644</v>
      </c>
      <c r="C18" s="117">
        <f t="shared" si="8"/>
        <v>0</v>
      </c>
      <c r="D18" s="117">
        <f t="shared" si="8"/>
        <v>0</v>
      </c>
      <c r="E18" s="117">
        <f t="shared" si="8"/>
        <v>17454117</v>
      </c>
      <c r="F18" s="117">
        <f t="shared" si="8"/>
        <v>639527</v>
      </c>
      <c r="G18" s="117">
        <f t="shared" si="8"/>
        <v>0</v>
      </c>
      <c r="H18" s="117">
        <f t="shared" si="8"/>
        <v>0</v>
      </c>
      <c r="I18" s="117">
        <f t="shared" si="8"/>
        <v>18516962</v>
      </c>
      <c r="J18" s="117">
        <f t="shared" si="8"/>
        <v>0</v>
      </c>
      <c r="K18" s="117">
        <f t="shared" si="8"/>
        <v>18516962</v>
      </c>
      <c r="L18" s="117">
        <f t="shared" si="8"/>
        <v>14909532</v>
      </c>
      <c r="M18" s="117">
        <f t="shared" si="8"/>
        <v>639181</v>
      </c>
      <c r="N18" s="117">
        <f t="shared" si="8"/>
        <v>2968249</v>
      </c>
      <c r="O18" s="117">
        <f t="shared" si="8"/>
        <v>0</v>
      </c>
      <c r="P18" s="117">
        <f t="shared" si="8"/>
        <v>314023</v>
      </c>
      <c r="Q18" s="117">
        <f t="shared" si="8"/>
        <v>2807790</v>
      </c>
      <c r="R18" s="117">
        <f t="shared" si="8"/>
        <v>0</v>
      </c>
      <c r="S18" s="117">
        <f t="shared" si="8"/>
        <v>0</v>
      </c>
      <c r="T18" s="117">
        <f t="shared" si="8"/>
        <v>54978</v>
      </c>
      <c r="U18" s="117">
        <f t="shared" si="8"/>
        <v>129528578</v>
      </c>
      <c r="V18" s="117">
        <f t="shared" si="8"/>
        <v>3315128</v>
      </c>
      <c r="W18" s="117">
        <f t="shared" si="8"/>
        <v>119045495</v>
      </c>
      <c r="X18" s="117">
        <f t="shared" si="8"/>
        <v>118300976</v>
      </c>
      <c r="Y18" s="117">
        <f t="shared" si="8"/>
        <v>629948</v>
      </c>
      <c r="Z18" s="117">
        <f t="shared" si="8"/>
        <v>114571</v>
      </c>
      <c r="AA18" s="117">
        <f t="shared" si="8"/>
        <v>0</v>
      </c>
      <c r="AB18" s="117">
        <f t="shared" si="8"/>
        <v>0</v>
      </c>
      <c r="AC18" s="117">
        <f t="shared" si="8"/>
        <v>3688860</v>
      </c>
      <c r="AD18" s="117">
        <f t="shared" si="8"/>
        <v>1745907</v>
      </c>
      <c r="AE18" s="117">
        <f t="shared" si="8"/>
        <v>1942953</v>
      </c>
      <c r="AF18" s="117">
        <f t="shared" si="8"/>
        <v>0</v>
      </c>
      <c r="AG18" s="117">
        <f t="shared" si="8"/>
        <v>85102</v>
      </c>
      <c r="AH18" s="117">
        <f t="shared" si="8"/>
        <v>58503</v>
      </c>
      <c r="AI18" s="117">
        <f t="shared" si="8"/>
        <v>26599</v>
      </c>
      <c r="AJ18" s="117">
        <f t="shared" si="8"/>
        <v>1838732</v>
      </c>
      <c r="AK18" s="117">
        <f t="shared" si="8"/>
        <v>195343</v>
      </c>
      <c r="AL18" s="117">
        <f t="shared" si="8"/>
        <v>195343</v>
      </c>
      <c r="AM18" s="117">
        <f t="shared" si="8"/>
        <v>0</v>
      </c>
      <c r="AN18" s="117">
        <f t="shared" si="8"/>
        <v>0</v>
      </c>
      <c r="AO18" s="117">
        <f t="shared" si="8"/>
        <v>1359918</v>
      </c>
      <c r="AP18" s="105">
        <f>SUM(AP5:AP17)</f>
        <v>3634954</v>
      </c>
      <c r="AQ18" s="117">
        <f aca="true" t="shared" si="9" ref="AQ18:AY18">SUM(AQ5:AQ17)</f>
        <v>0</v>
      </c>
      <c r="AR18" s="117">
        <f t="shared" si="9"/>
        <v>4873</v>
      </c>
      <c r="AS18" s="117">
        <f t="shared" si="9"/>
        <v>4873</v>
      </c>
      <c r="AT18" s="117">
        <f t="shared" si="9"/>
        <v>0</v>
      </c>
      <c r="AU18" s="117">
        <f t="shared" si="9"/>
        <v>0</v>
      </c>
      <c r="AV18" s="117">
        <f t="shared" si="9"/>
        <v>0</v>
      </c>
      <c r="AW18" s="117">
        <f t="shared" si="9"/>
        <v>0</v>
      </c>
      <c r="AX18" s="117">
        <f t="shared" si="9"/>
        <v>1797214</v>
      </c>
      <c r="AY18" s="117">
        <f t="shared" si="9"/>
        <v>124894</v>
      </c>
      <c r="AZ18" s="105">
        <f aca="true" t="shared" si="10" ref="AZ18:BN18">SUM(AZ5:AZ17)</f>
        <v>-1797214</v>
      </c>
      <c r="BA18" s="117">
        <f t="shared" si="10"/>
        <v>0</v>
      </c>
      <c r="BB18" s="117">
        <f t="shared" si="10"/>
        <v>44947</v>
      </c>
      <c r="BC18" s="117">
        <f t="shared" si="10"/>
        <v>404856</v>
      </c>
      <c r="BD18" s="105">
        <f t="shared" si="10"/>
        <v>-359909</v>
      </c>
      <c r="BE18" s="105">
        <f t="shared" si="10"/>
        <v>1472958</v>
      </c>
      <c r="BF18" s="105">
        <f t="shared" si="10"/>
        <v>3630081</v>
      </c>
      <c r="BG18" s="105">
        <f t="shared" si="10"/>
        <v>0</v>
      </c>
      <c r="BH18" s="105">
        <f t="shared" si="10"/>
        <v>0</v>
      </c>
      <c r="BI18" s="105">
        <f t="shared" si="10"/>
        <v>58503</v>
      </c>
      <c r="BJ18" s="105">
        <f t="shared" si="10"/>
        <v>1531461</v>
      </c>
      <c r="BK18" s="105">
        <f t="shared" si="10"/>
        <v>3688584</v>
      </c>
      <c r="BL18" s="117">
        <f t="shared" si="10"/>
        <v>1313212</v>
      </c>
      <c r="BM18" s="117">
        <f t="shared" si="10"/>
        <v>213</v>
      </c>
      <c r="BN18" s="117">
        <f t="shared" si="10"/>
        <v>171895</v>
      </c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</row>
    <row r="19" spans="1:237" ht="33" customHeight="1" thickTop="1">
      <c r="A19" s="56" t="s">
        <v>18</v>
      </c>
      <c r="B19" s="113">
        <v>196227</v>
      </c>
      <c r="C19" s="113">
        <v>0</v>
      </c>
      <c r="D19" s="113">
        <v>0</v>
      </c>
      <c r="E19" s="113">
        <v>190825</v>
      </c>
      <c r="F19" s="113">
        <v>5402</v>
      </c>
      <c r="G19" s="113">
        <v>0</v>
      </c>
      <c r="H19" s="113">
        <v>0</v>
      </c>
      <c r="I19" s="113">
        <v>219308</v>
      </c>
      <c r="J19" s="113">
        <v>0</v>
      </c>
      <c r="K19" s="113">
        <v>219308</v>
      </c>
      <c r="L19" s="113">
        <v>166356</v>
      </c>
      <c r="M19" s="113">
        <v>5333</v>
      </c>
      <c r="N19" s="113">
        <v>47619</v>
      </c>
      <c r="O19" s="113">
        <v>0</v>
      </c>
      <c r="P19" s="113">
        <v>0</v>
      </c>
      <c r="Q19" s="113">
        <v>40531</v>
      </c>
      <c r="R19" s="113">
        <v>0</v>
      </c>
      <c r="S19" s="113">
        <v>0</v>
      </c>
      <c r="T19" s="113">
        <v>2632</v>
      </c>
      <c r="U19" s="113">
        <v>1402065</v>
      </c>
      <c r="V19" s="113">
        <v>47482</v>
      </c>
      <c r="W19" s="113">
        <v>1277928</v>
      </c>
      <c r="X19" s="113">
        <v>1276761</v>
      </c>
      <c r="Y19" s="113">
        <v>0</v>
      </c>
      <c r="Z19" s="113">
        <v>1167</v>
      </c>
      <c r="AA19" s="113">
        <v>0</v>
      </c>
      <c r="AB19" s="113">
        <v>0</v>
      </c>
      <c r="AC19" s="113">
        <v>31387</v>
      </c>
      <c r="AD19" s="113">
        <v>17113</v>
      </c>
      <c r="AE19" s="113">
        <v>14274</v>
      </c>
      <c r="AF19" s="113">
        <v>0</v>
      </c>
      <c r="AG19" s="113">
        <v>9619</v>
      </c>
      <c r="AH19" s="113">
        <v>0</v>
      </c>
      <c r="AI19" s="113">
        <v>9619</v>
      </c>
      <c r="AJ19" s="113">
        <v>18131</v>
      </c>
      <c r="AK19" s="113">
        <v>3300</v>
      </c>
      <c r="AL19" s="113">
        <v>3300</v>
      </c>
      <c r="AM19" s="113">
        <v>0</v>
      </c>
      <c r="AN19" s="113">
        <v>0</v>
      </c>
      <c r="AO19" s="113">
        <v>14218</v>
      </c>
      <c r="AP19" s="114">
        <f>'済　第３９表介護保険事業会計1'!B19-U19</f>
        <v>52757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21301</v>
      </c>
      <c r="AY19" s="113">
        <v>1034</v>
      </c>
      <c r="AZ19" s="114">
        <f aca="true" t="shared" si="11" ref="AZ19:AZ47">AV19-AX19</f>
        <v>-21301</v>
      </c>
      <c r="BA19" s="113">
        <v>0</v>
      </c>
      <c r="BB19" s="113">
        <v>0</v>
      </c>
      <c r="BC19" s="113">
        <v>2364</v>
      </c>
      <c r="BD19" s="114">
        <f aca="true" t="shared" si="12" ref="BD19:BD47">BB19-BC19</f>
        <v>-2364</v>
      </c>
      <c r="BE19" s="114">
        <f aca="true" t="shared" si="13" ref="BE19:BE47">BF19+AZ19+BD19</f>
        <v>29092</v>
      </c>
      <c r="BF19" s="114">
        <f aca="true" t="shared" si="14" ref="BF19:BF47">AP19-AS19+AT19+BA19</f>
        <v>52757</v>
      </c>
      <c r="BG19" s="114">
        <f>'済　第３９表介護保険事業会計2'!C19</f>
        <v>0</v>
      </c>
      <c r="BH19" s="114">
        <f aca="true" t="shared" si="15" ref="BH19:BH47">J19</f>
        <v>0</v>
      </c>
      <c r="BI19" s="114">
        <f aca="true" t="shared" si="16" ref="BI19:BI47">AH19</f>
        <v>0</v>
      </c>
      <c r="BJ19" s="114">
        <f aca="true" t="shared" si="17" ref="BJ19:BJ47">BE19-BG19-BH19+BI19</f>
        <v>29092</v>
      </c>
      <c r="BK19" s="114">
        <f aca="true" t="shared" si="18" ref="BK19:BK47">BF19-BG19-BH19+BI19</f>
        <v>52757</v>
      </c>
      <c r="BL19" s="113">
        <v>26345</v>
      </c>
      <c r="BM19" s="113">
        <v>4</v>
      </c>
      <c r="BN19" s="113">
        <v>1034</v>
      </c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</row>
    <row r="20" spans="1:237" ht="33" customHeight="1">
      <c r="A20" s="56" t="s">
        <v>19</v>
      </c>
      <c r="B20" s="113">
        <v>144545</v>
      </c>
      <c r="C20" s="113">
        <v>0</v>
      </c>
      <c r="D20" s="113">
        <v>0</v>
      </c>
      <c r="E20" s="113">
        <v>137610</v>
      </c>
      <c r="F20" s="113">
        <v>6935</v>
      </c>
      <c r="G20" s="113">
        <v>0</v>
      </c>
      <c r="H20" s="113">
        <v>0</v>
      </c>
      <c r="I20" s="113">
        <v>166362</v>
      </c>
      <c r="J20" s="113">
        <v>0</v>
      </c>
      <c r="K20" s="113">
        <v>166362</v>
      </c>
      <c r="L20" s="113">
        <v>117647</v>
      </c>
      <c r="M20" s="113">
        <v>6319</v>
      </c>
      <c r="N20" s="113">
        <v>42396</v>
      </c>
      <c r="O20" s="113">
        <v>0</v>
      </c>
      <c r="P20" s="113">
        <v>27522</v>
      </c>
      <c r="Q20" s="113">
        <v>0</v>
      </c>
      <c r="R20" s="113">
        <v>0</v>
      </c>
      <c r="S20" s="113">
        <v>0</v>
      </c>
      <c r="T20" s="113">
        <v>1232</v>
      </c>
      <c r="U20" s="113">
        <v>1044363</v>
      </c>
      <c r="V20" s="113">
        <v>40962</v>
      </c>
      <c r="W20" s="113">
        <v>922860</v>
      </c>
      <c r="X20" s="113">
        <v>921965</v>
      </c>
      <c r="Y20" s="113">
        <v>0</v>
      </c>
      <c r="Z20" s="113">
        <v>895</v>
      </c>
      <c r="AA20" s="113">
        <v>0</v>
      </c>
      <c r="AB20" s="113">
        <v>0</v>
      </c>
      <c r="AC20" s="113">
        <v>38067</v>
      </c>
      <c r="AD20" s="113">
        <v>18306</v>
      </c>
      <c r="AE20" s="113">
        <v>19761</v>
      </c>
      <c r="AF20" s="113">
        <v>0</v>
      </c>
      <c r="AG20" s="113">
        <v>3720</v>
      </c>
      <c r="AH20" s="113">
        <v>0</v>
      </c>
      <c r="AI20" s="113">
        <v>3720</v>
      </c>
      <c r="AJ20" s="113">
        <v>18999</v>
      </c>
      <c r="AK20" s="113">
        <v>0</v>
      </c>
      <c r="AL20" s="113">
        <v>0</v>
      </c>
      <c r="AM20" s="113">
        <v>0</v>
      </c>
      <c r="AN20" s="113">
        <v>0</v>
      </c>
      <c r="AO20" s="113">
        <v>19755</v>
      </c>
      <c r="AP20" s="114">
        <f>'済　第３９表介護保険事業会計1'!B20-U20</f>
        <v>26362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11795</v>
      </c>
      <c r="AY20" s="113">
        <v>3308</v>
      </c>
      <c r="AZ20" s="114">
        <f t="shared" si="11"/>
        <v>-11795</v>
      </c>
      <c r="BA20" s="113">
        <v>0</v>
      </c>
      <c r="BB20" s="113">
        <v>1680</v>
      </c>
      <c r="BC20" s="113">
        <v>0</v>
      </c>
      <c r="BD20" s="114">
        <f t="shared" si="12"/>
        <v>1680</v>
      </c>
      <c r="BE20" s="114">
        <f t="shared" si="13"/>
        <v>16247</v>
      </c>
      <c r="BF20" s="114">
        <f t="shared" si="14"/>
        <v>26362</v>
      </c>
      <c r="BG20" s="114">
        <f>'済　第３９表介護保険事業会計2'!C20</f>
        <v>0</v>
      </c>
      <c r="BH20" s="114">
        <f t="shared" si="15"/>
        <v>0</v>
      </c>
      <c r="BI20" s="114">
        <f t="shared" si="16"/>
        <v>0</v>
      </c>
      <c r="BJ20" s="114">
        <f t="shared" si="17"/>
        <v>16247</v>
      </c>
      <c r="BK20" s="114">
        <f t="shared" si="18"/>
        <v>26362</v>
      </c>
      <c r="BL20" s="113">
        <v>28628</v>
      </c>
      <c r="BM20" s="113">
        <v>6</v>
      </c>
      <c r="BN20" s="113">
        <v>0</v>
      </c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</row>
    <row r="21" spans="1:237" ht="33" customHeight="1">
      <c r="A21" s="56" t="s">
        <v>20</v>
      </c>
      <c r="B21" s="113">
        <v>253580</v>
      </c>
      <c r="C21" s="113">
        <v>0</v>
      </c>
      <c r="D21" s="113">
        <v>0</v>
      </c>
      <c r="E21" s="113">
        <v>242407</v>
      </c>
      <c r="F21" s="113">
        <v>11173</v>
      </c>
      <c r="G21" s="113">
        <v>0</v>
      </c>
      <c r="H21" s="113">
        <v>0</v>
      </c>
      <c r="I21" s="113">
        <v>307042</v>
      </c>
      <c r="J21" s="113">
        <v>0</v>
      </c>
      <c r="K21" s="113">
        <v>307042</v>
      </c>
      <c r="L21" s="113">
        <v>208997</v>
      </c>
      <c r="M21" s="113">
        <v>15487</v>
      </c>
      <c r="N21" s="113">
        <v>82558</v>
      </c>
      <c r="O21" s="113">
        <v>0</v>
      </c>
      <c r="P21" s="113">
        <v>0</v>
      </c>
      <c r="Q21" s="113">
        <v>93705</v>
      </c>
      <c r="R21" s="113">
        <v>0</v>
      </c>
      <c r="S21" s="113">
        <v>0</v>
      </c>
      <c r="T21" s="113">
        <v>2035</v>
      </c>
      <c r="U21" s="113">
        <v>1900706</v>
      </c>
      <c r="V21" s="113">
        <v>47771</v>
      </c>
      <c r="W21" s="113">
        <v>1678752</v>
      </c>
      <c r="X21" s="113">
        <v>1673880</v>
      </c>
      <c r="Y21" s="113">
        <v>3349</v>
      </c>
      <c r="Z21" s="113">
        <v>1523</v>
      </c>
      <c r="AA21" s="113">
        <v>0</v>
      </c>
      <c r="AB21" s="113">
        <v>0</v>
      </c>
      <c r="AC21" s="113">
        <v>61670</v>
      </c>
      <c r="AD21" s="113">
        <v>22805</v>
      </c>
      <c r="AE21" s="113">
        <v>38865</v>
      </c>
      <c r="AF21" s="113">
        <v>0</v>
      </c>
      <c r="AG21" s="113">
        <v>0</v>
      </c>
      <c r="AH21" s="113">
        <v>0</v>
      </c>
      <c r="AI21" s="113">
        <v>0</v>
      </c>
      <c r="AJ21" s="113">
        <v>58493</v>
      </c>
      <c r="AK21" s="113">
        <v>0</v>
      </c>
      <c r="AL21" s="113">
        <v>0</v>
      </c>
      <c r="AM21" s="113">
        <v>0</v>
      </c>
      <c r="AN21" s="113">
        <v>0</v>
      </c>
      <c r="AO21" s="113">
        <v>54020</v>
      </c>
      <c r="AP21" s="114">
        <f>'済　第３９表介護保険事業会計1'!B21-U21</f>
        <v>37520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86</v>
      </c>
      <c r="AW21" s="113">
        <v>0</v>
      </c>
      <c r="AX21" s="113">
        <v>34017</v>
      </c>
      <c r="AY21" s="113">
        <v>3882</v>
      </c>
      <c r="AZ21" s="114">
        <f t="shared" si="11"/>
        <v>-33931</v>
      </c>
      <c r="BA21" s="113">
        <v>0</v>
      </c>
      <c r="BB21" s="113">
        <v>0</v>
      </c>
      <c r="BC21" s="113">
        <v>1820</v>
      </c>
      <c r="BD21" s="114">
        <f t="shared" si="12"/>
        <v>-1820</v>
      </c>
      <c r="BE21" s="114">
        <f t="shared" si="13"/>
        <v>1769</v>
      </c>
      <c r="BF21" s="114">
        <f t="shared" si="14"/>
        <v>37520</v>
      </c>
      <c r="BG21" s="114">
        <f>'済　第３９表介護保険事業会計2'!C21</f>
        <v>0</v>
      </c>
      <c r="BH21" s="114">
        <f t="shared" si="15"/>
        <v>0</v>
      </c>
      <c r="BI21" s="114">
        <f t="shared" si="16"/>
        <v>0</v>
      </c>
      <c r="BJ21" s="114">
        <f t="shared" si="17"/>
        <v>1769</v>
      </c>
      <c r="BK21" s="114">
        <f t="shared" si="18"/>
        <v>37520</v>
      </c>
      <c r="BL21" s="113">
        <v>30852</v>
      </c>
      <c r="BM21" s="113">
        <v>3</v>
      </c>
      <c r="BN21" s="113">
        <v>1403</v>
      </c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</row>
    <row r="22" spans="1:237" ht="33" customHeight="1">
      <c r="A22" s="56" t="s">
        <v>21</v>
      </c>
      <c r="B22" s="113">
        <v>100166</v>
      </c>
      <c r="C22" s="113">
        <v>0</v>
      </c>
      <c r="D22" s="113">
        <v>0</v>
      </c>
      <c r="E22" s="113">
        <v>96729</v>
      </c>
      <c r="F22" s="113">
        <v>3437</v>
      </c>
      <c r="G22" s="113">
        <v>0</v>
      </c>
      <c r="H22" s="113">
        <v>0</v>
      </c>
      <c r="I22" s="113">
        <v>112542</v>
      </c>
      <c r="J22" s="113">
        <v>0</v>
      </c>
      <c r="K22" s="113">
        <v>112542</v>
      </c>
      <c r="L22" s="113">
        <v>82500</v>
      </c>
      <c r="M22" s="113">
        <v>3333</v>
      </c>
      <c r="N22" s="113">
        <v>26709</v>
      </c>
      <c r="O22" s="113">
        <v>0</v>
      </c>
      <c r="P22" s="113">
        <v>0</v>
      </c>
      <c r="Q22" s="113">
        <v>2182</v>
      </c>
      <c r="R22" s="113">
        <v>0</v>
      </c>
      <c r="S22" s="113">
        <v>0</v>
      </c>
      <c r="T22" s="113">
        <v>30</v>
      </c>
      <c r="U22" s="113">
        <v>667526</v>
      </c>
      <c r="V22" s="113">
        <v>16513</v>
      </c>
      <c r="W22" s="113">
        <v>612392</v>
      </c>
      <c r="X22" s="113">
        <v>611912</v>
      </c>
      <c r="Y22" s="113">
        <v>0</v>
      </c>
      <c r="Z22" s="113">
        <v>480</v>
      </c>
      <c r="AA22" s="113">
        <v>0</v>
      </c>
      <c r="AB22" s="113">
        <v>0</v>
      </c>
      <c r="AC22" s="113">
        <v>22767</v>
      </c>
      <c r="AD22" s="113">
        <v>2720</v>
      </c>
      <c r="AE22" s="113">
        <v>20047</v>
      </c>
      <c r="AF22" s="113">
        <v>0</v>
      </c>
      <c r="AG22" s="113">
        <v>9335</v>
      </c>
      <c r="AH22" s="113">
        <v>0</v>
      </c>
      <c r="AI22" s="113">
        <v>9335</v>
      </c>
      <c r="AJ22" s="113">
        <v>25</v>
      </c>
      <c r="AK22" s="113">
        <v>0</v>
      </c>
      <c r="AL22" s="113">
        <v>0</v>
      </c>
      <c r="AM22" s="113">
        <v>0</v>
      </c>
      <c r="AN22" s="113">
        <v>0</v>
      </c>
      <c r="AO22" s="113">
        <v>6494</v>
      </c>
      <c r="AP22" s="114">
        <f>'済　第３９表介護保険事業会計1'!B22-U22</f>
        <v>10078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12728</v>
      </c>
      <c r="AY22" s="113">
        <v>661</v>
      </c>
      <c r="AZ22" s="114">
        <f t="shared" si="11"/>
        <v>-12728</v>
      </c>
      <c r="BA22" s="113">
        <v>0</v>
      </c>
      <c r="BB22" s="113">
        <v>0</v>
      </c>
      <c r="BC22" s="113">
        <v>3528</v>
      </c>
      <c r="BD22" s="114">
        <f t="shared" si="12"/>
        <v>-3528</v>
      </c>
      <c r="BE22" s="114">
        <f t="shared" si="13"/>
        <v>-6178</v>
      </c>
      <c r="BF22" s="114">
        <f t="shared" si="14"/>
        <v>10078</v>
      </c>
      <c r="BG22" s="114">
        <f>'済　第３９表介護保険事業会計2'!C22</f>
        <v>0</v>
      </c>
      <c r="BH22" s="114">
        <f t="shared" si="15"/>
        <v>0</v>
      </c>
      <c r="BI22" s="114">
        <f t="shared" si="16"/>
        <v>0</v>
      </c>
      <c r="BJ22" s="114">
        <f t="shared" si="17"/>
        <v>-6178</v>
      </c>
      <c r="BK22" s="114">
        <f t="shared" si="18"/>
        <v>10078</v>
      </c>
      <c r="BL22" s="113">
        <v>27601</v>
      </c>
      <c r="BM22" s="113">
        <v>3</v>
      </c>
      <c r="BN22" s="113">
        <v>0</v>
      </c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</row>
    <row r="23" spans="1:237" s="77" customFormat="1" ht="33" customHeight="1">
      <c r="A23" s="56" t="s">
        <v>22</v>
      </c>
      <c r="B23" s="113">
        <v>138773</v>
      </c>
      <c r="C23" s="113">
        <v>0</v>
      </c>
      <c r="D23" s="113">
        <v>0</v>
      </c>
      <c r="E23" s="113">
        <v>134448</v>
      </c>
      <c r="F23" s="113">
        <v>4325</v>
      </c>
      <c r="G23" s="113">
        <v>0</v>
      </c>
      <c r="H23" s="113">
        <v>0</v>
      </c>
      <c r="I23" s="113">
        <v>148624</v>
      </c>
      <c r="J23" s="113">
        <v>0</v>
      </c>
      <c r="K23" s="113">
        <v>148624</v>
      </c>
      <c r="L23" s="113">
        <v>111093</v>
      </c>
      <c r="M23" s="113">
        <v>5706</v>
      </c>
      <c r="N23" s="113">
        <v>31825</v>
      </c>
      <c r="O23" s="113">
        <v>0</v>
      </c>
      <c r="P23" s="113">
        <v>0</v>
      </c>
      <c r="Q23" s="113">
        <v>3718</v>
      </c>
      <c r="R23" s="113">
        <v>0</v>
      </c>
      <c r="S23" s="113">
        <v>0</v>
      </c>
      <c r="T23" s="113">
        <v>924</v>
      </c>
      <c r="U23" s="113">
        <v>934331</v>
      </c>
      <c r="V23" s="113">
        <v>31225</v>
      </c>
      <c r="W23" s="113">
        <v>873606</v>
      </c>
      <c r="X23" s="113">
        <v>872883</v>
      </c>
      <c r="Y23" s="113">
        <v>0</v>
      </c>
      <c r="Z23" s="113">
        <v>723</v>
      </c>
      <c r="AA23" s="113">
        <v>0</v>
      </c>
      <c r="AB23" s="113">
        <v>0</v>
      </c>
      <c r="AC23" s="113">
        <v>26777</v>
      </c>
      <c r="AD23" s="113">
        <v>12380</v>
      </c>
      <c r="AE23" s="113">
        <v>14397</v>
      </c>
      <c r="AF23" s="113">
        <v>0</v>
      </c>
      <c r="AG23" s="113">
        <v>1870</v>
      </c>
      <c r="AH23" s="113">
        <v>0</v>
      </c>
      <c r="AI23" s="113">
        <v>1870</v>
      </c>
      <c r="AJ23" s="113">
        <v>8</v>
      </c>
      <c r="AK23" s="113">
        <v>0</v>
      </c>
      <c r="AL23" s="113">
        <v>0</v>
      </c>
      <c r="AM23" s="113">
        <v>0</v>
      </c>
      <c r="AN23" s="113">
        <v>0</v>
      </c>
      <c r="AO23" s="113">
        <v>845</v>
      </c>
      <c r="AP23" s="114">
        <f>'済　第３９表介護保険事業会計1'!B23-U23</f>
        <v>16721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363</v>
      </c>
      <c r="AW23" s="113">
        <v>363</v>
      </c>
      <c r="AX23" s="113">
        <v>18833</v>
      </c>
      <c r="AY23" s="113">
        <v>1336</v>
      </c>
      <c r="AZ23" s="114">
        <f t="shared" si="11"/>
        <v>-18470</v>
      </c>
      <c r="BA23" s="113">
        <v>0</v>
      </c>
      <c r="BB23" s="113">
        <v>0</v>
      </c>
      <c r="BC23" s="113">
        <v>7120</v>
      </c>
      <c r="BD23" s="114">
        <f t="shared" si="12"/>
        <v>-7120</v>
      </c>
      <c r="BE23" s="114">
        <f t="shared" si="13"/>
        <v>-8869</v>
      </c>
      <c r="BF23" s="114">
        <f t="shared" si="14"/>
        <v>16721</v>
      </c>
      <c r="BG23" s="114">
        <f>'済　第３９表介護保険事業会計2'!C23</f>
        <v>0</v>
      </c>
      <c r="BH23" s="114">
        <f t="shared" si="15"/>
        <v>0</v>
      </c>
      <c r="BI23" s="114">
        <f t="shared" si="16"/>
        <v>0</v>
      </c>
      <c r="BJ23" s="114">
        <f t="shared" si="17"/>
        <v>-8869</v>
      </c>
      <c r="BK23" s="114">
        <f t="shared" si="18"/>
        <v>16721</v>
      </c>
      <c r="BL23" s="113">
        <v>20284</v>
      </c>
      <c r="BM23" s="113">
        <v>3</v>
      </c>
      <c r="BN23" s="113">
        <v>0</v>
      </c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</row>
    <row r="24" spans="1:237" ht="33" customHeight="1">
      <c r="A24" s="54" t="s">
        <v>23</v>
      </c>
      <c r="B24" s="111">
        <v>99675</v>
      </c>
      <c r="C24" s="111">
        <v>0</v>
      </c>
      <c r="D24" s="111">
        <v>0</v>
      </c>
      <c r="E24" s="111">
        <v>96905</v>
      </c>
      <c r="F24" s="111">
        <v>2770</v>
      </c>
      <c r="G24" s="111">
        <v>0</v>
      </c>
      <c r="H24" s="111">
        <v>0</v>
      </c>
      <c r="I24" s="111">
        <v>127420</v>
      </c>
      <c r="J24" s="111">
        <v>0</v>
      </c>
      <c r="K24" s="111">
        <v>127420</v>
      </c>
      <c r="L24" s="111">
        <v>105611</v>
      </c>
      <c r="M24" s="111">
        <v>2486</v>
      </c>
      <c r="N24" s="111">
        <v>19323</v>
      </c>
      <c r="O24" s="111">
        <v>0</v>
      </c>
      <c r="P24" s="111">
        <v>2691</v>
      </c>
      <c r="Q24" s="111">
        <v>6858</v>
      </c>
      <c r="R24" s="111">
        <v>0</v>
      </c>
      <c r="S24" s="111">
        <v>0</v>
      </c>
      <c r="T24" s="111">
        <v>21</v>
      </c>
      <c r="U24" s="111">
        <v>680219</v>
      </c>
      <c r="V24" s="111">
        <v>17284</v>
      </c>
      <c r="W24" s="111">
        <v>623848</v>
      </c>
      <c r="X24" s="111">
        <v>623430</v>
      </c>
      <c r="Y24" s="111">
        <v>0</v>
      </c>
      <c r="Z24" s="111">
        <v>418</v>
      </c>
      <c r="AA24" s="111">
        <v>0</v>
      </c>
      <c r="AB24" s="111">
        <v>0</v>
      </c>
      <c r="AC24" s="111">
        <v>15558</v>
      </c>
      <c r="AD24" s="111">
        <v>7879</v>
      </c>
      <c r="AE24" s="111">
        <v>7679</v>
      </c>
      <c r="AF24" s="111">
        <v>0</v>
      </c>
      <c r="AG24" s="111">
        <v>18369</v>
      </c>
      <c r="AH24" s="111">
        <v>0</v>
      </c>
      <c r="AI24" s="111">
        <v>18369</v>
      </c>
      <c r="AJ24" s="111">
        <v>8</v>
      </c>
      <c r="AK24" s="111">
        <v>0</v>
      </c>
      <c r="AL24" s="111">
        <v>0</v>
      </c>
      <c r="AM24" s="111">
        <v>0</v>
      </c>
      <c r="AN24" s="111">
        <v>0</v>
      </c>
      <c r="AO24" s="111">
        <v>5152</v>
      </c>
      <c r="AP24" s="112">
        <f>'済　第３９表介護保険事業会計1'!B24-U24</f>
        <v>11893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2">
        <f t="shared" si="11"/>
        <v>0</v>
      </c>
      <c r="BA24" s="111">
        <v>0</v>
      </c>
      <c r="BB24" s="111">
        <v>0</v>
      </c>
      <c r="BC24" s="111">
        <v>0</v>
      </c>
      <c r="BD24" s="112">
        <f t="shared" si="12"/>
        <v>0</v>
      </c>
      <c r="BE24" s="112">
        <f t="shared" si="13"/>
        <v>11893</v>
      </c>
      <c r="BF24" s="112">
        <f t="shared" si="14"/>
        <v>11893</v>
      </c>
      <c r="BG24" s="112">
        <f>'済　第３９表介護保険事業会計2'!C24</f>
        <v>0</v>
      </c>
      <c r="BH24" s="112">
        <f t="shared" si="15"/>
        <v>0</v>
      </c>
      <c r="BI24" s="112">
        <f t="shared" si="16"/>
        <v>0</v>
      </c>
      <c r="BJ24" s="112">
        <f t="shared" si="17"/>
        <v>11893</v>
      </c>
      <c r="BK24" s="112">
        <f t="shared" si="18"/>
        <v>11893</v>
      </c>
      <c r="BL24" s="111">
        <v>10696</v>
      </c>
      <c r="BM24" s="111">
        <v>2</v>
      </c>
      <c r="BN24" s="111">
        <v>0</v>
      </c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</row>
    <row r="25" spans="1:237" ht="33" customHeight="1">
      <c r="A25" s="56" t="s">
        <v>24</v>
      </c>
      <c r="B25" s="113">
        <v>116901</v>
      </c>
      <c r="C25" s="113">
        <v>0</v>
      </c>
      <c r="D25" s="113">
        <v>0</v>
      </c>
      <c r="E25" s="113">
        <v>113591</v>
      </c>
      <c r="F25" s="113">
        <v>3310</v>
      </c>
      <c r="G25" s="113">
        <v>0</v>
      </c>
      <c r="H25" s="113">
        <v>0</v>
      </c>
      <c r="I25" s="113">
        <v>124638</v>
      </c>
      <c r="J25" s="113">
        <v>0</v>
      </c>
      <c r="K25" s="113">
        <v>124638</v>
      </c>
      <c r="L25" s="113">
        <v>91585</v>
      </c>
      <c r="M25" s="113">
        <v>3614</v>
      </c>
      <c r="N25" s="113">
        <v>29439</v>
      </c>
      <c r="O25" s="113">
        <v>0</v>
      </c>
      <c r="P25" s="113">
        <v>0</v>
      </c>
      <c r="Q25" s="113">
        <v>39953</v>
      </c>
      <c r="R25" s="113">
        <v>0</v>
      </c>
      <c r="S25" s="113">
        <v>0</v>
      </c>
      <c r="T25" s="113">
        <v>2149</v>
      </c>
      <c r="U25" s="113">
        <v>795421</v>
      </c>
      <c r="V25" s="113">
        <v>30324</v>
      </c>
      <c r="W25" s="113">
        <v>732676</v>
      </c>
      <c r="X25" s="113">
        <v>732106</v>
      </c>
      <c r="Y25" s="113">
        <v>0</v>
      </c>
      <c r="Z25" s="113">
        <v>570</v>
      </c>
      <c r="AA25" s="113">
        <v>0</v>
      </c>
      <c r="AB25" s="113">
        <v>0</v>
      </c>
      <c r="AC25" s="113">
        <v>21993</v>
      </c>
      <c r="AD25" s="113">
        <v>16333</v>
      </c>
      <c r="AE25" s="113">
        <v>5660</v>
      </c>
      <c r="AF25" s="113">
        <v>0</v>
      </c>
      <c r="AG25" s="113">
        <v>2400</v>
      </c>
      <c r="AH25" s="113">
        <v>0</v>
      </c>
      <c r="AI25" s="113">
        <v>2400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8028</v>
      </c>
      <c r="AP25" s="114">
        <f>'済　第３９表介護保険事業会計1'!B25-U25</f>
        <v>42001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657</v>
      </c>
      <c r="AW25" s="113">
        <v>657</v>
      </c>
      <c r="AX25" s="113">
        <v>9550</v>
      </c>
      <c r="AY25" s="113">
        <v>0</v>
      </c>
      <c r="AZ25" s="114">
        <f t="shared" si="11"/>
        <v>-8893</v>
      </c>
      <c r="BA25" s="113">
        <v>0</v>
      </c>
      <c r="BB25" s="113">
        <v>1588</v>
      </c>
      <c r="BC25" s="113">
        <v>2861</v>
      </c>
      <c r="BD25" s="114">
        <f t="shared" si="12"/>
        <v>-1273</v>
      </c>
      <c r="BE25" s="114">
        <f t="shared" si="13"/>
        <v>31835</v>
      </c>
      <c r="BF25" s="114">
        <f t="shared" si="14"/>
        <v>42001</v>
      </c>
      <c r="BG25" s="114">
        <f>'済　第３９表介護保険事業会計2'!C25</f>
        <v>0</v>
      </c>
      <c r="BH25" s="114">
        <f t="shared" si="15"/>
        <v>0</v>
      </c>
      <c r="BI25" s="114">
        <f t="shared" si="16"/>
        <v>0</v>
      </c>
      <c r="BJ25" s="114">
        <f t="shared" si="17"/>
        <v>31835</v>
      </c>
      <c r="BK25" s="114">
        <f t="shared" si="18"/>
        <v>42001</v>
      </c>
      <c r="BL25" s="113">
        <v>23896</v>
      </c>
      <c r="BM25" s="113">
        <v>4</v>
      </c>
      <c r="BN25" s="113">
        <v>408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</row>
    <row r="26" spans="1:237" ht="33" customHeight="1">
      <c r="A26" s="56" t="s">
        <v>25</v>
      </c>
      <c r="B26" s="113">
        <v>9968</v>
      </c>
      <c r="C26" s="113">
        <v>0</v>
      </c>
      <c r="D26" s="113">
        <v>0</v>
      </c>
      <c r="E26" s="113">
        <v>9383</v>
      </c>
      <c r="F26" s="113">
        <v>585</v>
      </c>
      <c r="G26" s="113">
        <v>0</v>
      </c>
      <c r="H26" s="113">
        <v>0</v>
      </c>
      <c r="I26" s="113">
        <v>14223</v>
      </c>
      <c r="J26" s="113">
        <v>0</v>
      </c>
      <c r="K26" s="113">
        <v>14223</v>
      </c>
      <c r="L26" s="113">
        <v>7875</v>
      </c>
      <c r="M26" s="113">
        <v>477</v>
      </c>
      <c r="N26" s="113">
        <v>5871</v>
      </c>
      <c r="O26" s="113">
        <v>0</v>
      </c>
      <c r="P26" s="113">
        <v>2639</v>
      </c>
      <c r="Q26" s="113">
        <v>3190</v>
      </c>
      <c r="R26" s="113">
        <v>0</v>
      </c>
      <c r="S26" s="113">
        <v>0</v>
      </c>
      <c r="T26" s="113">
        <v>21</v>
      </c>
      <c r="U26" s="113">
        <v>72488</v>
      </c>
      <c r="V26" s="113">
        <v>5426</v>
      </c>
      <c r="W26" s="113">
        <v>62998</v>
      </c>
      <c r="X26" s="113">
        <v>62967</v>
      </c>
      <c r="Y26" s="113">
        <v>0</v>
      </c>
      <c r="Z26" s="113">
        <v>31</v>
      </c>
      <c r="AA26" s="113">
        <v>0</v>
      </c>
      <c r="AB26" s="113">
        <v>0</v>
      </c>
      <c r="AC26" s="113">
        <v>3190</v>
      </c>
      <c r="AD26" s="113">
        <v>2074</v>
      </c>
      <c r="AE26" s="113">
        <v>1116</v>
      </c>
      <c r="AF26" s="113">
        <v>0</v>
      </c>
      <c r="AG26" s="113">
        <v>0</v>
      </c>
      <c r="AH26" s="113">
        <v>0</v>
      </c>
      <c r="AI26" s="113">
        <v>0</v>
      </c>
      <c r="AJ26" s="113">
        <v>9</v>
      </c>
      <c r="AK26" s="113">
        <v>0</v>
      </c>
      <c r="AL26" s="113">
        <v>0</v>
      </c>
      <c r="AM26" s="113">
        <v>0</v>
      </c>
      <c r="AN26" s="113">
        <v>0</v>
      </c>
      <c r="AO26" s="113">
        <v>865</v>
      </c>
      <c r="AP26" s="114">
        <f>'済　第３９表介護保険事業会計1'!B26-U26</f>
        <v>3846</v>
      </c>
      <c r="AQ26" s="113">
        <v>0</v>
      </c>
      <c r="AR26" s="113">
        <v>320</v>
      </c>
      <c r="AS26" s="113">
        <v>320</v>
      </c>
      <c r="AT26" s="113">
        <v>0</v>
      </c>
      <c r="AU26" s="113">
        <v>0</v>
      </c>
      <c r="AV26" s="113">
        <v>0</v>
      </c>
      <c r="AW26" s="113">
        <v>0</v>
      </c>
      <c r="AX26" s="113">
        <v>1814</v>
      </c>
      <c r="AY26" s="113">
        <v>470</v>
      </c>
      <c r="AZ26" s="114">
        <f t="shared" si="11"/>
        <v>-1814</v>
      </c>
      <c r="BA26" s="113">
        <v>0</v>
      </c>
      <c r="BB26" s="113">
        <v>187</v>
      </c>
      <c r="BC26" s="113">
        <v>0</v>
      </c>
      <c r="BD26" s="114">
        <f t="shared" si="12"/>
        <v>187</v>
      </c>
      <c r="BE26" s="114">
        <f t="shared" si="13"/>
        <v>1899</v>
      </c>
      <c r="BF26" s="114">
        <f t="shared" si="14"/>
        <v>3526</v>
      </c>
      <c r="BG26" s="114">
        <f>'済　第３９表介護保険事業会計2'!C26</f>
        <v>0</v>
      </c>
      <c r="BH26" s="114">
        <f t="shared" si="15"/>
        <v>0</v>
      </c>
      <c r="BI26" s="114">
        <f t="shared" si="16"/>
        <v>0</v>
      </c>
      <c r="BJ26" s="114">
        <f t="shared" si="17"/>
        <v>1899</v>
      </c>
      <c r="BK26" s="114">
        <f t="shared" si="18"/>
        <v>3526</v>
      </c>
      <c r="BL26" s="113">
        <v>3063</v>
      </c>
      <c r="BM26" s="113">
        <v>1</v>
      </c>
      <c r="BN26" s="113">
        <v>0</v>
      </c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</row>
    <row r="27" spans="1:237" ht="33" customHeight="1">
      <c r="A27" s="56" t="s">
        <v>26</v>
      </c>
      <c r="B27" s="113">
        <v>97960</v>
      </c>
      <c r="C27" s="113">
        <v>0</v>
      </c>
      <c r="D27" s="113">
        <v>0</v>
      </c>
      <c r="E27" s="113">
        <v>93700</v>
      </c>
      <c r="F27" s="113">
        <v>4260</v>
      </c>
      <c r="G27" s="113">
        <v>0</v>
      </c>
      <c r="H27" s="113">
        <v>0</v>
      </c>
      <c r="I27" s="113">
        <v>93339</v>
      </c>
      <c r="J27" s="113">
        <v>0</v>
      </c>
      <c r="K27" s="113">
        <v>93339</v>
      </c>
      <c r="L27" s="113">
        <v>79408</v>
      </c>
      <c r="M27" s="113">
        <v>3940</v>
      </c>
      <c r="N27" s="113">
        <v>9991</v>
      </c>
      <c r="O27" s="113">
        <v>0</v>
      </c>
      <c r="P27" s="113">
        <v>0</v>
      </c>
      <c r="Q27" s="113">
        <v>13727</v>
      </c>
      <c r="R27" s="113">
        <v>0</v>
      </c>
      <c r="S27" s="113">
        <v>0</v>
      </c>
      <c r="T27" s="113">
        <v>214</v>
      </c>
      <c r="U27" s="113">
        <v>682085</v>
      </c>
      <c r="V27" s="113">
        <v>7994</v>
      </c>
      <c r="W27" s="113">
        <v>635302</v>
      </c>
      <c r="X27" s="113">
        <v>634874</v>
      </c>
      <c r="Y27" s="113">
        <v>0</v>
      </c>
      <c r="Z27" s="113">
        <v>428</v>
      </c>
      <c r="AA27" s="113">
        <v>0</v>
      </c>
      <c r="AB27" s="113">
        <v>0</v>
      </c>
      <c r="AC27" s="113">
        <v>28290</v>
      </c>
      <c r="AD27" s="113">
        <v>19638</v>
      </c>
      <c r="AE27" s="113">
        <v>8652</v>
      </c>
      <c r="AF27" s="113">
        <v>0</v>
      </c>
      <c r="AG27" s="113">
        <v>11</v>
      </c>
      <c r="AH27" s="113">
        <v>0</v>
      </c>
      <c r="AI27" s="113">
        <v>11</v>
      </c>
      <c r="AJ27" s="113">
        <v>55</v>
      </c>
      <c r="AK27" s="113">
        <v>0</v>
      </c>
      <c r="AL27" s="113">
        <v>0</v>
      </c>
      <c r="AM27" s="113">
        <v>0</v>
      </c>
      <c r="AN27" s="113">
        <v>0</v>
      </c>
      <c r="AO27" s="113">
        <v>10433</v>
      </c>
      <c r="AP27" s="114">
        <f>'済　第３９表介護保険事業会計1'!B27-U27</f>
        <v>18075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15721</v>
      </c>
      <c r="AY27" s="113">
        <v>1896</v>
      </c>
      <c r="AZ27" s="114">
        <f t="shared" si="11"/>
        <v>-15721</v>
      </c>
      <c r="BA27" s="113">
        <v>0</v>
      </c>
      <c r="BB27" s="113">
        <v>0</v>
      </c>
      <c r="BC27" s="113">
        <v>2317</v>
      </c>
      <c r="BD27" s="114">
        <f t="shared" si="12"/>
        <v>-2317</v>
      </c>
      <c r="BE27" s="114">
        <f t="shared" si="13"/>
        <v>37</v>
      </c>
      <c r="BF27" s="114">
        <f t="shared" si="14"/>
        <v>18075</v>
      </c>
      <c r="BG27" s="114">
        <f>'済　第３９表介護保険事業会計2'!C27</f>
        <v>0</v>
      </c>
      <c r="BH27" s="114">
        <f t="shared" si="15"/>
        <v>0</v>
      </c>
      <c r="BI27" s="114">
        <f t="shared" si="16"/>
        <v>0</v>
      </c>
      <c r="BJ27" s="114">
        <f t="shared" si="17"/>
        <v>37</v>
      </c>
      <c r="BK27" s="114">
        <f t="shared" si="18"/>
        <v>18075</v>
      </c>
      <c r="BL27" s="113">
        <v>6256</v>
      </c>
      <c r="BM27" s="113">
        <v>1</v>
      </c>
      <c r="BN27" s="113">
        <v>0</v>
      </c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</row>
    <row r="28" spans="1:237" s="77" customFormat="1" ht="33" customHeight="1">
      <c r="A28" s="57" t="s">
        <v>143</v>
      </c>
      <c r="B28" s="115">
        <v>303550</v>
      </c>
      <c r="C28" s="115">
        <v>0</v>
      </c>
      <c r="D28" s="115">
        <v>0</v>
      </c>
      <c r="E28" s="115">
        <v>291702</v>
      </c>
      <c r="F28" s="115">
        <v>11848</v>
      </c>
      <c r="G28" s="115">
        <v>0</v>
      </c>
      <c r="H28" s="115">
        <v>0</v>
      </c>
      <c r="I28" s="115">
        <v>315432</v>
      </c>
      <c r="J28" s="115">
        <v>0</v>
      </c>
      <c r="K28" s="115">
        <v>315432</v>
      </c>
      <c r="L28" s="115">
        <v>232457</v>
      </c>
      <c r="M28" s="115">
        <v>11211</v>
      </c>
      <c r="N28" s="115">
        <v>71764</v>
      </c>
      <c r="O28" s="115">
        <v>0</v>
      </c>
      <c r="P28" s="115">
        <v>0</v>
      </c>
      <c r="Q28" s="115">
        <v>19984</v>
      </c>
      <c r="R28" s="115">
        <v>0</v>
      </c>
      <c r="S28" s="115">
        <v>0</v>
      </c>
      <c r="T28" s="115">
        <v>25270</v>
      </c>
      <c r="U28" s="115">
        <v>2039737</v>
      </c>
      <c r="V28" s="115">
        <v>89160</v>
      </c>
      <c r="W28" s="115">
        <v>1857537</v>
      </c>
      <c r="X28" s="115">
        <v>1856150</v>
      </c>
      <c r="Y28" s="115">
        <v>0</v>
      </c>
      <c r="Z28" s="115">
        <v>1387</v>
      </c>
      <c r="AA28" s="115">
        <v>0</v>
      </c>
      <c r="AB28" s="115">
        <v>0</v>
      </c>
      <c r="AC28" s="115">
        <v>67810</v>
      </c>
      <c r="AD28" s="115">
        <v>31913</v>
      </c>
      <c r="AE28" s="115">
        <v>35897</v>
      </c>
      <c r="AF28" s="115">
        <v>0</v>
      </c>
      <c r="AG28" s="115">
        <v>3444</v>
      </c>
      <c r="AH28" s="115">
        <v>0</v>
      </c>
      <c r="AI28" s="115">
        <v>3444</v>
      </c>
      <c r="AJ28" s="115">
        <v>11516</v>
      </c>
      <c r="AK28" s="115">
        <v>0</v>
      </c>
      <c r="AL28" s="115">
        <v>0</v>
      </c>
      <c r="AM28" s="115">
        <v>0</v>
      </c>
      <c r="AN28" s="115">
        <v>0</v>
      </c>
      <c r="AO28" s="115">
        <v>10270</v>
      </c>
      <c r="AP28" s="116">
        <f>'済　第３９表介護保険事業会計1'!B28-U28</f>
        <v>77895</v>
      </c>
      <c r="AQ28" s="115">
        <v>0</v>
      </c>
      <c r="AR28" s="115">
        <v>1182</v>
      </c>
      <c r="AS28" s="115">
        <v>1182</v>
      </c>
      <c r="AT28" s="115">
        <v>0</v>
      </c>
      <c r="AU28" s="115">
        <v>0</v>
      </c>
      <c r="AV28" s="115">
        <v>69</v>
      </c>
      <c r="AW28" s="115">
        <v>69</v>
      </c>
      <c r="AX28" s="115">
        <v>52231</v>
      </c>
      <c r="AY28" s="115">
        <v>2656</v>
      </c>
      <c r="AZ28" s="116">
        <f t="shared" si="11"/>
        <v>-52162</v>
      </c>
      <c r="BA28" s="115">
        <v>0</v>
      </c>
      <c r="BB28" s="115">
        <v>1389</v>
      </c>
      <c r="BC28" s="115">
        <v>11137</v>
      </c>
      <c r="BD28" s="116">
        <f t="shared" si="12"/>
        <v>-9748</v>
      </c>
      <c r="BE28" s="116">
        <f t="shared" si="13"/>
        <v>14803</v>
      </c>
      <c r="BF28" s="116">
        <f t="shared" si="14"/>
        <v>76713</v>
      </c>
      <c r="BG28" s="116">
        <f>'済　第３９表介護保険事業会計2'!C28</f>
        <v>0</v>
      </c>
      <c r="BH28" s="116">
        <f t="shared" si="15"/>
        <v>0</v>
      </c>
      <c r="BI28" s="116">
        <f t="shared" si="16"/>
        <v>0</v>
      </c>
      <c r="BJ28" s="116">
        <f t="shared" si="17"/>
        <v>14803</v>
      </c>
      <c r="BK28" s="116">
        <f t="shared" si="18"/>
        <v>76713</v>
      </c>
      <c r="BL28" s="115">
        <v>36486</v>
      </c>
      <c r="BM28" s="115">
        <v>3</v>
      </c>
      <c r="BN28" s="115">
        <v>0</v>
      </c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</row>
    <row r="29" spans="1:237" ht="33" customHeight="1">
      <c r="A29" s="56" t="s">
        <v>27</v>
      </c>
      <c r="B29" s="113">
        <v>43619</v>
      </c>
      <c r="C29" s="113">
        <v>0</v>
      </c>
      <c r="D29" s="113">
        <v>0</v>
      </c>
      <c r="E29" s="113">
        <v>42136</v>
      </c>
      <c r="F29" s="113">
        <v>1483</v>
      </c>
      <c r="G29" s="113">
        <v>0</v>
      </c>
      <c r="H29" s="113">
        <v>0</v>
      </c>
      <c r="I29" s="113">
        <v>55806</v>
      </c>
      <c r="J29" s="113">
        <v>0</v>
      </c>
      <c r="K29" s="113">
        <v>48429</v>
      </c>
      <c r="L29" s="113">
        <v>35664</v>
      </c>
      <c r="M29" s="113">
        <v>1483</v>
      </c>
      <c r="N29" s="113">
        <v>11282</v>
      </c>
      <c r="O29" s="113">
        <v>7377</v>
      </c>
      <c r="P29" s="113">
        <v>0</v>
      </c>
      <c r="Q29" s="113">
        <v>6462</v>
      </c>
      <c r="R29" s="113">
        <v>0</v>
      </c>
      <c r="S29" s="113">
        <v>0</v>
      </c>
      <c r="T29" s="113">
        <v>12</v>
      </c>
      <c r="U29" s="113">
        <v>314514</v>
      </c>
      <c r="V29" s="113">
        <v>3715</v>
      </c>
      <c r="W29" s="113">
        <v>281571</v>
      </c>
      <c r="X29" s="113">
        <v>281322</v>
      </c>
      <c r="Y29" s="113">
        <v>0</v>
      </c>
      <c r="Z29" s="113">
        <v>249</v>
      </c>
      <c r="AA29" s="113">
        <v>0</v>
      </c>
      <c r="AB29" s="113">
        <v>0</v>
      </c>
      <c r="AC29" s="113">
        <v>22780</v>
      </c>
      <c r="AD29" s="113">
        <v>9872</v>
      </c>
      <c r="AE29" s="113">
        <v>12908</v>
      </c>
      <c r="AF29" s="113">
        <v>0</v>
      </c>
      <c r="AG29" s="113">
        <v>0</v>
      </c>
      <c r="AH29" s="113">
        <v>0</v>
      </c>
      <c r="AI29" s="113">
        <v>0</v>
      </c>
      <c r="AJ29" s="113">
        <v>2316</v>
      </c>
      <c r="AK29" s="113">
        <v>0</v>
      </c>
      <c r="AL29" s="113">
        <v>0</v>
      </c>
      <c r="AM29" s="113">
        <v>0</v>
      </c>
      <c r="AN29" s="113">
        <v>0</v>
      </c>
      <c r="AO29" s="113">
        <v>4132</v>
      </c>
      <c r="AP29" s="114">
        <f>'済　第３９表介護保険事業会計1'!B29-U29</f>
        <v>6584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4">
        <f t="shared" si="11"/>
        <v>0</v>
      </c>
      <c r="BA29" s="113">
        <v>0</v>
      </c>
      <c r="BB29" s="113">
        <v>0</v>
      </c>
      <c r="BC29" s="113">
        <v>0</v>
      </c>
      <c r="BD29" s="114">
        <f t="shared" si="12"/>
        <v>0</v>
      </c>
      <c r="BE29" s="114">
        <f t="shared" si="13"/>
        <v>6584</v>
      </c>
      <c r="BF29" s="114">
        <f t="shared" si="14"/>
        <v>6584</v>
      </c>
      <c r="BG29" s="114">
        <f>'済　第３９表介護保険事業会計2'!C29</f>
        <v>0</v>
      </c>
      <c r="BH29" s="114">
        <f t="shared" si="15"/>
        <v>0</v>
      </c>
      <c r="BI29" s="114">
        <f t="shared" si="16"/>
        <v>0</v>
      </c>
      <c r="BJ29" s="114">
        <f t="shared" si="17"/>
        <v>6584</v>
      </c>
      <c r="BK29" s="114">
        <f t="shared" si="18"/>
        <v>6584</v>
      </c>
      <c r="BL29" s="113">
        <v>8189</v>
      </c>
      <c r="BM29" s="113">
        <v>1</v>
      </c>
      <c r="BN29" s="113"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</row>
    <row r="30" spans="1:237" ht="33" customHeight="1">
      <c r="A30" s="56" t="s">
        <v>28</v>
      </c>
      <c r="B30" s="113">
        <v>156514</v>
      </c>
      <c r="C30" s="113">
        <v>0</v>
      </c>
      <c r="D30" s="113">
        <v>0</v>
      </c>
      <c r="E30" s="113">
        <v>148008</v>
      </c>
      <c r="F30" s="113">
        <v>8506</v>
      </c>
      <c r="G30" s="113">
        <v>0</v>
      </c>
      <c r="H30" s="113">
        <v>0</v>
      </c>
      <c r="I30" s="113">
        <v>166283</v>
      </c>
      <c r="J30" s="113">
        <v>0</v>
      </c>
      <c r="K30" s="113">
        <v>166283</v>
      </c>
      <c r="L30" s="113">
        <v>118940</v>
      </c>
      <c r="M30" s="113">
        <v>8308</v>
      </c>
      <c r="N30" s="113">
        <v>39035</v>
      </c>
      <c r="O30" s="113">
        <v>0</v>
      </c>
      <c r="P30" s="113">
        <v>16707</v>
      </c>
      <c r="Q30" s="113">
        <v>41868</v>
      </c>
      <c r="R30" s="113">
        <v>0</v>
      </c>
      <c r="S30" s="113">
        <v>0</v>
      </c>
      <c r="T30" s="113">
        <v>1270</v>
      </c>
      <c r="U30" s="113">
        <v>1076087</v>
      </c>
      <c r="V30" s="113">
        <v>37013</v>
      </c>
      <c r="W30" s="113">
        <v>951519</v>
      </c>
      <c r="X30" s="113">
        <v>950715</v>
      </c>
      <c r="Y30" s="113">
        <v>0</v>
      </c>
      <c r="Z30" s="113">
        <v>804</v>
      </c>
      <c r="AA30" s="113">
        <v>0</v>
      </c>
      <c r="AB30" s="113">
        <v>0</v>
      </c>
      <c r="AC30" s="113">
        <v>44977</v>
      </c>
      <c r="AD30" s="113">
        <v>21719</v>
      </c>
      <c r="AE30" s="113">
        <v>23258</v>
      </c>
      <c r="AF30" s="113">
        <v>50</v>
      </c>
      <c r="AG30" s="113">
        <v>0</v>
      </c>
      <c r="AH30" s="113">
        <v>0</v>
      </c>
      <c r="AI30" s="113">
        <v>0</v>
      </c>
      <c r="AJ30" s="113">
        <v>23477</v>
      </c>
      <c r="AK30" s="113">
        <v>0</v>
      </c>
      <c r="AL30" s="113">
        <v>0</v>
      </c>
      <c r="AM30" s="113">
        <v>0</v>
      </c>
      <c r="AN30" s="113">
        <v>0</v>
      </c>
      <c r="AO30" s="113">
        <v>19051</v>
      </c>
      <c r="AP30" s="114">
        <f>'済　第３９表介護保険事業会計1'!B30-U30</f>
        <v>53836</v>
      </c>
      <c r="AQ30" s="113">
        <v>0</v>
      </c>
      <c r="AR30" s="113">
        <v>486</v>
      </c>
      <c r="AS30" s="113">
        <v>486</v>
      </c>
      <c r="AT30" s="113">
        <v>0</v>
      </c>
      <c r="AU30" s="113">
        <v>0</v>
      </c>
      <c r="AV30" s="113">
        <v>0</v>
      </c>
      <c r="AW30" s="113">
        <v>0</v>
      </c>
      <c r="AX30" s="113">
        <v>23959</v>
      </c>
      <c r="AY30" s="113">
        <v>5922</v>
      </c>
      <c r="AZ30" s="114">
        <f t="shared" si="11"/>
        <v>-23959</v>
      </c>
      <c r="BA30" s="113">
        <v>0</v>
      </c>
      <c r="BB30" s="113">
        <v>1298</v>
      </c>
      <c r="BC30" s="113">
        <v>0</v>
      </c>
      <c r="BD30" s="114">
        <f t="shared" si="12"/>
        <v>1298</v>
      </c>
      <c r="BE30" s="114">
        <f t="shared" si="13"/>
        <v>30689</v>
      </c>
      <c r="BF30" s="114">
        <f t="shared" si="14"/>
        <v>53350</v>
      </c>
      <c r="BG30" s="114">
        <f>'済　第３９表介護保険事業会計2'!C30</f>
        <v>0</v>
      </c>
      <c r="BH30" s="114">
        <f t="shared" si="15"/>
        <v>0</v>
      </c>
      <c r="BI30" s="114">
        <f t="shared" si="16"/>
        <v>0</v>
      </c>
      <c r="BJ30" s="114">
        <f t="shared" si="17"/>
        <v>30689</v>
      </c>
      <c r="BK30" s="114">
        <f t="shared" si="18"/>
        <v>53350</v>
      </c>
      <c r="BL30" s="113">
        <v>24735</v>
      </c>
      <c r="BM30" s="113">
        <v>3</v>
      </c>
      <c r="BN30" s="113">
        <v>0</v>
      </c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</row>
    <row r="31" spans="1:237" ht="33" customHeight="1">
      <c r="A31" s="56" t="s">
        <v>29</v>
      </c>
      <c r="B31" s="113">
        <v>67074</v>
      </c>
      <c r="C31" s="113">
        <v>0</v>
      </c>
      <c r="D31" s="113">
        <v>0</v>
      </c>
      <c r="E31" s="113">
        <v>65383</v>
      </c>
      <c r="F31" s="113">
        <v>1691</v>
      </c>
      <c r="G31" s="113">
        <v>0</v>
      </c>
      <c r="H31" s="113">
        <v>0</v>
      </c>
      <c r="I31" s="113">
        <v>98230</v>
      </c>
      <c r="J31" s="113">
        <v>0</v>
      </c>
      <c r="K31" s="113">
        <v>98230</v>
      </c>
      <c r="L31" s="113">
        <v>57032</v>
      </c>
      <c r="M31" s="113">
        <v>1648</v>
      </c>
      <c r="N31" s="113">
        <v>39550</v>
      </c>
      <c r="O31" s="113">
        <v>0</v>
      </c>
      <c r="P31" s="113">
        <v>0</v>
      </c>
      <c r="Q31" s="113">
        <v>15886</v>
      </c>
      <c r="R31" s="113">
        <v>0</v>
      </c>
      <c r="S31" s="113">
        <v>0</v>
      </c>
      <c r="T31" s="113">
        <v>0</v>
      </c>
      <c r="U31" s="113">
        <v>489181</v>
      </c>
      <c r="V31" s="113">
        <v>6224</v>
      </c>
      <c r="W31" s="113">
        <v>424451</v>
      </c>
      <c r="X31" s="113">
        <v>424127</v>
      </c>
      <c r="Y31" s="113">
        <v>0</v>
      </c>
      <c r="Z31" s="113">
        <v>324</v>
      </c>
      <c r="AA31" s="113">
        <v>0</v>
      </c>
      <c r="AB31" s="113">
        <v>0</v>
      </c>
      <c r="AC31" s="113">
        <v>9294</v>
      </c>
      <c r="AD31" s="113">
        <v>2344</v>
      </c>
      <c r="AE31" s="113">
        <v>6950</v>
      </c>
      <c r="AF31" s="113">
        <v>0</v>
      </c>
      <c r="AG31" s="113">
        <v>1937</v>
      </c>
      <c r="AH31" s="113">
        <v>0</v>
      </c>
      <c r="AI31" s="113">
        <v>1937</v>
      </c>
      <c r="AJ31" s="113">
        <v>6538</v>
      </c>
      <c r="AK31" s="113">
        <v>33326</v>
      </c>
      <c r="AL31" s="113">
        <v>33326</v>
      </c>
      <c r="AM31" s="113">
        <v>0</v>
      </c>
      <c r="AN31" s="113">
        <v>0</v>
      </c>
      <c r="AO31" s="113">
        <v>7411</v>
      </c>
      <c r="AP31" s="114">
        <f>'済　第３９表介護保険事業会計1'!B31-U31</f>
        <v>17027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5535</v>
      </c>
      <c r="AY31" s="113">
        <v>126</v>
      </c>
      <c r="AZ31" s="114">
        <f t="shared" si="11"/>
        <v>-5535</v>
      </c>
      <c r="BA31" s="113">
        <v>0</v>
      </c>
      <c r="BB31" s="113">
        <v>0</v>
      </c>
      <c r="BC31" s="113">
        <v>1118</v>
      </c>
      <c r="BD31" s="114">
        <f t="shared" si="12"/>
        <v>-1118</v>
      </c>
      <c r="BE31" s="114">
        <f t="shared" si="13"/>
        <v>10374</v>
      </c>
      <c r="BF31" s="114">
        <f t="shared" si="14"/>
        <v>17027</v>
      </c>
      <c r="BG31" s="114">
        <f>'済　第３９表介護保険事業会計2'!C31</f>
        <v>0</v>
      </c>
      <c r="BH31" s="114">
        <f t="shared" si="15"/>
        <v>0</v>
      </c>
      <c r="BI31" s="114">
        <f t="shared" si="16"/>
        <v>0</v>
      </c>
      <c r="BJ31" s="114">
        <f t="shared" si="17"/>
        <v>10374</v>
      </c>
      <c r="BK31" s="114">
        <f t="shared" si="18"/>
        <v>17027</v>
      </c>
      <c r="BL31" s="113">
        <v>6224</v>
      </c>
      <c r="BM31" s="113">
        <v>1</v>
      </c>
      <c r="BN31" s="113">
        <v>0</v>
      </c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</row>
    <row r="32" spans="1:237" ht="33" customHeight="1">
      <c r="A32" s="56" t="s">
        <v>30</v>
      </c>
      <c r="B32" s="113">
        <v>235748</v>
      </c>
      <c r="C32" s="113">
        <v>0</v>
      </c>
      <c r="D32" s="113">
        <v>0</v>
      </c>
      <c r="E32" s="113">
        <v>228951</v>
      </c>
      <c r="F32" s="113">
        <v>6797</v>
      </c>
      <c r="G32" s="113">
        <v>0</v>
      </c>
      <c r="H32" s="113">
        <v>0</v>
      </c>
      <c r="I32" s="113">
        <v>249499</v>
      </c>
      <c r="J32" s="113">
        <v>0</v>
      </c>
      <c r="K32" s="113">
        <v>249499</v>
      </c>
      <c r="L32" s="113">
        <v>187005</v>
      </c>
      <c r="M32" s="113">
        <v>6602</v>
      </c>
      <c r="N32" s="113">
        <v>55892</v>
      </c>
      <c r="O32" s="113">
        <v>0</v>
      </c>
      <c r="P32" s="113">
        <v>0</v>
      </c>
      <c r="Q32" s="113">
        <v>9598</v>
      </c>
      <c r="R32" s="113">
        <v>0</v>
      </c>
      <c r="S32" s="113">
        <v>0</v>
      </c>
      <c r="T32" s="113">
        <v>82</v>
      </c>
      <c r="U32" s="113">
        <v>1631507</v>
      </c>
      <c r="V32" s="113">
        <v>56292</v>
      </c>
      <c r="W32" s="113">
        <v>1496063</v>
      </c>
      <c r="X32" s="113">
        <v>1494887</v>
      </c>
      <c r="Y32" s="113">
        <v>0</v>
      </c>
      <c r="Z32" s="113">
        <v>1176</v>
      </c>
      <c r="AA32" s="113">
        <v>0</v>
      </c>
      <c r="AB32" s="113">
        <v>0</v>
      </c>
      <c r="AC32" s="113">
        <v>37450</v>
      </c>
      <c r="AD32" s="113">
        <v>10009</v>
      </c>
      <c r="AE32" s="113">
        <v>27441</v>
      </c>
      <c r="AF32" s="113">
        <v>0</v>
      </c>
      <c r="AG32" s="113">
        <v>0</v>
      </c>
      <c r="AH32" s="113">
        <v>0</v>
      </c>
      <c r="AI32" s="113">
        <v>0</v>
      </c>
      <c r="AJ32" s="113">
        <v>19906</v>
      </c>
      <c r="AK32" s="113">
        <v>7667</v>
      </c>
      <c r="AL32" s="113">
        <v>7667</v>
      </c>
      <c r="AM32" s="113">
        <v>0</v>
      </c>
      <c r="AN32" s="113">
        <v>0</v>
      </c>
      <c r="AO32" s="113">
        <v>14129</v>
      </c>
      <c r="AP32" s="114">
        <f>'済　第３９表介護保険事業会計1'!B32-U32</f>
        <v>39062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38990</v>
      </c>
      <c r="AY32" s="113">
        <v>585</v>
      </c>
      <c r="AZ32" s="114">
        <f t="shared" si="11"/>
        <v>-38990</v>
      </c>
      <c r="BA32" s="113">
        <v>0</v>
      </c>
      <c r="BB32" s="113">
        <v>0</v>
      </c>
      <c r="BC32" s="113">
        <v>2703</v>
      </c>
      <c r="BD32" s="114">
        <f t="shared" si="12"/>
        <v>-2703</v>
      </c>
      <c r="BE32" s="114">
        <f t="shared" si="13"/>
        <v>-2631</v>
      </c>
      <c r="BF32" s="114">
        <f t="shared" si="14"/>
        <v>39062</v>
      </c>
      <c r="BG32" s="114">
        <f>'済　第３９表介護保険事業会計2'!C32</f>
        <v>0</v>
      </c>
      <c r="BH32" s="114">
        <f t="shared" si="15"/>
        <v>0</v>
      </c>
      <c r="BI32" s="114">
        <f t="shared" si="16"/>
        <v>0</v>
      </c>
      <c r="BJ32" s="114">
        <f t="shared" si="17"/>
        <v>-2631</v>
      </c>
      <c r="BK32" s="114">
        <f t="shared" si="18"/>
        <v>39062</v>
      </c>
      <c r="BL32" s="113">
        <v>31235</v>
      </c>
      <c r="BM32" s="113">
        <v>5</v>
      </c>
      <c r="BN32" s="113">
        <v>0</v>
      </c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</row>
    <row r="33" spans="1:237" s="77" customFormat="1" ht="33" customHeight="1">
      <c r="A33" s="56" t="s">
        <v>31</v>
      </c>
      <c r="B33" s="113">
        <v>291779</v>
      </c>
      <c r="C33" s="113">
        <v>0</v>
      </c>
      <c r="D33" s="113">
        <v>0</v>
      </c>
      <c r="E33" s="113">
        <v>285089</v>
      </c>
      <c r="F33" s="113">
        <v>6652</v>
      </c>
      <c r="G33" s="113">
        <v>38</v>
      </c>
      <c r="H33" s="113">
        <v>0</v>
      </c>
      <c r="I33" s="113">
        <v>285646</v>
      </c>
      <c r="J33" s="113">
        <v>0</v>
      </c>
      <c r="K33" s="113">
        <v>285646</v>
      </c>
      <c r="L33" s="113">
        <v>233277</v>
      </c>
      <c r="M33" s="113">
        <v>5264</v>
      </c>
      <c r="N33" s="113">
        <v>47105</v>
      </c>
      <c r="O33" s="113">
        <v>0</v>
      </c>
      <c r="P33" s="113">
        <v>0</v>
      </c>
      <c r="Q33" s="113">
        <v>26464</v>
      </c>
      <c r="R33" s="113">
        <v>0</v>
      </c>
      <c r="S33" s="113">
        <v>0</v>
      </c>
      <c r="T33" s="113">
        <v>480</v>
      </c>
      <c r="U33" s="113">
        <v>1965109</v>
      </c>
      <c r="V33" s="113">
        <v>44277</v>
      </c>
      <c r="W33" s="113">
        <v>1866219</v>
      </c>
      <c r="X33" s="113">
        <v>1739991</v>
      </c>
      <c r="Y33" s="113">
        <v>124766</v>
      </c>
      <c r="Z33" s="113">
        <v>1462</v>
      </c>
      <c r="AA33" s="113">
        <v>0</v>
      </c>
      <c r="AB33" s="113">
        <v>0</v>
      </c>
      <c r="AC33" s="113">
        <v>28950</v>
      </c>
      <c r="AD33" s="113">
        <v>4168</v>
      </c>
      <c r="AE33" s="113">
        <v>24782</v>
      </c>
      <c r="AF33" s="113">
        <v>0</v>
      </c>
      <c r="AG33" s="113">
        <v>0</v>
      </c>
      <c r="AH33" s="113">
        <v>0</v>
      </c>
      <c r="AI33" s="113">
        <v>0</v>
      </c>
      <c r="AJ33" s="113">
        <v>17000</v>
      </c>
      <c r="AK33" s="113">
        <v>0</v>
      </c>
      <c r="AL33" s="113">
        <v>0</v>
      </c>
      <c r="AM33" s="113">
        <v>0</v>
      </c>
      <c r="AN33" s="113">
        <v>0</v>
      </c>
      <c r="AO33" s="113">
        <v>8663</v>
      </c>
      <c r="AP33" s="114">
        <f>'済　第３９表介護保険事業会計1'!B33-U33</f>
        <v>96944</v>
      </c>
      <c r="AQ33" s="113">
        <v>0</v>
      </c>
      <c r="AR33" s="113">
        <v>962</v>
      </c>
      <c r="AS33" s="113">
        <v>962</v>
      </c>
      <c r="AT33" s="113">
        <v>0</v>
      </c>
      <c r="AU33" s="113">
        <v>0</v>
      </c>
      <c r="AV33" s="113">
        <v>0</v>
      </c>
      <c r="AW33" s="113">
        <v>0</v>
      </c>
      <c r="AX33" s="113">
        <v>8149</v>
      </c>
      <c r="AY33" s="113">
        <v>2245</v>
      </c>
      <c r="AZ33" s="114">
        <f t="shared" si="11"/>
        <v>-8149</v>
      </c>
      <c r="BA33" s="113">
        <v>0</v>
      </c>
      <c r="BB33" s="113">
        <v>7825</v>
      </c>
      <c r="BC33" s="113">
        <v>203</v>
      </c>
      <c r="BD33" s="114">
        <f t="shared" si="12"/>
        <v>7622</v>
      </c>
      <c r="BE33" s="114">
        <f t="shared" si="13"/>
        <v>95455</v>
      </c>
      <c r="BF33" s="114">
        <f t="shared" si="14"/>
        <v>95982</v>
      </c>
      <c r="BG33" s="114">
        <f>'済　第３９表介護保険事業会計2'!C33</f>
        <v>0</v>
      </c>
      <c r="BH33" s="114">
        <f t="shared" si="15"/>
        <v>0</v>
      </c>
      <c r="BI33" s="114">
        <f t="shared" si="16"/>
        <v>0</v>
      </c>
      <c r="BJ33" s="114">
        <f t="shared" si="17"/>
        <v>95455</v>
      </c>
      <c r="BK33" s="114">
        <f t="shared" si="18"/>
        <v>95982</v>
      </c>
      <c r="BL33" s="113">
        <v>25359</v>
      </c>
      <c r="BM33" s="113">
        <v>5</v>
      </c>
      <c r="BN33" s="113">
        <v>0</v>
      </c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</row>
    <row r="34" spans="1:237" ht="33" customHeight="1">
      <c r="A34" s="54" t="s">
        <v>32</v>
      </c>
      <c r="B34" s="111">
        <v>49289</v>
      </c>
      <c r="C34" s="111">
        <v>0</v>
      </c>
      <c r="D34" s="111">
        <v>0</v>
      </c>
      <c r="E34" s="111">
        <v>48115</v>
      </c>
      <c r="F34" s="111">
        <v>1174</v>
      </c>
      <c r="G34" s="111">
        <v>0</v>
      </c>
      <c r="H34" s="111">
        <v>0</v>
      </c>
      <c r="I34" s="111">
        <v>60089</v>
      </c>
      <c r="J34" s="111">
        <v>0</v>
      </c>
      <c r="K34" s="111">
        <v>60089</v>
      </c>
      <c r="L34" s="111">
        <v>58883</v>
      </c>
      <c r="M34" s="111">
        <v>1206</v>
      </c>
      <c r="N34" s="111">
        <v>0</v>
      </c>
      <c r="O34" s="111">
        <v>0</v>
      </c>
      <c r="P34" s="111">
        <v>0</v>
      </c>
      <c r="Q34" s="111">
        <v>17526</v>
      </c>
      <c r="R34" s="111">
        <v>0</v>
      </c>
      <c r="S34" s="111">
        <v>0</v>
      </c>
      <c r="T34" s="111">
        <v>2</v>
      </c>
      <c r="U34" s="111">
        <v>389837</v>
      </c>
      <c r="V34" s="111">
        <v>12670</v>
      </c>
      <c r="W34" s="111">
        <v>353102</v>
      </c>
      <c r="X34" s="111">
        <v>352819</v>
      </c>
      <c r="Y34" s="111">
        <v>0</v>
      </c>
      <c r="Z34" s="111">
        <v>283</v>
      </c>
      <c r="AA34" s="111">
        <v>0</v>
      </c>
      <c r="AB34" s="111">
        <v>0</v>
      </c>
      <c r="AC34" s="111">
        <v>6214</v>
      </c>
      <c r="AD34" s="111">
        <v>399</v>
      </c>
      <c r="AE34" s="111">
        <v>5815</v>
      </c>
      <c r="AF34" s="111">
        <v>0</v>
      </c>
      <c r="AG34" s="111">
        <v>6285</v>
      </c>
      <c r="AH34" s="111">
        <v>0</v>
      </c>
      <c r="AI34" s="111">
        <v>6285</v>
      </c>
      <c r="AJ34" s="111">
        <v>1</v>
      </c>
      <c r="AK34" s="111">
        <v>3333</v>
      </c>
      <c r="AL34" s="111">
        <v>3333</v>
      </c>
      <c r="AM34" s="111">
        <v>0</v>
      </c>
      <c r="AN34" s="111">
        <v>0</v>
      </c>
      <c r="AO34" s="111">
        <v>8232</v>
      </c>
      <c r="AP34" s="112">
        <f>'済　第３９表介護保険事業会計1'!B34-U34</f>
        <v>10267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111">
        <v>0</v>
      </c>
      <c r="AW34" s="111">
        <v>0</v>
      </c>
      <c r="AX34" s="111">
        <v>8120</v>
      </c>
      <c r="AY34" s="111">
        <v>13</v>
      </c>
      <c r="AZ34" s="112">
        <f t="shared" si="11"/>
        <v>-8120</v>
      </c>
      <c r="BA34" s="111">
        <v>0</v>
      </c>
      <c r="BB34" s="111">
        <v>304</v>
      </c>
      <c r="BC34" s="111">
        <v>0</v>
      </c>
      <c r="BD34" s="112">
        <f t="shared" si="12"/>
        <v>304</v>
      </c>
      <c r="BE34" s="112">
        <f t="shared" si="13"/>
        <v>2451</v>
      </c>
      <c r="BF34" s="112">
        <f t="shared" si="14"/>
        <v>10267</v>
      </c>
      <c r="BG34" s="112">
        <f>'済　第３９表介護保険事業会計2'!C34</f>
        <v>0</v>
      </c>
      <c r="BH34" s="112">
        <f t="shared" si="15"/>
        <v>0</v>
      </c>
      <c r="BI34" s="112">
        <f t="shared" si="16"/>
        <v>0</v>
      </c>
      <c r="BJ34" s="112">
        <f t="shared" si="17"/>
        <v>2451</v>
      </c>
      <c r="BK34" s="112">
        <f t="shared" si="18"/>
        <v>10267</v>
      </c>
      <c r="BL34" s="111">
        <v>8680</v>
      </c>
      <c r="BM34" s="111">
        <v>1</v>
      </c>
      <c r="BN34" s="111">
        <v>0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</row>
    <row r="35" spans="1:237" ht="33" customHeight="1">
      <c r="A35" s="56" t="s">
        <v>33</v>
      </c>
      <c r="B35" s="113">
        <v>68828</v>
      </c>
      <c r="C35" s="113">
        <v>0</v>
      </c>
      <c r="D35" s="113">
        <v>0</v>
      </c>
      <c r="E35" s="113">
        <v>66536</v>
      </c>
      <c r="F35" s="113">
        <v>2292</v>
      </c>
      <c r="G35" s="113">
        <v>0</v>
      </c>
      <c r="H35" s="113">
        <v>0</v>
      </c>
      <c r="I35" s="113">
        <v>66380</v>
      </c>
      <c r="J35" s="113">
        <v>0</v>
      </c>
      <c r="K35" s="113">
        <v>66380</v>
      </c>
      <c r="L35" s="113">
        <v>52248</v>
      </c>
      <c r="M35" s="113">
        <v>3764</v>
      </c>
      <c r="N35" s="113">
        <v>10368</v>
      </c>
      <c r="O35" s="113">
        <v>0</v>
      </c>
      <c r="P35" s="113">
        <v>0</v>
      </c>
      <c r="Q35" s="113">
        <v>35042</v>
      </c>
      <c r="R35" s="113">
        <v>0</v>
      </c>
      <c r="S35" s="113">
        <v>0</v>
      </c>
      <c r="T35" s="113">
        <v>16</v>
      </c>
      <c r="U35" s="113">
        <v>481457</v>
      </c>
      <c r="V35" s="113">
        <v>9380</v>
      </c>
      <c r="W35" s="113">
        <v>417980</v>
      </c>
      <c r="X35" s="113">
        <v>417630</v>
      </c>
      <c r="Y35" s="113">
        <v>0</v>
      </c>
      <c r="Z35" s="113">
        <v>350</v>
      </c>
      <c r="AA35" s="113">
        <v>0</v>
      </c>
      <c r="AB35" s="113">
        <v>0</v>
      </c>
      <c r="AC35" s="113">
        <v>23743</v>
      </c>
      <c r="AD35" s="113">
        <v>12362</v>
      </c>
      <c r="AE35" s="113">
        <v>11381</v>
      </c>
      <c r="AF35" s="113">
        <v>0</v>
      </c>
      <c r="AG35" s="113">
        <v>0</v>
      </c>
      <c r="AH35" s="113">
        <v>0</v>
      </c>
      <c r="AI35" s="113">
        <v>0</v>
      </c>
      <c r="AJ35" s="113">
        <v>25016</v>
      </c>
      <c r="AK35" s="113">
        <v>0</v>
      </c>
      <c r="AL35" s="113">
        <v>0</v>
      </c>
      <c r="AM35" s="113">
        <v>0</v>
      </c>
      <c r="AN35" s="113">
        <v>0</v>
      </c>
      <c r="AO35" s="113">
        <v>5338</v>
      </c>
      <c r="AP35" s="114">
        <f>'済　第３９表介護保険事業会計1'!B35-U35</f>
        <v>30766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4">
        <f t="shared" si="11"/>
        <v>0</v>
      </c>
      <c r="BA35" s="113">
        <v>0</v>
      </c>
      <c r="BB35" s="113">
        <v>0</v>
      </c>
      <c r="BC35" s="113">
        <v>0</v>
      </c>
      <c r="BD35" s="114">
        <f t="shared" si="12"/>
        <v>0</v>
      </c>
      <c r="BE35" s="114">
        <f t="shared" si="13"/>
        <v>30766</v>
      </c>
      <c r="BF35" s="114">
        <f t="shared" si="14"/>
        <v>30766</v>
      </c>
      <c r="BG35" s="114">
        <f>'済　第３９表介護保険事業会計2'!C35</f>
        <v>0</v>
      </c>
      <c r="BH35" s="114">
        <f t="shared" si="15"/>
        <v>0</v>
      </c>
      <c r="BI35" s="114">
        <f t="shared" si="16"/>
        <v>0</v>
      </c>
      <c r="BJ35" s="114">
        <f t="shared" si="17"/>
        <v>30766</v>
      </c>
      <c r="BK35" s="114">
        <f t="shared" si="18"/>
        <v>30766</v>
      </c>
      <c r="BL35" s="113">
        <v>3982</v>
      </c>
      <c r="BM35" s="113">
        <v>1</v>
      </c>
      <c r="BN35" s="113">
        <v>0</v>
      </c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</row>
    <row r="36" spans="1:237" ht="33" customHeight="1">
      <c r="A36" s="56" t="s">
        <v>34</v>
      </c>
      <c r="B36" s="113">
        <v>67772</v>
      </c>
      <c r="C36" s="113">
        <v>0</v>
      </c>
      <c r="D36" s="113">
        <v>0</v>
      </c>
      <c r="E36" s="113">
        <v>66177</v>
      </c>
      <c r="F36" s="113">
        <v>1595</v>
      </c>
      <c r="G36" s="113">
        <v>0</v>
      </c>
      <c r="H36" s="113">
        <v>0</v>
      </c>
      <c r="I36" s="113">
        <v>80610</v>
      </c>
      <c r="J36" s="113">
        <v>0</v>
      </c>
      <c r="K36" s="113">
        <v>80610</v>
      </c>
      <c r="L36" s="113">
        <v>54920</v>
      </c>
      <c r="M36" s="113">
        <v>1609</v>
      </c>
      <c r="N36" s="113">
        <v>24081</v>
      </c>
      <c r="O36" s="113">
        <v>0</v>
      </c>
      <c r="P36" s="113">
        <v>0</v>
      </c>
      <c r="Q36" s="113">
        <v>11158</v>
      </c>
      <c r="R36" s="113">
        <v>0</v>
      </c>
      <c r="S36" s="113">
        <v>0</v>
      </c>
      <c r="T36" s="113">
        <v>62</v>
      </c>
      <c r="U36" s="113">
        <v>449861</v>
      </c>
      <c r="V36" s="113">
        <v>11352</v>
      </c>
      <c r="W36" s="113">
        <v>407285</v>
      </c>
      <c r="X36" s="113">
        <v>407070</v>
      </c>
      <c r="Y36" s="113">
        <v>0</v>
      </c>
      <c r="Z36" s="113">
        <v>215</v>
      </c>
      <c r="AA36" s="113">
        <v>0</v>
      </c>
      <c r="AB36" s="113">
        <v>0</v>
      </c>
      <c r="AC36" s="113">
        <v>9927</v>
      </c>
      <c r="AD36" s="113">
        <v>2057</v>
      </c>
      <c r="AE36" s="113">
        <v>7870</v>
      </c>
      <c r="AF36" s="113">
        <v>0</v>
      </c>
      <c r="AG36" s="113">
        <v>1380</v>
      </c>
      <c r="AH36" s="113">
        <v>0</v>
      </c>
      <c r="AI36" s="113">
        <v>1380</v>
      </c>
      <c r="AJ36" s="113">
        <v>3203</v>
      </c>
      <c r="AK36" s="113">
        <v>10333</v>
      </c>
      <c r="AL36" s="113">
        <v>10333</v>
      </c>
      <c r="AM36" s="113">
        <v>0</v>
      </c>
      <c r="AN36" s="113">
        <v>0</v>
      </c>
      <c r="AO36" s="113">
        <v>6381</v>
      </c>
      <c r="AP36" s="114">
        <f>'済　第３９表介護保険事業会計1'!B36-U36</f>
        <v>18839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4">
        <f t="shared" si="11"/>
        <v>0</v>
      </c>
      <c r="BA36" s="113">
        <v>0</v>
      </c>
      <c r="BB36" s="113">
        <v>0</v>
      </c>
      <c r="BC36" s="113">
        <v>0</v>
      </c>
      <c r="BD36" s="114">
        <f t="shared" si="12"/>
        <v>0</v>
      </c>
      <c r="BE36" s="114">
        <f t="shared" si="13"/>
        <v>18839</v>
      </c>
      <c r="BF36" s="114">
        <f t="shared" si="14"/>
        <v>18839</v>
      </c>
      <c r="BG36" s="114">
        <f>'済　第３９表介護保険事業会計2'!C36</f>
        <v>0</v>
      </c>
      <c r="BH36" s="114">
        <f t="shared" si="15"/>
        <v>0</v>
      </c>
      <c r="BI36" s="114">
        <f t="shared" si="16"/>
        <v>0</v>
      </c>
      <c r="BJ36" s="114">
        <f t="shared" si="17"/>
        <v>18839</v>
      </c>
      <c r="BK36" s="114">
        <f t="shared" si="18"/>
        <v>18839</v>
      </c>
      <c r="BL36" s="113">
        <v>5443</v>
      </c>
      <c r="BM36" s="113">
        <v>1</v>
      </c>
      <c r="BN36" s="113">
        <v>0</v>
      </c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</row>
    <row r="37" spans="1:237" ht="33" customHeight="1">
      <c r="A37" s="56" t="s">
        <v>35</v>
      </c>
      <c r="B37" s="113">
        <v>75460</v>
      </c>
      <c r="C37" s="113">
        <v>0</v>
      </c>
      <c r="D37" s="113">
        <v>0</v>
      </c>
      <c r="E37" s="113">
        <v>70861</v>
      </c>
      <c r="F37" s="113">
        <v>4599</v>
      </c>
      <c r="G37" s="113">
        <v>0</v>
      </c>
      <c r="H37" s="113">
        <v>0</v>
      </c>
      <c r="I37" s="113">
        <v>76438</v>
      </c>
      <c r="J37" s="113">
        <v>0</v>
      </c>
      <c r="K37" s="113">
        <v>76438</v>
      </c>
      <c r="L37" s="113">
        <v>57269</v>
      </c>
      <c r="M37" s="113">
        <v>4331</v>
      </c>
      <c r="N37" s="113">
        <v>14838</v>
      </c>
      <c r="O37" s="113">
        <v>0</v>
      </c>
      <c r="P37" s="113">
        <v>2006</v>
      </c>
      <c r="Q37" s="113">
        <v>12240</v>
      </c>
      <c r="R37" s="113">
        <v>0</v>
      </c>
      <c r="S37" s="113">
        <v>0</v>
      </c>
      <c r="T37" s="113">
        <v>2253</v>
      </c>
      <c r="U37" s="113">
        <v>517112</v>
      </c>
      <c r="V37" s="113">
        <v>12459</v>
      </c>
      <c r="W37" s="113">
        <v>458153</v>
      </c>
      <c r="X37" s="113">
        <v>457832</v>
      </c>
      <c r="Y37" s="113">
        <v>0</v>
      </c>
      <c r="Z37" s="113">
        <v>321</v>
      </c>
      <c r="AA37" s="113">
        <v>0</v>
      </c>
      <c r="AB37" s="113">
        <v>0</v>
      </c>
      <c r="AC37" s="113">
        <v>25105</v>
      </c>
      <c r="AD37" s="113">
        <v>7023</v>
      </c>
      <c r="AE37" s="113">
        <v>18082</v>
      </c>
      <c r="AF37" s="113">
        <v>0</v>
      </c>
      <c r="AG37" s="113">
        <v>0</v>
      </c>
      <c r="AH37" s="113">
        <v>0</v>
      </c>
      <c r="AI37" s="113">
        <v>0</v>
      </c>
      <c r="AJ37" s="113">
        <v>1</v>
      </c>
      <c r="AK37" s="113">
        <v>6666</v>
      </c>
      <c r="AL37" s="113">
        <v>6666</v>
      </c>
      <c r="AM37" s="113">
        <v>0</v>
      </c>
      <c r="AN37" s="113">
        <v>0</v>
      </c>
      <c r="AO37" s="113">
        <v>14728</v>
      </c>
      <c r="AP37" s="114">
        <f>'済　第３９表介護保険事業会計1'!B37-U37</f>
        <v>16415</v>
      </c>
      <c r="AQ37" s="113">
        <v>0</v>
      </c>
      <c r="AR37" s="113">
        <v>0</v>
      </c>
      <c r="AS37" s="113">
        <v>0</v>
      </c>
      <c r="AT37" s="113">
        <v>0</v>
      </c>
      <c r="AU37" s="113">
        <v>13113</v>
      </c>
      <c r="AV37" s="113">
        <v>0</v>
      </c>
      <c r="AW37" s="113">
        <v>0</v>
      </c>
      <c r="AX37" s="113">
        <v>13113</v>
      </c>
      <c r="AY37" s="113">
        <v>781</v>
      </c>
      <c r="AZ37" s="114">
        <f t="shared" si="11"/>
        <v>-13113</v>
      </c>
      <c r="BA37" s="113">
        <v>0</v>
      </c>
      <c r="BB37" s="113">
        <v>262</v>
      </c>
      <c r="BC37" s="113">
        <v>877</v>
      </c>
      <c r="BD37" s="114">
        <f t="shared" si="12"/>
        <v>-615</v>
      </c>
      <c r="BE37" s="114">
        <f t="shared" si="13"/>
        <v>2687</v>
      </c>
      <c r="BF37" s="114">
        <f t="shared" si="14"/>
        <v>16415</v>
      </c>
      <c r="BG37" s="114">
        <f>'済　第３９表介護保険事業会計2'!C37</f>
        <v>0</v>
      </c>
      <c r="BH37" s="114">
        <f t="shared" si="15"/>
        <v>0</v>
      </c>
      <c r="BI37" s="114">
        <f t="shared" si="16"/>
        <v>0</v>
      </c>
      <c r="BJ37" s="114">
        <f t="shared" si="17"/>
        <v>2687</v>
      </c>
      <c r="BK37" s="114">
        <f t="shared" si="18"/>
        <v>16415</v>
      </c>
      <c r="BL37" s="113">
        <v>7393</v>
      </c>
      <c r="BM37" s="113">
        <v>1</v>
      </c>
      <c r="BN37" s="113">
        <v>0</v>
      </c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</row>
    <row r="38" spans="1:237" s="77" customFormat="1" ht="33" customHeight="1">
      <c r="A38" s="57" t="s">
        <v>36</v>
      </c>
      <c r="B38" s="115">
        <v>52592</v>
      </c>
      <c r="C38" s="115">
        <v>0</v>
      </c>
      <c r="D38" s="115">
        <v>0</v>
      </c>
      <c r="E38" s="115">
        <v>46597</v>
      </c>
      <c r="F38" s="115">
        <v>5995</v>
      </c>
      <c r="G38" s="115">
        <v>0</v>
      </c>
      <c r="H38" s="115">
        <v>0</v>
      </c>
      <c r="I38" s="115">
        <v>62865</v>
      </c>
      <c r="J38" s="115">
        <v>0</v>
      </c>
      <c r="K38" s="115">
        <v>62865</v>
      </c>
      <c r="L38" s="115">
        <v>33665</v>
      </c>
      <c r="M38" s="115">
        <v>16842</v>
      </c>
      <c r="N38" s="115">
        <v>12358</v>
      </c>
      <c r="O38" s="115">
        <v>0</v>
      </c>
      <c r="P38" s="115">
        <v>0</v>
      </c>
      <c r="Q38" s="115">
        <v>34913</v>
      </c>
      <c r="R38" s="115">
        <v>0</v>
      </c>
      <c r="S38" s="115">
        <v>0</v>
      </c>
      <c r="T38" s="115">
        <v>52</v>
      </c>
      <c r="U38" s="115">
        <v>286232</v>
      </c>
      <c r="V38" s="115">
        <v>10399</v>
      </c>
      <c r="W38" s="115">
        <v>207486</v>
      </c>
      <c r="X38" s="115">
        <v>207387</v>
      </c>
      <c r="Y38" s="115">
        <v>0</v>
      </c>
      <c r="Z38" s="115">
        <v>99</v>
      </c>
      <c r="AA38" s="115">
        <v>0</v>
      </c>
      <c r="AB38" s="115">
        <v>0</v>
      </c>
      <c r="AC38" s="115">
        <v>27293</v>
      </c>
      <c r="AD38" s="115">
        <v>6151</v>
      </c>
      <c r="AE38" s="115">
        <v>21142</v>
      </c>
      <c r="AF38" s="115">
        <v>0</v>
      </c>
      <c r="AG38" s="115">
        <v>8924</v>
      </c>
      <c r="AH38" s="115">
        <v>0</v>
      </c>
      <c r="AI38" s="115">
        <v>8924</v>
      </c>
      <c r="AJ38" s="115">
        <v>25004</v>
      </c>
      <c r="AK38" s="115">
        <v>0</v>
      </c>
      <c r="AL38" s="115">
        <v>0</v>
      </c>
      <c r="AM38" s="115">
        <v>0</v>
      </c>
      <c r="AN38" s="115">
        <v>0</v>
      </c>
      <c r="AO38" s="115">
        <v>7126</v>
      </c>
      <c r="AP38" s="116">
        <f>'済　第３９表介護保険事業会計1'!B38-U38</f>
        <v>41698</v>
      </c>
      <c r="AQ38" s="115">
        <v>0</v>
      </c>
      <c r="AR38" s="115">
        <v>515</v>
      </c>
      <c r="AS38" s="115">
        <v>515</v>
      </c>
      <c r="AT38" s="115">
        <v>0</v>
      </c>
      <c r="AU38" s="115">
        <v>0</v>
      </c>
      <c r="AV38" s="115">
        <v>5375</v>
      </c>
      <c r="AW38" s="115">
        <v>5375</v>
      </c>
      <c r="AX38" s="115">
        <v>19571</v>
      </c>
      <c r="AY38" s="115">
        <v>1176</v>
      </c>
      <c r="AZ38" s="116">
        <f t="shared" si="11"/>
        <v>-14196</v>
      </c>
      <c r="BA38" s="115">
        <v>0</v>
      </c>
      <c r="BB38" s="115">
        <v>1091</v>
      </c>
      <c r="BC38" s="115">
        <v>0</v>
      </c>
      <c r="BD38" s="116">
        <f t="shared" si="12"/>
        <v>1091</v>
      </c>
      <c r="BE38" s="116">
        <f t="shared" si="13"/>
        <v>28078</v>
      </c>
      <c r="BF38" s="116">
        <f t="shared" si="14"/>
        <v>41183</v>
      </c>
      <c r="BG38" s="116">
        <f>'済　第３９表介護保険事業会計2'!C38</f>
        <v>0</v>
      </c>
      <c r="BH38" s="116">
        <f t="shared" si="15"/>
        <v>0</v>
      </c>
      <c r="BI38" s="116">
        <f t="shared" si="16"/>
        <v>0</v>
      </c>
      <c r="BJ38" s="116">
        <f t="shared" si="17"/>
        <v>28078</v>
      </c>
      <c r="BK38" s="116">
        <f t="shared" si="18"/>
        <v>41183</v>
      </c>
      <c r="BL38" s="115">
        <v>15800</v>
      </c>
      <c r="BM38" s="115">
        <v>2</v>
      </c>
      <c r="BN38" s="115">
        <v>0</v>
      </c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</row>
    <row r="39" spans="1:237" ht="33" customHeight="1">
      <c r="A39" s="56" t="s">
        <v>144</v>
      </c>
      <c r="B39" s="113">
        <v>359539</v>
      </c>
      <c r="C39" s="113">
        <v>0</v>
      </c>
      <c r="D39" s="113">
        <v>0</v>
      </c>
      <c r="E39" s="113">
        <v>347225</v>
      </c>
      <c r="F39" s="113">
        <v>12292</v>
      </c>
      <c r="G39" s="113">
        <v>22</v>
      </c>
      <c r="H39" s="113">
        <v>0</v>
      </c>
      <c r="I39" s="113">
        <v>386606</v>
      </c>
      <c r="J39" s="113">
        <v>0</v>
      </c>
      <c r="K39" s="113">
        <v>386606</v>
      </c>
      <c r="L39" s="113">
        <v>300818</v>
      </c>
      <c r="M39" s="113">
        <v>13785</v>
      </c>
      <c r="N39" s="113">
        <v>72003</v>
      </c>
      <c r="O39" s="113">
        <v>0</v>
      </c>
      <c r="P39" s="113">
        <v>0</v>
      </c>
      <c r="Q39" s="113">
        <v>87978</v>
      </c>
      <c r="R39" s="113">
        <v>0</v>
      </c>
      <c r="S39" s="113">
        <v>0</v>
      </c>
      <c r="T39" s="113">
        <v>348</v>
      </c>
      <c r="U39" s="113">
        <v>2519495</v>
      </c>
      <c r="V39" s="113">
        <v>63191</v>
      </c>
      <c r="W39" s="113">
        <v>2356831</v>
      </c>
      <c r="X39" s="113">
        <v>2354880</v>
      </c>
      <c r="Y39" s="113">
        <v>0</v>
      </c>
      <c r="Z39" s="113">
        <v>1951</v>
      </c>
      <c r="AA39" s="113">
        <v>0</v>
      </c>
      <c r="AB39" s="113">
        <v>0</v>
      </c>
      <c r="AC39" s="113">
        <v>68806</v>
      </c>
      <c r="AD39" s="113">
        <v>35683</v>
      </c>
      <c r="AE39" s="113">
        <v>33123</v>
      </c>
      <c r="AF39" s="113">
        <v>0</v>
      </c>
      <c r="AG39" s="113">
        <v>2099</v>
      </c>
      <c r="AH39" s="113">
        <v>0</v>
      </c>
      <c r="AI39" s="113">
        <v>2099</v>
      </c>
      <c r="AJ39" s="113">
        <v>0</v>
      </c>
      <c r="AK39" s="113">
        <v>1</v>
      </c>
      <c r="AL39" s="113">
        <v>0</v>
      </c>
      <c r="AM39" s="113">
        <v>1</v>
      </c>
      <c r="AN39" s="113">
        <v>0</v>
      </c>
      <c r="AO39" s="113">
        <v>28567</v>
      </c>
      <c r="AP39" s="114">
        <f>'済　第３９表介護保険事業会計1'!B39-U39</f>
        <v>119270</v>
      </c>
      <c r="AQ39" s="113">
        <v>0</v>
      </c>
      <c r="AR39" s="113">
        <v>584</v>
      </c>
      <c r="AS39" s="113">
        <v>584</v>
      </c>
      <c r="AT39" s="113">
        <v>0</v>
      </c>
      <c r="AU39" s="113">
        <v>0</v>
      </c>
      <c r="AV39" s="113">
        <v>17</v>
      </c>
      <c r="AW39" s="113">
        <v>0</v>
      </c>
      <c r="AX39" s="113">
        <v>38916</v>
      </c>
      <c r="AY39" s="113">
        <v>6670</v>
      </c>
      <c r="AZ39" s="114">
        <f t="shared" si="11"/>
        <v>-38899</v>
      </c>
      <c r="BA39" s="113">
        <v>0</v>
      </c>
      <c r="BB39" s="113">
        <v>909</v>
      </c>
      <c r="BC39" s="113">
        <v>549</v>
      </c>
      <c r="BD39" s="114">
        <f t="shared" si="12"/>
        <v>360</v>
      </c>
      <c r="BE39" s="114">
        <f t="shared" si="13"/>
        <v>80147</v>
      </c>
      <c r="BF39" s="114">
        <f t="shared" si="14"/>
        <v>118686</v>
      </c>
      <c r="BG39" s="114">
        <f>'済　第３９表介護保険事業会計2'!C39</f>
        <v>0</v>
      </c>
      <c r="BH39" s="114">
        <f t="shared" si="15"/>
        <v>0</v>
      </c>
      <c r="BI39" s="114">
        <f t="shared" si="16"/>
        <v>0</v>
      </c>
      <c r="BJ39" s="114">
        <f t="shared" si="17"/>
        <v>80147</v>
      </c>
      <c r="BK39" s="114">
        <f t="shared" si="18"/>
        <v>118686</v>
      </c>
      <c r="BL39" s="113">
        <v>41501</v>
      </c>
      <c r="BM39" s="113">
        <v>6</v>
      </c>
      <c r="BN39" s="113">
        <v>0</v>
      </c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</row>
    <row r="40" spans="1:237" ht="33" customHeight="1">
      <c r="A40" s="56" t="s">
        <v>37</v>
      </c>
      <c r="B40" s="113">
        <v>174831</v>
      </c>
      <c r="C40" s="113">
        <v>0</v>
      </c>
      <c r="D40" s="113">
        <v>0</v>
      </c>
      <c r="E40" s="113">
        <v>168740</v>
      </c>
      <c r="F40" s="113">
        <v>6091</v>
      </c>
      <c r="G40" s="113">
        <v>0</v>
      </c>
      <c r="H40" s="113">
        <v>0</v>
      </c>
      <c r="I40" s="113">
        <v>186225</v>
      </c>
      <c r="J40" s="113">
        <v>0</v>
      </c>
      <c r="K40" s="113">
        <v>186225</v>
      </c>
      <c r="L40" s="113">
        <v>142404</v>
      </c>
      <c r="M40" s="113">
        <v>5917</v>
      </c>
      <c r="N40" s="113">
        <v>37904</v>
      </c>
      <c r="O40" s="113">
        <v>0</v>
      </c>
      <c r="P40" s="113">
        <v>550</v>
      </c>
      <c r="Q40" s="113">
        <v>30628</v>
      </c>
      <c r="R40" s="113">
        <v>0</v>
      </c>
      <c r="S40" s="113">
        <v>0</v>
      </c>
      <c r="T40" s="113">
        <v>637</v>
      </c>
      <c r="U40" s="113">
        <v>1193532</v>
      </c>
      <c r="V40" s="113">
        <v>34609</v>
      </c>
      <c r="W40" s="113">
        <v>1077135</v>
      </c>
      <c r="X40" s="113">
        <v>1076236</v>
      </c>
      <c r="Y40" s="113">
        <v>0</v>
      </c>
      <c r="Z40" s="113">
        <v>899</v>
      </c>
      <c r="AA40" s="113">
        <v>0</v>
      </c>
      <c r="AB40" s="113">
        <v>0</v>
      </c>
      <c r="AC40" s="113">
        <v>30526</v>
      </c>
      <c r="AD40" s="113">
        <v>5753</v>
      </c>
      <c r="AE40" s="113">
        <v>24773</v>
      </c>
      <c r="AF40" s="113">
        <v>0</v>
      </c>
      <c r="AG40" s="113">
        <v>5183</v>
      </c>
      <c r="AH40" s="113">
        <v>0</v>
      </c>
      <c r="AI40" s="113">
        <v>5183</v>
      </c>
      <c r="AJ40" s="113">
        <v>26647</v>
      </c>
      <c r="AK40" s="113">
        <v>0</v>
      </c>
      <c r="AL40" s="113">
        <v>0</v>
      </c>
      <c r="AM40" s="113">
        <v>0</v>
      </c>
      <c r="AN40" s="113">
        <v>0</v>
      </c>
      <c r="AO40" s="113">
        <v>19432</v>
      </c>
      <c r="AP40" s="114">
        <f>'済　第３９表介護保険事業会計1'!B40-U40</f>
        <v>82043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43476</v>
      </c>
      <c r="AY40" s="113">
        <v>23</v>
      </c>
      <c r="AZ40" s="114">
        <f t="shared" si="11"/>
        <v>-43476</v>
      </c>
      <c r="BA40" s="113">
        <v>0</v>
      </c>
      <c r="BB40" s="113">
        <v>0</v>
      </c>
      <c r="BC40" s="113">
        <v>4836</v>
      </c>
      <c r="BD40" s="114">
        <f t="shared" si="12"/>
        <v>-4836</v>
      </c>
      <c r="BE40" s="114">
        <f t="shared" si="13"/>
        <v>33731</v>
      </c>
      <c r="BF40" s="114">
        <f t="shared" si="14"/>
        <v>82043</v>
      </c>
      <c r="BG40" s="114">
        <f>'済　第３９表介護保険事業会計2'!C40</f>
        <v>0</v>
      </c>
      <c r="BH40" s="114">
        <f t="shared" si="15"/>
        <v>0</v>
      </c>
      <c r="BI40" s="114">
        <f t="shared" si="16"/>
        <v>0</v>
      </c>
      <c r="BJ40" s="114">
        <f t="shared" si="17"/>
        <v>33731</v>
      </c>
      <c r="BK40" s="114">
        <f t="shared" si="18"/>
        <v>82043</v>
      </c>
      <c r="BL40" s="113">
        <v>17455</v>
      </c>
      <c r="BM40" s="113">
        <v>7</v>
      </c>
      <c r="BN40" s="113">
        <v>5359</v>
      </c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</row>
    <row r="41" spans="1:237" ht="33" customHeight="1">
      <c r="A41" s="56" t="s">
        <v>38</v>
      </c>
      <c r="B41" s="113">
        <v>70919</v>
      </c>
      <c r="C41" s="113">
        <v>0</v>
      </c>
      <c r="D41" s="113">
        <v>0</v>
      </c>
      <c r="E41" s="113">
        <v>69783</v>
      </c>
      <c r="F41" s="113">
        <v>1136</v>
      </c>
      <c r="G41" s="113">
        <v>0</v>
      </c>
      <c r="H41" s="113">
        <v>0</v>
      </c>
      <c r="I41" s="113">
        <v>84488</v>
      </c>
      <c r="J41" s="113">
        <v>0</v>
      </c>
      <c r="K41" s="113">
        <v>84488</v>
      </c>
      <c r="L41" s="113">
        <v>57769</v>
      </c>
      <c r="M41" s="113">
        <v>2765</v>
      </c>
      <c r="N41" s="113">
        <v>23954</v>
      </c>
      <c r="O41" s="113">
        <v>0</v>
      </c>
      <c r="P41" s="113">
        <v>0</v>
      </c>
      <c r="Q41" s="113">
        <v>35604</v>
      </c>
      <c r="R41" s="113">
        <v>0</v>
      </c>
      <c r="S41" s="113">
        <v>0</v>
      </c>
      <c r="T41" s="113">
        <v>8</v>
      </c>
      <c r="U41" s="113">
        <v>515107</v>
      </c>
      <c r="V41" s="113">
        <v>20839</v>
      </c>
      <c r="W41" s="113">
        <v>444951</v>
      </c>
      <c r="X41" s="113">
        <v>444586</v>
      </c>
      <c r="Y41" s="113">
        <v>0</v>
      </c>
      <c r="Z41" s="113">
        <v>365</v>
      </c>
      <c r="AA41" s="113">
        <v>0</v>
      </c>
      <c r="AB41" s="113">
        <v>0</v>
      </c>
      <c r="AC41" s="113">
        <v>6581</v>
      </c>
      <c r="AD41" s="113">
        <v>196</v>
      </c>
      <c r="AE41" s="113">
        <v>6385</v>
      </c>
      <c r="AF41" s="113">
        <v>0</v>
      </c>
      <c r="AG41" s="113">
        <v>4827</v>
      </c>
      <c r="AH41" s="113">
        <v>0</v>
      </c>
      <c r="AI41" s="113">
        <v>4827</v>
      </c>
      <c r="AJ41" s="113">
        <v>23084</v>
      </c>
      <c r="AK41" s="113">
        <v>0</v>
      </c>
      <c r="AL41" s="113">
        <v>0</v>
      </c>
      <c r="AM41" s="113">
        <v>0</v>
      </c>
      <c r="AN41" s="113">
        <v>0</v>
      </c>
      <c r="AO41" s="113">
        <v>14825</v>
      </c>
      <c r="AP41" s="114">
        <f>'済　第３９表介護保険事業会計1'!B41-U41</f>
        <v>25394</v>
      </c>
      <c r="AQ41" s="113">
        <v>0</v>
      </c>
      <c r="AR41" s="113">
        <v>1921</v>
      </c>
      <c r="AS41" s="113">
        <v>1921</v>
      </c>
      <c r="AT41" s="113">
        <v>0</v>
      </c>
      <c r="AU41" s="113">
        <v>0</v>
      </c>
      <c r="AV41" s="113">
        <v>0</v>
      </c>
      <c r="AW41" s="113">
        <v>0</v>
      </c>
      <c r="AX41" s="113">
        <v>10283</v>
      </c>
      <c r="AY41" s="113">
        <v>726</v>
      </c>
      <c r="AZ41" s="114">
        <f t="shared" si="11"/>
        <v>-10283</v>
      </c>
      <c r="BA41" s="113">
        <v>0</v>
      </c>
      <c r="BB41" s="113">
        <v>0</v>
      </c>
      <c r="BC41" s="113">
        <v>4401</v>
      </c>
      <c r="BD41" s="114">
        <f t="shared" si="12"/>
        <v>-4401</v>
      </c>
      <c r="BE41" s="114">
        <f t="shared" si="13"/>
        <v>8789</v>
      </c>
      <c r="BF41" s="114">
        <f t="shared" si="14"/>
        <v>23473</v>
      </c>
      <c r="BG41" s="114">
        <f>'済　第３９表介護保険事業会計2'!C41</f>
        <v>0</v>
      </c>
      <c r="BH41" s="114">
        <f t="shared" si="15"/>
        <v>0</v>
      </c>
      <c r="BI41" s="114">
        <f t="shared" si="16"/>
        <v>0</v>
      </c>
      <c r="BJ41" s="114">
        <f t="shared" si="17"/>
        <v>8789</v>
      </c>
      <c r="BK41" s="114">
        <f t="shared" si="18"/>
        <v>23473</v>
      </c>
      <c r="BL41" s="113">
        <v>11909</v>
      </c>
      <c r="BM41" s="113">
        <v>2</v>
      </c>
      <c r="BN41" s="113">
        <v>2884</v>
      </c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</row>
    <row r="42" spans="1:237" ht="33" customHeight="1">
      <c r="A42" s="56" t="s">
        <v>39</v>
      </c>
      <c r="B42" s="113">
        <v>47616</v>
      </c>
      <c r="C42" s="113">
        <v>0</v>
      </c>
      <c r="D42" s="113">
        <v>0</v>
      </c>
      <c r="E42" s="113">
        <v>45315</v>
      </c>
      <c r="F42" s="113">
        <v>2301</v>
      </c>
      <c r="G42" s="113">
        <v>0</v>
      </c>
      <c r="H42" s="113">
        <v>0</v>
      </c>
      <c r="I42" s="113">
        <v>87142</v>
      </c>
      <c r="J42" s="113">
        <v>0</v>
      </c>
      <c r="K42" s="113">
        <v>87142</v>
      </c>
      <c r="L42" s="113">
        <v>63786</v>
      </c>
      <c r="M42" s="113">
        <v>5804</v>
      </c>
      <c r="N42" s="113">
        <v>17552</v>
      </c>
      <c r="O42" s="113">
        <v>0</v>
      </c>
      <c r="P42" s="113">
        <v>0</v>
      </c>
      <c r="Q42" s="113">
        <v>44347</v>
      </c>
      <c r="R42" s="113">
        <v>0</v>
      </c>
      <c r="S42" s="113">
        <v>0</v>
      </c>
      <c r="T42" s="113">
        <v>9</v>
      </c>
      <c r="U42" s="113">
        <v>381429</v>
      </c>
      <c r="V42" s="113">
        <v>16623</v>
      </c>
      <c r="W42" s="113">
        <v>304876</v>
      </c>
      <c r="X42" s="113">
        <v>304613</v>
      </c>
      <c r="Y42" s="113">
        <v>0</v>
      </c>
      <c r="Z42" s="113">
        <v>263</v>
      </c>
      <c r="AA42" s="113">
        <v>0</v>
      </c>
      <c r="AB42" s="113">
        <v>0</v>
      </c>
      <c r="AC42" s="113">
        <v>14918</v>
      </c>
      <c r="AD42" s="113">
        <v>3098</v>
      </c>
      <c r="AE42" s="113">
        <v>11820</v>
      </c>
      <c r="AF42" s="113">
        <v>0</v>
      </c>
      <c r="AG42" s="113">
        <v>12685</v>
      </c>
      <c r="AH42" s="113">
        <v>0</v>
      </c>
      <c r="AI42" s="113">
        <v>12685</v>
      </c>
      <c r="AJ42" s="113">
        <v>25963</v>
      </c>
      <c r="AK42" s="113">
        <v>0</v>
      </c>
      <c r="AL42" s="113">
        <v>0</v>
      </c>
      <c r="AM42" s="113">
        <v>0</v>
      </c>
      <c r="AN42" s="113">
        <v>0</v>
      </c>
      <c r="AO42" s="113">
        <v>6364</v>
      </c>
      <c r="AP42" s="114">
        <f>'済　第３９表介護保険事業会計1'!B42-U42</f>
        <v>49562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399</v>
      </c>
      <c r="AW42" s="113">
        <v>0</v>
      </c>
      <c r="AX42" s="113">
        <v>1672</v>
      </c>
      <c r="AY42" s="113">
        <v>3</v>
      </c>
      <c r="AZ42" s="114">
        <f t="shared" si="11"/>
        <v>-1273</v>
      </c>
      <c r="BA42" s="113">
        <v>0</v>
      </c>
      <c r="BB42" s="113">
        <v>830</v>
      </c>
      <c r="BC42" s="113">
        <v>0</v>
      </c>
      <c r="BD42" s="114">
        <f t="shared" si="12"/>
        <v>830</v>
      </c>
      <c r="BE42" s="114">
        <f t="shared" si="13"/>
        <v>49119</v>
      </c>
      <c r="BF42" s="114">
        <f t="shared" si="14"/>
        <v>49562</v>
      </c>
      <c r="BG42" s="114">
        <f>'済　第３９表介護保険事業会計2'!C42</f>
        <v>0</v>
      </c>
      <c r="BH42" s="114">
        <f t="shared" si="15"/>
        <v>0</v>
      </c>
      <c r="BI42" s="114">
        <f t="shared" si="16"/>
        <v>0</v>
      </c>
      <c r="BJ42" s="114">
        <f t="shared" si="17"/>
        <v>49119</v>
      </c>
      <c r="BK42" s="114">
        <f t="shared" si="18"/>
        <v>49562</v>
      </c>
      <c r="BL42" s="113">
        <v>9170</v>
      </c>
      <c r="BM42" s="113">
        <v>1</v>
      </c>
      <c r="BN42" s="113">
        <v>0</v>
      </c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</row>
    <row r="43" spans="1:237" s="77" customFormat="1" ht="33" customHeight="1">
      <c r="A43" s="56" t="s">
        <v>40</v>
      </c>
      <c r="B43" s="113">
        <v>187742</v>
      </c>
      <c r="C43" s="113">
        <v>0</v>
      </c>
      <c r="D43" s="113">
        <v>0</v>
      </c>
      <c r="E43" s="113">
        <v>181779</v>
      </c>
      <c r="F43" s="113">
        <v>5963</v>
      </c>
      <c r="G43" s="113">
        <v>0</v>
      </c>
      <c r="H43" s="113">
        <v>0</v>
      </c>
      <c r="I43" s="113">
        <v>204614</v>
      </c>
      <c r="J43" s="113">
        <v>0</v>
      </c>
      <c r="K43" s="113">
        <v>204614</v>
      </c>
      <c r="L43" s="113">
        <v>152573</v>
      </c>
      <c r="M43" s="113">
        <v>6181</v>
      </c>
      <c r="N43" s="113">
        <v>45860</v>
      </c>
      <c r="O43" s="113">
        <v>0</v>
      </c>
      <c r="P43" s="113">
        <v>0</v>
      </c>
      <c r="Q43" s="113">
        <v>28484</v>
      </c>
      <c r="R43" s="113">
        <v>0</v>
      </c>
      <c r="S43" s="113">
        <v>0</v>
      </c>
      <c r="T43" s="113">
        <v>6807</v>
      </c>
      <c r="U43" s="113">
        <v>1367293</v>
      </c>
      <c r="V43" s="113">
        <v>43173</v>
      </c>
      <c r="W43" s="113">
        <v>1220588</v>
      </c>
      <c r="X43" s="113">
        <v>1219518</v>
      </c>
      <c r="Y43" s="113">
        <v>0</v>
      </c>
      <c r="Z43" s="113">
        <v>1070</v>
      </c>
      <c r="AA43" s="113">
        <v>0</v>
      </c>
      <c r="AB43" s="113">
        <v>0</v>
      </c>
      <c r="AC43" s="113">
        <v>37491</v>
      </c>
      <c r="AD43" s="113">
        <v>950</v>
      </c>
      <c r="AE43" s="113">
        <v>36541</v>
      </c>
      <c r="AF43" s="113">
        <v>0</v>
      </c>
      <c r="AG43" s="113">
        <v>0</v>
      </c>
      <c r="AH43" s="113">
        <v>0</v>
      </c>
      <c r="AI43" s="113">
        <v>0</v>
      </c>
      <c r="AJ43" s="113">
        <v>51969</v>
      </c>
      <c r="AK43" s="113">
        <v>0</v>
      </c>
      <c r="AL43" s="113">
        <v>0</v>
      </c>
      <c r="AM43" s="113">
        <v>0</v>
      </c>
      <c r="AN43" s="113">
        <v>0</v>
      </c>
      <c r="AO43" s="113">
        <v>14072</v>
      </c>
      <c r="AP43" s="114">
        <f>'済　第３９表介護保険事業会計1'!B43-U43</f>
        <v>24068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4">
        <f t="shared" si="11"/>
        <v>0</v>
      </c>
      <c r="BA43" s="113">
        <v>0</v>
      </c>
      <c r="BB43" s="113">
        <v>0</v>
      </c>
      <c r="BC43" s="113">
        <v>0</v>
      </c>
      <c r="BD43" s="114">
        <f t="shared" si="12"/>
        <v>0</v>
      </c>
      <c r="BE43" s="114">
        <f t="shared" si="13"/>
        <v>24068</v>
      </c>
      <c r="BF43" s="114">
        <f t="shared" si="14"/>
        <v>24068</v>
      </c>
      <c r="BG43" s="114">
        <f>'済　第３９表介護保険事業会計2'!C43</f>
        <v>0</v>
      </c>
      <c r="BH43" s="114">
        <f t="shared" si="15"/>
        <v>0</v>
      </c>
      <c r="BI43" s="114">
        <f t="shared" si="16"/>
        <v>0</v>
      </c>
      <c r="BJ43" s="114">
        <f t="shared" si="17"/>
        <v>24068</v>
      </c>
      <c r="BK43" s="114">
        <f t="shared" si="18"/>
        <v>24068</v>
      </c>
      <c r="BL43" s="113">
        <v>24888</v>
      </c>
      <c r="BM43" s="113">
        <v>8</v>
      </c>
      <c r="BN43" s="113">
        <v>0</v>
      </c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</row>
    <row r="44" spans="1:237" ht="33" customHeight="1">
      <c r="A44" s="54" t="s">
        <v>41</v>
      </c>
      <c r="B44" s="111">
        <v>188154</v>
      </c>
      <c r="C44" s="111">
        <v>0</v>
      </c>
      <c r="D44" s="111">
        <v>0</v>
      </c>
      <c r="E44" s="111">
        <v>182926</v>
      </c>
      <c r="F44" s="111">
        <v>5228</v>
      </c>
      <c r="G44" s="111">
        <v>0</v>
      </c>
      <c r="H44" s="111">
        <v>0</v>
      </c>
      <c r="I44" s="111">
        <v>203470</v>
      </c>
      <c r="J44" s="111">
        <v>0</v>
      </c>
      <c r="K44" s="111">
        <v>203470</v>
      </c>
      <c r="L44" s="111">
        <v>151708</v>
      </c>
      <c r="M44" s="111">
        <v>5005</v>
      </c>
      <c r="N44" s="111">
        <v>46757</v>
      </c>
      <c r="O44" s="111">
        <v>0</v>
      </c>
      <c r="P44" s="111">
        <v>0</v>
      </c>
      <c r="Q44" s="111">
        <v>44462</v>
      </c>
      <c r="R44" s="111">
        <v>0</v>
      </c>
      <c r="S44" s="111">
        <v>0</v>
      </c>
      <c r="T44" s="111">
        <v>833</v>
      </c>
      <c r="U44" s="111">
        <v>1295443</v>
      </c>
      <c r="V44" s="111">
        <v>42058</v>
      </c>
      <c r="W44" s="111">
        <v>1182954</v>
      </c>
      <c r="X44" s="111">
        <v>1136857</v>
      </c>
      <c r="Y44" s="111">
        <v>45192</v>
      </c>
      <c r="Z44" s="111">
        <v>905</v>
      </c>
      <c r="AA44" s="111">
        <v>0</v>
      </c>
      <c r="AB44" s="111">
        <v>0</v>
      </c>
      <c r="AC44" s="111">
        <v>26034</v>
      </c>
      <c r="AD44" s="111">
        <v>5416</v>
      </c>
      <c r="AE44" s="111">
        <v>20618</v>
      </c>
      <c r="AF44" s="111">
        <v>0</v>
      </c>
      <c r="AG44" s="111">
        <v>13528</v>
      </c>
      <c r="AH44" s="111">
        <v>0</v>
      </c>
      <c r="AI44" s="111">
        <v>13528</v>
      </c>
      <c r="AJ44" s="111">
        <v>18474</v>
      </c>
      <c r="AK44" s="111">
        <v>0</v>
      </c>
      <c r="AL44" s="111">
        <v>0</v>
      </c>
      <c r="AM44" s="111">
        <v>0</v>
      </c>
      <c r="AN44" s="111">
        <v>0</v>
      </c>
      <c r="AO44" s="111">
        <v>12395</v>
      </c>
      <c r="AP44" s="112">
        <f>'済　第３９表介護保険事業会計1'!B44-U44</f>
        <v>48176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11">
        <v>0</v>
      </c>
      <c r="AW44" s="111">
        <v>0</v>
      </c>
      <c r="AX44" s="111">
        <v>41260</v>
      </c>
      <c r="AY44" s="111">
        <v>1486</v>
      </c>
      <c r="AZ44" s="112">
        <f t="shared" si="11"/>
        <v>-41260</v>
      </c>
      <c r="BA44" s="111">
        <v>0</v>
      </c>
      <c r="BB44" s="111">
        <v>0</v>
      </c>
      <c r="BC44" s="111">
        <v>783</v>
      </c>
      <c r="BD44" s="112">
        <f t="shared" si="12"/>
        <v>-783</v>
      </c>
      <c r="BE44" s="112">
        <f t="shared" si="13"/>
        <v>6133</v>
      </c>
      <c r="BF44" s="112">
        <f t="shared" si="14"/>
        <v>48176</v>
      </c>
      <c r="BG44" s="112">
        <f>'済　第３９表介護保険事業会計2'!C44</f>
        <v>0</v>
      </c>
      <c r="BH44" s="112">
        <f t="shared" si="15"/>
        <v>0</v>
      </c>
      <c r="BI44" s="112">
        <f t="shared" si="16"/>
        <v>0</v>
      </c>
      <c r="BJ44" s="112">
        <f t="shared" si="17"/>
        <v>6133</v>
      </c>
      <c r="BK44" s="112">
        <f t="shared" si="18"/>
        <v>48176</v>
      </c>
      <c r="BL44" s="111">
        <v>19875</v>
      </c>
      <c r="BM44" s="111">
        <v>3</v>
      </c>
      <c r="BN44" s="111">
        <v>0</v>
      </c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</row>
    <row r="45" spans="1:237" ht="33" customHeight="1">
      <c r="A45" s="56" t="s">
        <v>42</v>
      </c>
      <c r="B45" s="113">
        <v>76988</v>
      </c>
      <c r="C45" s="113">
        <v>0</v>
      </c>
      <c r="D45" s="113">
        <v>0</v>
      </c>
      <c r="E45" s="113">
        <v>73533</v>
      </c>
      <c r="F45" s="113">
        <v>3455</v>
      </c>
      <c r="G45" s="113">
        <v>0</v>
      </c>
      <c r="H45" s="113">
        <v>0</v>
      </c>
      <c r="I45" s="113">
        <v>86761</v>
      </c>
      <c r="J45" s="113">
        <v>0</v>
      </c>
      <c r="K45" s="113">
        <v>84638</v>
      </c>
      <c r="L45" s="113">
        <v>57642</v>
      </c>
      <c r="M45" s="113">
        <v>3450</v>
      </c>
      <c r="N45" s="113">
        <v>23546</v>
      </c>
      <c r="O45" s="113">
        <v>2123</v>
      </c>
      <c r="P45" s="113">
        <v>0</v>
      </c>
      <c r="Q45" s="113">
        <v>47666</v>
      </c>
      <c r="R45" s="113">
        <v>0</v>
      </c>
      <c r="S45" s="113">
        <v>0</v>
      </c>
      <c r="T45" s="113">
        <v>695</v>
      </c>
      <c r="U45" s="113">
        <v>514035</v>
      </c>
      <c r="V45" s="113">
        <v>24249</v>
      </c>
      <c r="W45" s="113">
        <v>461139</v>
      </c>
      <c r="X45" s="113">
        <v>412046</v>
      </c>
      <c r="Y45" s="113">
        <v>48764</v>
      </c>
      <c r="Z45" s="113">
        <v>329</v>
      </c>
      <c r="AA45" s="113">
        <v>0</v>
      </c>
      <c r="AB45" s="113">
        <v>0</v>
      </c>
      <c r="AC45" s="113">
        <v>19530</v>
      </c>
      <c r="AD45" s="113">
        <v>5168</v>
      </c>
      <c r="AE45" s="113">
        <v>14362</v>
      </c>
      <c r="AF45" s="113">
        <v>0</v>
      </c>
      <c r="AG45" s="113">
        <v>1470</v>
      </c>
      <c r="AH45" s="113">
        <v>0</v>
      </c>
      <c r="AI45" s="113">
        <v>1470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7647</v>
      </c>
      <c r="AP45" s="114">
        <f>'済　第３９表介護保険事業会計1'!B45-U45</f>
        <v>67167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10046</v>
      </c>
      <c r="AY45" s="113">
        <v>34</v>
      </c>
      <c r="AZ45" s="114">
        <f t="shared" si="11"/>
        <v>-10046</v>
      </c>
      <c r="BA45" s="113">
        <v>0</v>
      </c>
      <c r="BB45" s="113">
        <v>169</v>
      </c>
      <c r="BC45" s="113">
        <v>2520</v>
      </c>
      <c r="BD45" s="114">
        <f t="shared" si="12"/>
        <v>-2351</v>
      </c>
      <c r="BE45" s="114">
        <f t="shared" si="13"/>
        <v>54770</v>
      </c>
      <c r="BF45" s="114">
        <f t="shared" si="14"/>
        <v>67167</v>
      </c>
      <c r="BG45" s="114">
        <f>'済　第３９表介護保険事業会計2'!C45</f>
        <v>0</v>
      </c>
      <c r="BH45" s="114">
        <f t="shared" si="15"/>
        <v>0</v>
      </c>
      <c r="BI45" s="114">
        <f t="shared" si="16"/>
        <v>0</v>
      </c>
      <c r="BJ45" s="114">
        <f t="shared" si="17"/>
        <v>54770</v>
      </c>
      <c r="BK45" s="114">
        <f t="shared" si="18"/>
        <v>67167</v>
      </c>
      <c r="BL45" s="113">
        <v>14850</v>
      </c>
      <c r="BM45" s="113">
        <v>3</v>
      </c>
      <c r="BN45" s="113">
        <v>60</v>
      </c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</row>
    <row r="46" spans="1:237" ht="33" customHeight="1">
      <c r="A46" s="56" t="s">
        <v>43</v>
      </c>
      <c r="B46" s="113">
        <v>126097</v>
      </c>
      <c r="C46" s="113">
        <v>0</v>
      </c>
      <c r="D46" s="113">
        <v>0</v>
      </c>
      <c r="E46" s="113">
        <v>122470</v>
      </c>
      <c r="F46" s="113">
        <v>3627</v>
      </c>
      <c r="G46" s="113">
        <v>0</v>
      </c>
      <c r="H46" s="113">
        <v>0</v>
      </c>
      <c r="I46" s="113">
        <v>146212</v>
      </c>
      <c r="J46" s="113">
        <v>0</v>
      </c>
      <c r="K46" s="113">
        <v>146212</v>
      </c>
      <c r="L46" s="113">
        <v>99085</v>
      </c>
      <c r="M46" s="113">
        <v>3868</v>
      </c>
      <c r="N46" s="113">
        <v>43259</v>
      </c>
      <c r="O46" s="113">
        <v>0</v>
      </c>
      <c r="P46" s="113">
        <v>0</v>
      </c>
      <c r="Q46" s="113">
        <v>48113</v>
      </c>
      <c r="R46" s="113">
        <v>0</v>
      </c>
      <c r="S46" s="113">
        <v>0</v>
      </c>
      <c r="T46" s="113">
        <v>16</v>
      </c>
      <c r="U46" s="113">
        <v>869465</v>
      </c>
      <c r="V46" s="113">
        <v>41870</v>
      </c>
      <c r="W46" s="113">
        <v>792681</v>
      </c>
      <c r="X46" s="113">
        <v>713555</v>
      </c>
      <c r="Y46" s="113">
        <v>78409</v>
      </c>
      <c r="Z46" s="113">
        <v>717</v>
      </c>
      <c r="AA46" s="113">
        <v>0</v>
      </c>
      <c r="AB46" s="113">
        <v>0</v>
      </c>
      <c r="AC46" s="113">
        <v>19341</v>
      </c>
      <c r="AD46" s="113">
        <v>1946</v>
      </c>
      <c r="AE46" s="113">
        <v>17395</v>
      </c>
      <c r="AF46" s="113">
        <v>0</v>
      </c>
      <c r="AG46" s="113">
        <v>0</v>
      </c>
      <c r="AH46" s="113">
        <v>0</v>
      </c>
      <c r="AI46" s="113">
        <v>0</v>
      </c>
      <c r="AJ46" s="113">
        <v>5</v>
      </c>
      <c r="AK46" s="113">
        <v>0</v>
      </c>
      <c r="AL46" s="113">
        <v>0</v>
      </c>
      <c r="AM46" s="113">
        <v>0</v>
      </c>
      <c r="AN46" s="113">
        <v>0</v>
      </c>
      <c r="AO46" s="113">
        <v>15568</v>
      </c>
      <c r="AP46" s="114">
        <f>'済　第３９表介護保険事業会計1'!B46-U46</f>
        <v>74136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9680</v>
      </c>
      <c r="AY46" s="113">
        <v>119</v>
      </c>
      <c r="AZ46" s="114">
        <f t="shared" si="11"/>
        <v>-9680</v>
      </c>
      <c r="BA46" s="113">
        <v>0</v>
      </c>
      <c r="BB46" s="113">
        <v>0</v>
      </c>
      <c r="BC46" s="113">
        <v>1053</v>
      </c>
      <c r="BD46" s="114">
        <f t="shared" si="12"/>
        <v>-1053</v>
      </c>
      <c r="BE46" s="114">
        <f t="shared" si="13"/>
        <v>63403</v>
      </c>
      <c r="BF46" s="114">
        <f t="shared" si="14"/>
        <v>74136</v>
      </c>
      <c r="BG46" s="114">
        <f>'済　第３９表介護保険事業会計2'!C46</f>
        <v>0</v>
      </c>
      <c r="BH46" s="114">
        <f t="shared" si="15"/>
        <v>0</v>
      </c>
      <c r="BI46" s="114">
        <f t="shared" si="16"/>
        <v>0</v>
      </c>
      <c r="BJ46" s="114">
        <f t="shared" si="17"/>
        <v>63403</v>
      </c>
      <c r="BK46" s="114">
        <f t="shared" si="18"/>
        <v>74136</v>
      </c>
      <c r="BL46" s="113">
        <v>23033</v>
      </c>
      <c r="BM46" s="113">
        <v>3</v>
      </c>
      <c r="BN46" s="113">
        <v>3361</v>
      </c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</row>
    <row r="47" spans="1:237" ht="33" customHeight="1">
      <c r="A47" s="56" t="s">
        <v>44</v>
      </c>
      <c r="B47" s="113">
        <v>56327</v>
      </c>
      <c r="C47" s="113">
        <v>0</v>
      </c>
      <c r="D47" s="113">
        <v>0</v>
      </c>
      <c r="E47" s="113">
        <v>54552</v>
      </c>
      <c r="F47" s="113">
        <v>1775</v>
      </c>
      <c r="G47" s="113">
        <v>0</v>
      </c>
      <c r="H47" s="113">
        <v>0</v>
      </c>
      <c r="I47" s="113">
        <v>72201</v>
      </c>
      <c r="J47" s="113">
        <v>0</v>
      </c>
      <c r="K47" s="113">
        <v>72201</v>
      </c>
      <c r="L47" s="113">
        <v>49585</v>
      </c>
      <c r="M47" s="113">
        <v>1825</v>
      </c>
      <c r="N47" s="113">
        <v>20791</v>
      </c>
      <c r="O47" s="113">
        <v>0</v>
      </c>
      <c r="P47" s="113">
        <v>0</v>
      </c>
      <c r="Q47" s="113">
        <v>11797</v>
      </c>
      <c r="R47" s="113">
        <v>0</v>
      </c>
      <c r="S47" s="113">
        <v>0</v>
      </c>
      <c r="T47" s="113">
        <v>10</v>
      </c>
      <c r="U47" s="113">
        <v>426645</v>
      </c>
      <c r="V47" s="113">
        <v>20103</v>
      </c>
      <c r="W47" s="113">
        <v>389883</v>
      </c>
      <c r="X47" s="113">
        <v>389615</v>
      </c>
      <c r="Y47" s="113">
        <v>0</v>
      </c>
      <c r="Z47" s="113">
        <v>268</v>
      </c>
      <c r="AA47" s="113">
        <v>0</v>
      </c>
      <c r="AB47" s="113">
        <v>0</v>
      </c>
      <c r="AC47" s="113">
        <v>9234</v>
      </c>
      <c r="AD47" s="113">
        <v>836</v>
      </c>
      <c r="AE47" s="113">
        <v>8398</v>
      </c>
      <c r="AF47" s="113">
        <v>0</v>
      </c>
      <c r="AG47" s="113">
        <v>870</v>
      </c>
      <c r="AH47" s="113">
        <v>0</v>
      </c>
      <c r="AI47" s="113">
        <v>870</v>
      </c>
      <c r="AJ47" s="113">
        <v>6</v>
      </c>
      <c r="AK47" s="113">
        <v>0</v>
      </c>
      <c r="AL47" s="113">
        <v>0</v>
      </c>
      <c r="AM47" s="113">
        <v>0</v>
      </c>
      <c r="AN47" s="113">
        <v>0</v>
      </c>
      <c r="AO47" s="113">
        <v>6549</v>
      </c>
      <c r="AP47" s="114">
        <f>'済　第３９表介護保険事業会計1'!B47-U47</f>
        <v>8796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6636</v>
      </c>
      <c r="AY47" s="113">
        <v>149</v>
      </c>
      <c r="AZ47" s="114">
        <f t="shared" si="11"/>
        <v>-6636</v>
      </c>
      <c r="BA47" s="113">
        <v>0</v>
      </c>
      <c r="BB47" s="113">
        <v>865</v>
      </c>
      <c r="BC47" s="113">
        <v>51</v>
      </c>
      <c r="BD47" s="114">
        <f t="shared" si="12"/>
        <v>814</v>
      </c>
      <c r="BE47" s="114">
        <f t="shared" si="13"/>
        <v>2974</v>
      </c>
      <c r="BF47" s="114">
        <f t="shared" si="14"/>
        <v>8796</v>
      </c>
      <c r="BG47" s="114">
        <f>'済　第３９表介護保険事業会計2'!C47</f>
        <v>0</v>
      </c>
      <c r="BH47" s="114">
        <f t="shared" si="15"/>
        <v>0</v>
      </c>
      <c r="BI47" s="114">
        <f t="shared" si="16"/>
        <v>0</v>
      </c>
      <c r="BJ47" s="114">
        <f t="shared" si="17"/>
        <v>2974</v>
      </c>
      <c r="BK47" s="114">
        <f t="shared" si="18"/>
        <v>8796</v>
      </c>
      <c r="BL47" s="113">
        <v>9029</v>
      </c>
      <c r="BM47" s="113">
        <v>1</v>
      </c>
      <c r="BN47" s="113">
        <v>1508</v>
      </c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</row>
    <row r="48" spans="1:237" s="77" customFormat="1" ht="33" customHeight="1">
      <c r="A48" s="57" t="s">
        <v>45</v>
      </c>
      <c r="B48" s="115">
        <v>234291</v>
      </c>
      <c r="C48" s="115">
        <v>0</v>
      </c>
      <c r="D48" s="115">
        <v>0</v>
      </c>
      <c r="E48" s="115">
        <v>223021</v>
      </c>
      <c r="F48" s="115">
        <v>11270</v>
      </c>
      <c r="G48" s="115">
        <v>0</v>
      </c>
      <c r="H48" s="115">
        <v>0</v>
      </c>
      <c r="I48" s="115">
        <v>227451</v>
      </c>
      <c r="J48" s="115">
        <v>0</v>
      </c>
      <c r="K48" s="115">
        <v>227451</v>
      </c>
      <c r="L48" s="115">
        <v>184704</v>
      </c>
      <c r="M48" s="115">
        <v>8982</v>
      </c>
      <c r="N48" s="115">
        <v>33765</v>
      </c>
      <c r="O48" s="115">
        <v>0</v>
      </c>
      <c r="P48" s="115">
        <v>0</v>
      </c>
      <c r="Q48" s="115">
        <v>53463</v>
      </c>
      <c r="R48" s="115">
        <v>0</v>
      </c>
      <c r="S48" s="115">
        <v>0</v>
      </c>
      <c r="T48" s="115">
        <v>8634</v>
      </c>
      <c r="U48" s="115">
        <v>1651619</v>
      </c>
      <c r="V48" s="115">
        <v>31341</v>
      </c>
      <c r="W48" s="115">
        <v>1484296</v>
      </c>
      <c r="X48" s="115">
        <v>1449413</v>
      </c>
      <c r="Y48" s="115">
        <v>33578</v>
      </c>
      <c r="Z48" s="115">
        <v>1305</v>
      </c>
      <c r="AA48" s="115">
        <v>0</v>
      </c>
      <c r="AB48" s="115">
        <v>0</v>
      </c>
      <c r="AC48" s="115">
        <v>65340</v>
      </c>
      <c r="AD48" s="115">
        <v>26340</v>
      </c>
      <c r="AE48" s="115">
        <v>39000</v>
      </c>
      <c r="AF48" s="115">
        <v>0</v>
      </c>
      <c r="AG48" s="115">
        <v>3</v>
      </c>
      <c r="AH48" s="115">
        <v>0</v>
      </c>
      <c r="AI48" s="115">
        <v>3</v>
      </c>
      <c r="AJ48" s="115">
        <v>37000</v>
      </c>
      <c r="AK48" s="115">
        <v>17333</v>
      </c>
      <c r="AL48" s="115">
        <v>17333</v>
      </c>
      <c r="AM48" s="115">
        <v>0</v>
      </c>
      <c r="AN48" s="115">
        <v>0</v>
      </c>
      <c r="AO48" s="115">
        <v>16306</v>
      </c>
      <c r="AP48" s="116">
        <f>'済　第３９表介護保険事業会計1'!B48-U48</f>
        <v>40368</v>
      </c>
      <c r="AQ48" s="115">
        <v>0</v>
      </c>
      <c r="AR48" s="115">
        <v>0</v>
      </c>
      <c r="AS48" s="115">
        <v>0</v>
      </c>
      <c r="AT48" s="115">
        <v>0</v>
      </c>
      <c r="AU48" s="115">
        <v>0</v>
      </c>
      <c r="AV48" s="115">
        <v>0</v>
      </c>
      <c r="AW48" s="115">
        <v>0</v>
      </c>
      <c r="AX48" s="115">
        <v>18013</v>
      </c>
      <c r="AY48" s="115">
        <v>6678</v>
      </c>
      <c r="AZ48" s="116">
        <f aca="true" t="shared" si="19" ref="AZ48:AZ64">AV48-AX48</f>
        <v>-18013</v>
      </c>
      <c r="BA48" s="115">
        <v>0</v>
      </c>
      <c r="BB48" s="115">
        <v>0</v>
      </c>
      <c r="BC48" s="115">
        <v>1470</v>
      </c>
      <c r="BD48" s="116">
        <f aca="true" t="shared" si="20" ref="BD48:BD64">BB48-BC48</f>
        <v>-1470</v>
      </c>
      <c r="BE48" s="116">
        <f aca="true" t="shared" si="21" ref="BE48:BE64">BF48+AZ48+BD48</f>
        <v>20885</v>
      </c>
      <c r="BF48" s="116">
        <f aca="true" t="shared" si="22" ref="BF48:BF64">AP48-AS48+AT48+BA48</f>
        <v>40368</v>
      </c>
      <c r="BG48" s="116">
        <f>'済　第３９表介護保険事業会計2'!C48</f>
        <v>0</v>
      </c>
      <c r="BH48" s="116">
        <f aca="true" t="shared" si="23" ref="BH48:BH64">J48</f>
        <v>0</v>
      </c>
      <c r="BI48" s="116">
        <f aca="true" t="shared" si="24" ref="BI48:BI64">AH48</f>
        <v>0</v>
      </c>
      <c r="BJ48" s="116">
        <f aca="true" t="shared" si="25" ref="BJ48:BJ64">BE48-BG48-BH48+BI48</f>
        <v>20885</v>
      </c>
      <c r="BK48" s="116">
        <f aca="true" t="shared" si="26" ref="BK48:BK64">BF48-BG48-BH48+BI48</f>
        <v>40368</v>
      </c>
      <c r="BL48" s="115">
        <v>46690</v>
      </c>
      <c r="BM48" s="115">
        <v>9</v>
      </c>
      <c r="BN48" s="115">
        <v>3877</v>
      </c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</row>
    <row r="49" spans="1:237" ht="33" customHeight="1">
      <c r="A49" s="56" t="s">
        <v>46</v>
      </c>
      <c r="B49" s="113">
        <v>71548</v>
      </c>
      <c r="C49" s="113">
        <v>0</v>
      </c>
      <c r="D49" s="113">
        <v>0</v>
      </c>
      <c r="E49" s="113">
        <v>67788</v>
      </c>
      <c r="F49" s="113">
        <v>3760</v>
      </c>
      <c r="G49" s="113">
        <v>0</v>
      </c>
      <c r="H49" s="113">
        <v>0</v>
      </c>
      <c r="I49" s="113">
        <v>86082</v>
      </c>
      <c r="J49" s="113">
        <v>0</v>
      </c>
      <c r="K49" s="113">
        <v>86082</v>
      </c>
      <c r="L49" s="113">
        <v>60118</v>
      </c>
      <c r="M49" s="113">
        <v>3737</v>
      </c>
      <c r="N49" s="113">
        <v>22227</v>
      </c>
      <c r="O49" s="113">
        <v>0</v>
      </c>
      <c r="P49" s="113">
        <v>0</v>
      </c>
      <c r="Q49" s="113">
        <v>18299</v>
      </c>
      <c r="R49" s="113">
        <v>0</v>
      </c>
      <c r="S49" s="113">
        <v>0</v>
      </c>
      <c r="T49" s="113">
        <v>32</v>
      </c>
      <c r="U49" s="113">
        <v>511196</v>
      </c>
      <c r="V49" s="113">
        <v>20168</v>
      </c>
      <c r="W49" s="113">
        <v>463993</v>
      </c>
      <c r="X49" s="113">
        <v>463611</v>
      </c>
      <c r="Y49" s="113">
        <v>0</v>
      </c>
      <c r="Z49" s="113">
        <v>382</v>
      </c>
      <c r="AA49" s="113">
        <v>0</v>
      </c>
      <c r="AB49" s="113">
        <v>0</v>
      </c>
      <c r="AC49" s="113">
        <v>18482</v>
      </c>
      <c r="AD49" s="113">
        <v>8156</v>
      </c>
      <c r="AE49" s="113">
        <v>10326</v>
      </c>
      <c r="AF49" s="113">
        <v>0</v>
      </c>
      <c r="AG49" s="113">
        <v>4314</v>
      </c>
      <c r="AH49" s="113">
        <v>0</v>
      </c>
      <c r="AI49" s="113">
        <v>4314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4239</v>
      </c>
      <c r="AP49" s="114">
        <f>'済　第３９表介護保険事業会計1'!B49-U49</f>
        <v>28388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17725</v>
      </c>
      <c r="AY49" s="113">
        <v>2653</v>
      </c>
      <c r="AZ49" s="114">
        <f t="shared" si="19"/>
        <v>-17725</v>
      </c>
      <c r="BA49" s="113">
        <v>0</v>
      </c>
      <c r="BB49" s="113">
        <v>1654</v>
      </c>
      <c r="BC49" s="113">
        <v>0</v>
      </c>
      <c r="BD49" s="114">
        <f t="shared" si="20"/>
        <v>1654</v>
      </c>
      <c r="BE49" s="114">
        <f t="shared" si="21"/>
        <v>12317</v>
      </c>
      <c r="BF49" s="114">
        <f t="shared" si="22"/>
        <v>28388</v>
      </c>
      <c r="BG49" s="114">
        <f>'済　第３９表介護保険事業会計2'!C49</f>
        <v>0</v>
      </c>
      <c r="BH49" s="114">
        <f t="shared" si="23"/>
        <v>0</v>
      </c>
      <c r="BI49" s="114">
        <f t="shared" si="24"/>
        <v>0</v>
      </c>
      <c r="BJ49" s="114">
        <f t="shared" si="25"/>
        <v>12317</v>
      </c>
      <c r="BK49" s="114">
        <f t="shared" si="26"/>
        <v>28388</v>
      </c>
      <c r="BL49" s="113">
        <v>13184</v>
      </c>
      <c r="BM49" s="113">
        <v>2</v>
      </c>
      <c r="BN49" s="113">
        <v>0</v>
      </c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</row>
    <row r="50" spans="1:237" ht="33" customHeight="1">
      <c r="A50" s="56" t="s">
        <v>47</v>
      </c>
      <c r="B50" s="113">
        <v>78155</v>
      </c>
      <c r="C50" s="113">
        <v>0</v>
      </c>
      <c r="D50" s="113">
        <v>0</v>
      </c>
      <c r="E50" s="113">
        <v>73523</v>
      </c>
      <c r="F50" s="113">
        <v>4632</v>
      </c>
      <c r="G50" s="113">
        <v>0</v>
      </c>
      <c r="H50" s="113">
        <v>0</v>
      </c>
      <c r="I50" s="113">
        <v>85476</v>
      </c>
      <c r="J50" s="113">
        <v>0</v>
      </c>
      <c r="K50" s="113">
        <v>85476</v>
      </c>
      <c r="L50" s="113">
        <v>62535</v>
      </c>
      <c r="M50" s="113">
        <v>4546</v>
      </c>
      <c r="N50" s="113">
        <v>18395</v>
      </c>
      <c r="O50" s="113">
        <v>0</v>
      </c>
      <c r="P50" s="113">
        <v>8757</v>
      </c>
      <c r="Q50" s="113">
        <v>23986</v>
      </c>
      <c r="R50" s="113">
        <v>0</v>
      </c>
      <c r="S50" s="113">
        <v>0</v>
      </c>
      <c r="T50" s="113">
        <v>2326</v>
      </c>
      <c r="U50" s="113">
        <v>554783</v>
      </c>
      <c r="V50" s="113">
        <v>16042</v>
      </c>
      <c r="W50" s="113">
        <v>482964</v>
      </c>
      <c r="X50" s="113">
        <v>482556</v>
      </c>
      <c r="Y50" s="113">
        <v>0</v>
      </c>
      <c r="Z50" s="113">
        <v>408</v>
      </c>
      <c r="AA50" s="113">
        <v>0</v>
      </c>
      <c r="AB50" s="113">
        <v>0</v>
      </c>
      <c r="AC50" s="113">
        <v>28791</v>
      </c>
      <c r="AD50" s="113">
        <v>14147</v>
      </c>
      <c r="AE50" s="113">
        <v>14644</v>
      </c>
      <c r="AF50" s="113">
        <v>0</v>
      </c>
      <c r="AG50" s="113">
        <v>1812</v>
      </c>
      <c r="AH50" s="113">
        <v>0</v>
      </c>
      <c r="AI50" s="113">
        <v>1812</v>
      </c>
      <c r="AJ50" s="113">
        <v>21769</v>
      </c>
      <c r="AK50" s="113">
        <v>0</v>
      </c>
      <c r="AL50" s="113">
        <v>0</v>
      </c>
      <c r="AM50" s="113">
        <v>0</v>
      </c>
      <c r="AN50" s="113">
        <v>0</v>
      </c>
      <c r="AO50" s="113">
        <v>3405</v>
      </c>
      <c r="AP50" s="114">
        <f>'済　第３９表介護保険事業会計1'!B50-U50</f>
        <v>25397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2052</v>
      </c>
      <c r="AW50" s="113">
        <v>2052</v>
      </c>
      <c r="AX50" s="113">
        <v>12706</v>
      </c>
      <c r="AY50" s="113">
        <v>2345</v>
      </c>
      <c r="AZ50" s="114">
        <f t="shared" si="19"/>
        <v>-10654</v>
      </c>
      <c r="BA50" s="113">
        <v>0</v>
      </c>
      <c r="BB50" s="113">
        <v>0</v>
      </c>
      <c r="BC50" s="113">
        <v>4008</v>
      </c>
      <c r="BD50" s="114">
        <f t="shared" si="20"/>
        <v>-4008</v>
      </c>
      <c r="BE50" s="114">
        <f t="shared" si="21"/>
        <v>10735</v>
      </c>
      <c r="BF50" s="114">
        <f t="shared" si="22"/>
        <v>25397</v>
      </c>
      <c r="BG50" s="114">
        <f>'済　第３９表介護保険事業会計2'!C50</f>
        <v>0</v>
      </c>
      <c r="BH50" s="114">
        <f t="shared" si="23"/>
        <v>0</v>
      </c>
      <c r="BI50" s="114">
        <f t="shared" si="24"/>
        <v>0</v>
      </c>
      <c r="BJ50" s="114">
        <f t="shared" si="25"/>
        <v>10735</v>
      </c>
      <c r="BK50" s="114">
        <f t="shared" si="26"/>
        <v>25397</v>
      </c>
      <c r="BL50" s="113">
        <v>4850</v>
      </c>
      <c r="BM50" s="113">
        <v>1</v>
      </c>
      <c r="BN50" s="113">
        <v>0</v>
      </c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</row>
    <row r="51" spans="1:237" ht="33" customHeight="1">
      <c r="A51" s="56" t="s">
        <v>48</v>
      </c>
      <c r="B51" s="113">
        <v>84066</v>
      </c>
      <c r="C51" s="113">
        <v>0</v>
      </c>
      <c r="D51" s="113">
        <v>0</v>
      </c>
      <c r="E51" s="113">
        <v>79143</v>
      </c>
      <c r="F51" s="113">
        <v>4923</v>
      </c>
      <c r="G51" s="113">
        <v>0</v>
      </c>
      <c r="H51" s="113">
        <v>0</v>
      </c>
      <c r="I51" s="113">
        <v>87500</v>
      </c>
      <c r="J51" s="113">
        <v>0</v>
      </c>
      <c r="K51" s="113">
        <v>87500</v>
      </c>
      <c r="L51" s="113">
        <v>64831</v>
      </c>
      <c r="M51" s="113">
        <v>4908</v>
      </c>
      <c r="N51" s="113">
        <v>17761</v>
      </c>
      <c r="O51" s="113">
        <v>0</v>
      </c>
      <c r="P51" s="113">
        <v>0</v>
      </c>
      <c r="Q51" s="113">
        <v>60644</v>
      </c>
      <c r="R51" s="113">
        <v>0</v>
      </c>
      <c r="S51" s="113">
        <v>0</v>
      </c>
      <c r="T51" s="113">
        <v>2</v>
      </c>
      <c r="U51" s="113">
        <v>560097</v>
      </c>
      <c r="V51" s="113">
        <v>16994</v>
      </c>
      <c r="W51" s="113">
        <v>488768</v>
      </c>
      <c r="X51" s="113">
        <v>447224</v>
      </c>
      <c r="Y51" s="113">
        <v>41168</v>
      </c>
      <c r="Z51" s="113">
        <v>376</v>
      </c>
      <c r="AA51" s="113">
        <v>0</v>
      </c>
      <c r="AB51" s="113">
        <v>0</v>
      </c>
      <c r="AC51" s="113">
        <v>25953</v>
      </c>
      <c r="AD51" s="113">
        <v>13358</v>
      </c>
      <c r="AE51" s="113">
        <v>12595</v>
      </c>
      <c r="AF51" s="113">
        <v>0</v>
      </c>
      <c r="AG51" s="113">
        <v>4713</v>
      </c>
      <c r="AH51" s="113">
        <v>0</v>
      </c>
      <c r="AI51" s="113">
        <v>4713</v>
      </c>
      <c r="AJ51" s="113">
        <v>12000</v>
      </c>
      <c r="AK51" s="113">
        <v>0</v>
      </c>
      <c r="AL51" s="113">
        <v>0</v>
      </c>
      <c r="AM51" s="113">
        <v>0</v>
      </c>
      <c r="AN51" s="113">
        <v>0</v>
      </c>
      <c r="AO51" s="113">
        <v>11669</v>
      </c>
      <c r="AP51" s="114">
        <f>'済　第３９表介護保険事業会計1'!B51-U51</f>
        <v>65700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4">
        <f t="shared" si="19"/>
        <v>0</v>
      </c>
      <c r="BA51" s="113">
        <v>0</v>
      </c>
      <c r="BB51" s="113">
        <v>0</v>
      </c>
      <c r="BC51" s="113">
        <v>0</v>
      </c>
      <c r="BD51" s="114">
        <f t="shared" si="20"/>
        <v>0</v>
      </c>
      <c r="BE51" s="114">
        <f t="shared" si="21"/>
        <v>65700</v>
      </c>
      <c r="BF51" s="114">
        <f t="shared" si="22"/>
        <v>65700</v>
      </c>
      <c r="BG51" s="114">
        <f>'済　第３９表介護保険事業会計2'!C51</f>
        <v>0</v>
      </c>
      <c r="BH51" s="114">
        <f t="shared" si="23"/>
        <v>0</v>
      </c>
      <c r="BI51" s="114">
        <f t="shared" si="24"/>
        <v>0</v>
      </c>
      <c r="BJ51" s="114">
        <f t="shared" si="25"/>
        <v>65700</v>
      </c>
      <c r="BK51" s="114">
        <f t="shared" si="26"/>
        <v>65700</v>
      </c>
      <c r="BL51" s="113">
        <v>7498</v>
      </c>
      <c r="BM51" s="113">
        <v>1</v>
      </c>
      <c r="BN51" s="113">
        <v>0</v>
      </c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</row>
    <row r="52" spans="1:237" ht="33" customHeight="1">
      <c r="A52" s="56" t="s">
        <v>49</v>
      </c>
      <c r="B52" s="113">
        <v>99353</v>
      </c>
      <c r="C52" s="113">
        <v>0</v>
      </c>
      <c r="D52" s="113">
        <v>0</v>
      </c>
      <c r="E52" s="113">
        <v>94568</v>
      </c>
      <c r="F52" s="113">
        <v>4785</v>
      </c>
      <c r="G52" s="113">
        <v>0</v>
      </c>
      <c r="H52" s="113">
        <v>0</v>
      </c>
      <c r="I52" s="113">
        <v>230208</v>
      </c>
      <c r="J52" s="113">
        <v>115104</v>
      </c>
      <c r="K52" s="113">
        <v>115104</v>
      </c>
      <c r="L52" s="113">
        <v>77992</v>
      </c>
      <c r="M52" s="113">
        <v>11841</v>
      </c>
      <c r="N52" s="113">
        <v>25271</v>
      </c>
      <c r="O52" s="113">
        <v>0</v>
      </c>
      <c r="P52" s="113">
        <v>13506</v>
      </c>
      <c r="Q52" s="113">
        <v>16473</v>
      </c>
      <c r="R52" s="113">
        <v>0</v>
      </c>
      <c r="S52" s="113">
        <v>0</v>
      </c>
      <c r="T52" s="113">
        <v>69</v>
      </c>
      <c r="U52" s="113">
        <v>670839</v>
      </c>
      <c r="V52" s="113">
        <v>22752</v>
      </c>
      <c r="W52" s="113">
        <v>604113</v>
      </c>
      <c r="X52" s="113">
        <v>603667</v>
      </c>
      <c r="Y52" s="113">
        <v>0</v>
      </c>
      <c r="Z52" s="113">
        <v>446</v>
      </c>
      <c r="AA52" s="113">
        <v>0</v>
      </c>
      <c r="AB52" s="113">
        <v>0</v>
      </c>
      <c r="AC52" s="113">
        <v>22760</v>
      </c>
      <c r="AD52" s="113">
        <v>11019</v>
      </c>
      <c r="AE52" s="113">
        <v>11741</v>
      </c>
      <c r="AF52" s="113">
        <v>0</v>
      </c>
      <c r="AG52" s="113">
        <v>693</v>
      </c>
      <c r="AH52" s="113">
        <v>0</v>
      </c>
      <c r="AI52" s="113">
        <v>693</v>
      </c>
      <c r="AJ52" s="113">
        <v>10044</v>
      </c>
      <c r="AK52" s="113">
        <v>0</v>
      </c>
      <c r="AL52" s="113">
        <v>0</v>
      </c>
      <c r="AM52" s="113">
        <v>0</v>
      </c>
      <c r="AN52" s="113">
        <v>0</v>
      </c>
      <c r="AO52" s="113">
        <v>10477</v>
      </c>
      <c r="AP52" s="114">
        <f>'済　第３９表介護保険事業会計1'!B52-U52</f>
        <v>159015</v>
      </c>
      <c r="AQ52" s="113">
        <v>43910</v>
      </c>
      <c r="AR52" s="113">
        <v>0</v>
      </c>
      <c r="AS52" s="113">
        <v>43910</v>
      </c>
      <c r="AT52" s="113">
        <v>0</v>
      </c>
      <c r="AU52" s="113">
        <v>0</v>
      </c>
      <c r="AV52" s="113">
        <v>0</v>
      </c>
      <c r="AW52" s="113">
        <v>0</v>
      </c>
      <c r="AX52" s="113">
        <v>18032</v>
      </c>
      <c r="AY52" s="113">
        <v>3043</v>
      </c>
      <c r="AZ52" s="114">
        <f t="shared" si="19"/>
        <v>-18032</v>
      </c>
      <c r="BA52" s="113">
        <v>0</v>
      </c>
      <c r="BB52" s="113">
        <v>0</v>
      </c>
      <c r="BC52" s="113">
        <v>3301</v>
      </c>
      <c r="BD52" s="114">
        <f t="shared" si="20"/>
        <v>-3301</v>
      </c>
      <c r="BE52" s="114">
        <f t="shared" si="21"/>
        <v>93772</v>
      </c>
      <c r="BF52" s="114">
        <f t="shared" si="22"/>
        <v>115105</v>
      </c>
      <c r="BG52" s="114">
        <f>'済　第３９表介護保険事業会計2'!C52</f>
        <v>0</v>
      </c>
      <c r="BH52" s="114">
        <f t="shared" si="23"/>
        <v>115104</v>
      </c>
      <c r="BI52" s="114">
        <f t="shared" si="24"/>
        <v>0</v>
      </c>
      <c r="BJ52" s="114">
        <f t="shared" si="25"/>
        <v>-21332</v>
      </c>
      <c r="BK52" s="114">
        <f t="shared" si="26"/>
        <v>1</v>
      </c>
      <c r="BL52" s="113">
        <v>12668</v>
      </c>
      <c r="BM52" s="113">
        <v>2</v>
      </c>
      <c r="BN52" s="113">
        <v>0</v>
      </c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</row>
    <row r="53" spans="1:237" s="77" customFormat="1" ht="33" customHeight="1">
      <c r="A53" s="56" t="s">
        <v>50</v>
      </c>
      <c r="B53" s="113">
        <v>222884</v>
      </c>
      <c r="C53" s="113">
        <v>0</v>
      </c>
      <c r="D53" s="113">
        <v>0</v>
      </c>
      <c r="E53" s="113">
        <v>213286</v>
      </c>
      <c r="F53" s="113">
        <v>9598</v>
      </c>
      <c r="G53" s="113">
        <v>0</v>
      </c>
      <c r="H53" s="113">
        <v>0</v>
      </c>
      <c r="I53" s="113">
        <v>249086</v>
      </c>
      <c r="J53" s="113">
        <v>0</v>
      </c>
      <c r="K53" s="113">
        <v>216004</v>
      </c>
      <c r="L53" s="113">
        <v>185919</v>
      </c>
      <c r="M53" s="113">
        <v>8248</v>
      </c>
      <c r="N53" s="113">
        <v>21837</v>
      </c>
      <c r="O53" s="113">
        <v>33082</v>
      </c>
      <c r="P53" s="113">
        <v>0</v>
      </c>
      <c r="Q53" s="113">
        <v>69301</v>
      </c>
      <c r="R53" s="113">
        <v>0</v>
      </c>
      <c r="S53" s="113">
        <v>0</v>
      </c>
      <c r="T53" s="113">
        <v>186</v>
      </c>
      <c r="U53" s="113">
        <v>1603519</v>
      </c>
      <c r="V53" s="113">
        <v>50962</v>
      </c>
      <c r="W53" s="113">
        <v>1487596</v>
      </c>
      <c r="X53" s="113">
        <v>1486287</v>
      </c>
      <c r="Y53" s="113">
        <v>0</v>
      </c>
      <c r="Z53" s="113">
        <v>1309</v>
      </c>
      <c r="AA53" s="113">
        <v>0</v>
      </c>
      <c r="AB53" s="113">
        <v>0</v>
      </c>
      <c r="AC53" s="113">
        <v>55676</v>
      </c>
      <c r="AD53" s="113">
        <v>23204</v>
      </c>
      <c r="AE53" s="113">
        <v>32472</v>
      </c>
      <c r="AF53" s="113">
        <v>0</v>
      </c>
      <c r="AG53" s="113">
        <v>0</v>
      </c>
      <c r="AH53" s="113">
        <v>0</v>
      </c>
      <c r="AI53" s="113">
        <v>0</v>
      </c>
      <c r="AJ53" s="113">
        <v>82</v>
      </c>
      <c r="AK53" s="113">
        <v>0</v>
      </c>
      <c r="AL53" s="113">
        <v>0</v>
      </c>
      <c r="AM53" s="113">
        <v>0</v>
      </c>
      <c r="AN53" s="113">
        <v>0</v>
      </c>
      <c r="AO53" s="113">
        <v>9203</v>
      </c>
      <c r="AP53" s="114">
        <f>'済　第３９表介護保険事業会計1'!B53-U53</f>
        <v>87240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14519</v>
      </c>
      <c r="AY53" s="113">
        <v>0</v>
      </c>
      <c r="AZ53" s="114">
        <f t="shared" si="19"/>
        <v>-14519</v>
      </c>
      <c r="BA53" s="113">
        <v>0</v>
      </c>
      <c r="BB53" s="113">
        <v>357955</v>
      </c>
      <c r="BC53" s="113">
        <v>2388</v>
      </c>
      <c r="BD53" s="114">
        <f t="shared" si="20"/>
        <v>355567</v>
      </c>
      <c r="BE53" s="114">
        <f t="shared" si="21"/>
        <v>428288</v>
      </c>
      <c r="BF53" s="114">
        <f t="shared" si="22"/>
        <v>87240</v>
      </c>
      <c r="BG53" s="114">
        <f>'済　第３９表介護保険事業会計2'!C53</f>
        <v>0</v>
      </c>
      <c r="BH53" s="114">
        <f t="shared" si="23"/>
        <v>0</v>
      </c>
      <c r="BI53" s="114">
        <f t="shared" si="24"/>
        <v>0</v>
      </c>
      <c r="BJ53" s="114">
        <f t="shared" si="25"/>
        <v>428288</v>
      </c>
      <c r="BK53" s="114">
        <f t="shared" si="26"/>
        <v>87240</v>
      </c>
      <c r="BL53" s="113">
        <v>33082</v>
      </c>
      <c r="BM53" s="113">
        <v>4</v>
      </c>
      <c r="BN53" s="113">
        <v>0</v>
      </c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</row>
    <row r="54" spans="1:237" ht="33" customHeight="1">
      <c r="A54" s="54" t="s">
        <v>51</v>
      </c>
      <c r="B54" s="111">
        <v>161987</v>
      </c>
      <c r="C54" s="111">
        <v>0</v>
      </c>
      <c r="D54" s="111">
        <v>0</v>
      </c>
      <c r="E54" s="111">
        <v>155592</v>
      </c>
      <c r="F54" s="111">
        <v>6395</v>
      </c>
      <c r="G54" s="111">
        <v>0</v>
      </c>
      <c r="H54" s="111">
        <v>0</v>
      </c>
      <c r="I54" s="111">
        <v>181025</v>
      </c>
      <c r="J54" s="111">
        <v>0</v>
      </c>
      <c r="K54" s="111">
        <v>177865</v>
      </c>
      <c r="L54" s="111">
        <v>133809</v>
      </c>
      <c r="M54" s="111">
        <v>5752</v>
      </c>
      <c r="N54" s="111">
        <v>38304</v>
      </c>
      <c r="O54" s="111">
        <v>3160</v>
      </c>
      <c r="P54" s="111">
        <v>0</v>
      </c>
      <c r="Q54" s="111">
        <v>30939</v>
      </c>
      <c r="R54" s="111">
        <v>0</v>
      </c>
      <c r="S54" s="111">
        <v>0</v>
      </c>
      <c r="T54" s="111">
        <v>10311</v>
      </c>
      <c r="U54" s="111">
        <v>1182952</v>
      </c>
      <c r="V54" s="111">
        <v>46788</v>
      </c>
      <c r="W54" s="111">
        <v>1070746</v>
      </c>
      <c r="X54" s="111">
        <v>998943</v>
      </c>
      <c r="Y54" s="111">
        <v>70914</v>
      </c>
      <c r="Z54" s="111">
        <v>889</v>
      </c>
      <c r="AA54" s="111">
        <v>0</v>
      </c>
      <c r="AB54" s="111">
        <v>0</v>
      </c>
      <c r="AC54" s="111">
        <v>36220</v>
      </c>
      <c r="AD54" s="111">
        <v>16844</v>
      </c>
      <c r="AE54" s="111">
        <v>19376</v>
      </c>
      <c r="AF54" s="111">
        <v>0</v>
      </c>
      <c r="AG54" s="111">
        <v>1051</v>
      </c>
      <c r="AH54" s="111">
        <v>0</v>
      </c>
      <c r="AI54" s="111">
        <v>1051</v>
      </c>
      <c r="AJ54" s="111">
        <v>18000</v>
      </c>
      <c r="AK54" s="111">
        <v>0</v>
      </c>
      <c r="AL54" s="111">
        <v>0</v>
      </c>
      <c r="AM54" s="111">
        <v>0</v>
      </c>
      <c r="AN54" s="111">
        <v>0</v>
      </c>
      <c r="AO54" s="111">
        <v>10147</v>
      </c>
      <c r="AP54" s="112">
        <f>'済　第３９表介護保険事業会計1'!B54-U54</f>
        <v>27526</v>
      </c>
      <c r="AQ54" s="111">
        <v>0</v>
      </c>
      <c r="AR54" s="111">
        <v>584</v>
      </c>
      <c r="AS54" s="111">
        <v>584</v>
      </c>
      <c r="AT54" s="111">
        <v>0</v>
      </c>
      <c r="AU54" s="111">
        <v>0</v>
      </c>
      <c r="AV54" s="111">
        <v>0</v>
      </c>
      <c r="AW54" s="111">
        <v>0</v>
      </c>
      <c r="AX54" s="111">
        <v>6131</v>
      </c>
      <c r="AY54" s="111">
        <v>7</v>
      </c>
      <c r="AZ54" s="112">
        <f t="shared" si="19"/>
        <v>-6131</v>
      </c>
      <c r="BA54" s="111">
        <v>0</v>
      </c>
      <c r="BB54" s="111">
        <v>322</v>
      </c>
      <c r="BC54" s="111">
        <v>0</v>
      </c>
      <c r="BD54" s="112">
        <f t="shared" si="20"/>
        <v>322</v>
      </c>
      <c r="BE54" s="112">
        <f t="shared" si="21"/>
        <v>21133</v>
      </c>
      <c r="BF54" s="112">
        <f t="shared" si="22"/>
        <v>26942</v>
      </c>
      <c r="BG54" s="112">
        <f>'済　第３９表介護保険事業会計2'!C54</f>
        <v>0</v>
      </c>
      <c r="BH54" s="112">
        <f t="shared" si="23"/>
        <v>0</v>
      </c>
      <c r="BI54" s="112">
        <f t="shared" si="24"/>
        <v>0</v>
      </c>
      <c r="BJ54" s="112">
        <f t="shared" si="25"/>
        <v>21133</v>
      </c>
      <c r="BK54" s="112">
        <f t="shared" si="26"/>
        <v>26942</v>
      </c>
      <c r="BL54" s="111">
        <v>17474</v>
      </c>
      <c r="BM54" s="111">
        <v>3</v>
      </c>
      <c r="BN54" s="111">
        <v>0</v>
      </c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</row>
    <row r="55" spans="1:237" ht="33" customHeight="1">
      <c r="A55" s="56" t="s">
        <v>52</v>
      </c>
      <c r="B55" s="113">
        <v>50144</v>
      </c>
      <c r="C55" s="113">
        <v>0</v>
      </c>
      <c r="D55" s="113">
        <v>0</v>
      </c>
      <c r="E55" s="113">
        <v>47915</v>
      </c>
      <c r="F55" s="113">
        <v>2229</v>
      </c>
      <c r="G55" s="113">
        <v>0</v>
      </c>
      <c r="H55" s="113">
        <v>0</v>
      </c>
      <c r="I55" s="113">
        <v>93604</v>
      </c>
      <c r="J55" s="113">
        <v>0</v>
      </c>
      <c r="K55" s="113">
        <v>93604</v>
      </c>
      <c r="L55" s="113">
        <v>43902</v>
      </c>
      <c r="M55" s="113">
        <v>17468</v>
      </c>
      <c r="N55" s="113">
        <v>32234</v>
      </c>
      <c r="O55" s="113">
        <v>0</v>
      </c>
      <c r="P55" s="113">
        <v>0</v>
      </c>
      <c r="Q55" s="113">
        <v>46608</v>
      </c>
      <c r="R55" s="113">
        <v>0</v>
      </c>
      <c r="S55" s="113">
        <v>0</v>
      </c>
      <c r="T55" s="113">
        <v>2736</v>
      </c>
      <c r="U55" s="113">
        <v>457048</v>
      </c>
      <c r="V55" s="113">
        <v>19312</v>
      </c>
      <c r="W55" s="113">
        <v>353709</v>
      </c>
      <c r="X55" s="113">
        <v>339204</v>
      </c>
      <c r="Y55" s="113">
        <v>14183</v>
      </c>
      <c r="Z55" s="113">
        <v>322</v>
      </c>
      <c r="AA55" s="113">
        <v>0</v>
      </c>
      <c r="AB55" s="113">
        <v>0</v>
      </c>
      <c r="AC55" s="113">
        <v>26741</v>
      </c>
      <c r="AD55" s="113">
        <v>13999</v>
      </c>
      <c r="AE55" s="113">
        <v>12742</v>
      </c>
      <c r="AF55" s="113">
        <v>0</v>
      </c>
      <c r="AG55" s="113">
        <v>7328</v>
      </c>
      <c r="AH55" s="113">
        <v>5414</v>
      </c>
      <c r="AI55" s="113">
        <v>1914</v>
      </c>
      <c r="AJ55" s="113">
        <v>26506</v>
      </c>
      <c r="AK55" s="113">
        <v>0</v>
      </c>
      <c r="AL55" s="113">
        <v>0</v>
      </c>
      <c r="AM55" s="113">
        <v>0</v>
      </c>
      <c r="AN55" s="113">
        <v>0</v>
      </c>
      <c r="AO55" s="113">
        <v>23452</v>
      </c>
      <c r="AP55" s="114">
        <f>'済　第３９表介護保険事業会計1'!B55-U55</f>
        <v>41516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16116</v>
      </c>
      <c r="AY55" s="113">
        <v>1511</v>
      </c>
      <c r="AZ55" s="114">
        <f t="shared" si="19"/>
        <v>-16116</v>
      </c>
      <c r="BA55" s="113">
        <v>0</v>
      </c>
      <c r="BB55" s="113">
        <v>0</v>
      </c>
      <c r="BC55" s="113">
        <v>2472</v>
      </c>
      <c r="BD55" s="114">
        <f t="shared" si="20"/>
        <v>-2472</v>
      </c>
      <c r="BE55" s="114">
        <f t="shared" si="21"/>
        <v>22928</v>
      </c>
      <c r="BF55" s="114">
        <f t="shared" si="22"/>
        <v>41516</v>
      </c>
      <c r="BG55" s="114">
        <f>'済　第３９表介護保険事業会計2'!C55</f>
        <v>0</v>
      </c>
      <c r="BH55" s="114">
        <f t="shared" si="23"/>
        <v>0</v>
      </c>
      <c r="BI55" s="114">
        <f t="shared" si="24"/>
        <v>5414</v>
      </c>
      <c r="BJ55" s="114">
        <f t="shared" si="25"/>
        <v>28342</v>
      </c>
      <c r="BK55" s="114">
        <f t="shared" si="26"/>
        <v>46930</v>
      </c>
      <c r="BL55" s="113">
        <v>8729</v>
      </c>
      <c r="BM55" s="113">
        <v>3</v>
      </c>
      <c r="BN55" s="113">
        <v>0</v>
      </c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</row>
    <row r="56" spans="1:237" ht="33" customHeight="1">
      <c r="A56" s="56" t="s">
        <v>53</v>
      </c>
      <c r="B56" s="113">
        <v>119620</v>
      </c>
      <c r="C56" s="113">
        <v>0</v>
      </c>
      <c r="D56" s="113">
        <v>0</v>
      </c>
      <c r="E56" s="113">
        <v>115785</v>
      </c>
      <c r="F56" s="113">
        <v>3835</v>
      </c>
      <c r="G56" s="113">
        <v>0</v>
      </c>
      <c r="H56" s="113">
        <v>0</v>
      </c>
      <c r="I56" s="113">
        <v>139763</v>
      </c>
      <c r="J56" s="113">
        <v>0</v>
      </c>
      <c r="K56" s="113">
        <v>139763</v>
      </c>
      <c r="L56" s="113">
        <v>101739</v>
      </c>
      <c r="M56" s="113">
        <v>3861</v>
      </c>
      <c r="N56" s="113">
        <v>34163</v>
      </c>
      <c r="O56" s="113">
        <v>0</v>
      </c>
      <c r="P56" s="113">
        <v>36733</v>
      </c>
      <c r="Q56" s="113">
        <v>105592</v>
      </c>
      <c r="R56" s="113">
        <v>0</v>
      </c>
      <c r="S56" s="113">
        <v>0</v>
      </c>
      <c r="T56" s="113">
        <v>3110</v>
      </c>
      <c r="U56" s="113">
        <v>932391</v>
      </c>
      <c r="V56" s="113">
        <v>29730</v>
      </c>
      <c r="W56" s="113">
        <v>699479</v>
      </c>
      <c r="X56" s="113">
        <v>698894</v>
      </c>
      <c r="Y56" s="113">
        <v>0</v>
      </c>
      <c r="Z56" s="113">
        <v>585</v>
      </c>
      <c r="AA56" s="113">
        <v>0</v>
      </c>
      <c r="AB56" s="113">
        <v>0</v>
      </c>
      <c r="AC56" s="113">
        <v>22548</v>
      </c>
      <c r="AD56" s="113">
        <v>5024</v>
      </c>
      <c r="AE56" s="113">
        <v>17524</v>
      </c>
      <c r="AF56" s="113">
        <v>71935</v>
      </c>
      <c r="AG56" s="113">
        <v>11203</v>
      </c>
      <c r="AH56" s="113">
        <v>0</v>
      </c>
      <c r="AI56" s="113">
        <v>11203</v>
      </c>
      <c r="AJ56" s="113">
        <v>69068</v>
      </c>
      <c r="AK56" s="113">
        <v>0</v>
      </c>
      <c r="AL56" s="113">
        <v>0</v>
      </c>
      <c r="AM56" s="113">
        <v>0</v>
      </c>
      <c r="AN56" s="113">
        <v>0</v>
      </c>
      <c r="AO56" s="113">
        <v>28428</v>
      </c>
      <c r="AP56" s="114">
        <f>'済　第３９表介護保険事業会計1'!B56-U56</f>
        <v>132299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52079</v>
      </c>
      <c r="AY56" s="113">
        <v>919</v>
      </c>
      <c r="AZ56" s="114">
        <f t="shared" si="19"/>
        <v>-52079</v>
      </c>
      <c r="BA56" s="113">
        <v>0</v>
      </c>
      <c r="BB56" s="113">
        <v>0</v>
      </c>
      <c r="BC56" s="113">
        <v>933</v>
      </c>
      <c r="BD56" s="114">
        <f t="shared" si="20"/>
        <v>-933</v>
      </c>
      <c r="BE56" s="114">
        <f t="shared" si="21"/>
        <v>79287</v>
      </c>
      <c r="BF56" s="114">
        <f t="shared" si="22"/>
        <v>132299</v>
      </c>
      <c r="BG56" s="114">
        <f>'済　第３９表介護保険事業会計2'!C56</f>
        <v>0</v>
      </c>
      <c r="BH56" s="114">
        <f t="shared" si="23"/>
        <v>0</v>
      </c>
      <c r="BI56" s="114">
        <f t="shared" si="24"/>
        <v>0</v>
      </c>
      <c r="BJ56" s="114">
        <f t="shared" si="25"/>
        <v>79287</v>
      </c>
      <c r="BK56" s="114">
        <f t="shared" si="26"/>
        <v>132299</v>
      </c>
      <c r="BL56" s="113">
        <v>18515</v>
      </c>
      <c r="BM56" s="113">
        <v>3</v>
      </c>
      <c r="BN56" s="113">
        <v>0</v>
      </c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</row>
    <row r="57" spans="1:237" ht="33" customHeight="1">
      <c r="A57" s="56" t="s">
        <v>54</v>
      </c>
      <c r="B57" s="113">
        <v>184958</v>
      </c>
      <c r="C57" s="113">
        <v>0</v>
      </c>
      <c r="D57" s="113">
        <v>0</v>
      </c>
      <c r="E57" s="113">
        <v>179866</v>
      </c>
      <c r="F57" s="113">
        <v>4413</v>
      </c>
      <c r="G57" s="113">
        <v>679</v>
      </c>
      <c r="H57" s="113">
        <v>0</v>
      </c>
      <c r="I57" s="113">
        <v>241698</v>
      </c>
      <c r="J57" s="113">
        <v>0</v>
      </c>
      <c r="K57" s="113">
        <v>241698</v>
      </c>
      <c r="L57" s="113">
        <v>169278</v>
      </c>
      <c r="M57" s="113">
        <v>0</v>
      </c>
      <c r="N57" s="113">
        <v>72420</v>
      </c>
      <c r="O57" s="113">
        <v>0</v>
      </c>
      <c r="P57" s="113">
        <v>38391</v>
      </c>
      <c r="Q57" s="113">
        <v>23367</v>
      </c>
      <c r="R57" s="113">
        <v>0</v>
      </c>
      <c r="S57" s="113">
        <v>0</v>
      </c>
      <c r="T57" s="113">
        <v>3150</v>
      </c>
      <c r="U57" s="113">
        <v>1514549</v>
      </c>
      <c r="V57" s="113">
        <v>65704</v>
      </c>
      <c r="W57" s="113">
        <v>1385132</v>
      </c>
      <c r="X57" s="113">
        <v>1383895</v>
      </c>
      <c r="Y57" s="113">
        <v>0</v>
      </c>
      <c r="Z57" s="113">
        <v>1237</v>
      </c>
      <c r="AA57" s="113">
        <v>0</v>
      </c>
      <c r="AB57" s="113">
        <v>0</v>
      </c>
      <c r="AC57" s="113">
        <v>25340</v>
      </c>
      <c r="AD57" s="113">
        <v>12300</v>
      </c>
      <c r="AE57" s="113">
        <v>13040</v>
      </c>
      <c r="AF57" s="113">
        <v>0</v>
      </c>
      <c r="AG57" s="113">
        <v>5880</v>
      </c>
      <c r="AH57" s="113">
        <v>0</v>
      </c>
      <c r="AI57" s="113">
        <v>5880</v>
      </c>
      <c r="AJ57" s="113">
        <v>4</v>
      </c>
      <c r="AK57" s="113">
        <v>0</v>
      </c>
      <c r="AL57" s="113">
        <v>0</v>
      </c>
      <c r="AM57" s="113">
        <v>0</v>
      </c>
      <c r="AN57" s="113">
        <v>0</v>
      </c>
      <c r="AO57" s="113">
        <v>32489</v>
      </c>
      <c r="AP57" s="114">
        <f>'済　第３９表介護保険事業会計1'!B57-U57</f>
        <v>60280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802928</v>
      </c>
      <c r="AW57" s="113">
        <v>13239</v>
      </c>
      <c r="AX57" s="113">
        <v>10216</v>
      </c>
      <c r="AY57" s="113">
        <v>0</v>
      </c>
      <c r="AZ57" s="114">
        <f>AV57-AX57</f>
        <v>792712</v>
      </c>
      <c r="BA57" s="113">
        <v>0</v>
      </c>
      <c r="BB57" s="113">
        <v>354639</v>
      </c>
      <c r="BC57" s="113">
        <v>1414</v>
      </c>
      <c r="BD57" s="114">
        <f t="shared" si="20"/>
        <v>353225</v>
      </c>
      <c r="BE57" s="114">
        <f t="shared" si="21"/>
        <v>1206217</v>
      </c>
      <c r="BF57" s="114">
        <f t="shared" si="22"/>
        <v>60280</v>
      </c>
      <c r="BG57" s="114">
        <f>'済　第３９表介護保険事業会計2'!C57</f>
        <v>0</v>
      </c>
      <c r="BH57" s="114">
        <f t="shared" si="23"/>
        <v>0</v>
      </c>
      <c r="BI57" s="114">
        <f t="shared" si="24"/>
        <v>0</v>
      </c>
      <c r="BJ57" s="114">
        <f t="shared" si="25"/>
        <v>1206217</v>
      </c>
      <c r="BK57" s="114">
        <f t="shared" si="26"/>
        <v>60280</v>
      </c>
      <c r="BL57" s="113">
        <v>42058</v>
      </c>
      <c r="BM57" s="113">
        <v>12</v>
      </c>
      <c r="BN57" s="113">
        <v>0</v>
      </c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</row>
    <row r="58" spans="1:237" s="77" customFormat="1" ht="33" customHeight="1">
      <c r="A58" s="57" t="s">
        <v>55</v>
      </c>
      <c r="B58" s="115">
        <v>64431</v>
      </c>
      <c r="C58" s="115">
        <v>0</v>
      </c>
      <c r="D58" s="115">
        <v>0</v>
      </c>
      <c r="E58" s="115">
        <v>62691</v>
      </c>
      <c r="F58" s="115">
        <v>1740</v>
      </c>
      <c r="G58" s="115">
        <v>0</v>
      </c>
      <c r="H58" s="115">
        <v>0</v>
      </c>
      <c r="I58" s="115">
        <v>70738</v>
      </c>
      <c r="J58" s="115">
        <v>0</v>
      </c>
      <c r="K58" s="115">
        <v>70738</v>
      </c>
      <c r="L58" s="115">
        <v>50803</v>
      </c>
      <c r="M58" s="115">
        <v>1539</v>
      </c>
      <c r="N58" s="115">
        <v>18396</v>
      </c>
      <c r="O58" s="115">
        <v>0</v>
      </c>
      <c r="P58" s="115">
        <v>0</v>
      </c>
      <c r="Q58" s="115">
        <v>26799</v>
      </c>
      <c r="R58" s="115">
        <v>0</v>
      </c>
      <c r="S58" s="115">
        <v>0</v>
      </c>
      <c r="T58" s="115">
        <v>1138</v>
      </c>
      <c r="U58" s="115">
        <v>496407</v>
      </c>
      <c r="V58" s="115">
        <v>16148</v>
      </c>
      <c r="W58" s="115">
        <v>406428</v>
      </c>
      <c r="X58" s="115">
        <v>406139</v>
      </c>
      <c r="Y58" s="115">
        <v>0</v>
      </c>
      <c r="Z58" s="115">
        <v>289</v>
      </c>
      <c r="AA58" s="115">
        <v>0</v>
      </c>
      <c r="AB58" s="115">
        <v>0</v>
      </c>
      <c r="AC58" s="115">
        <v>9740</v>
      </c>
      <c r="AD58" s="115">
        <v>589</v>
      </c>
      <c r="AE58" s="115">
        <v>9151</v>
      </c>
      <c r="AF58" s="115">
        <v>39843</v>
      </c>
      <c r="AG58" s="115">
        <v>0</v>
      </c>
      <c r="AH58" s="115">
        <v>0</v>
      </c>
      <c r="AI58" s="115">
        <v>0</v>
      </c>
      <c r="AJ58" s="115">
        <v>10858</v>
      </c>
      <c r="AK58" s="115">
        <v>0</v>
      </c>
      <c r="AL58" s="115">
        <v>0</v>
      </c>
      <c r="AM58" s="115">
        <v>0</v>
      </c>
      <c r="AN58" s="115">
        <v>0</v>
      </c>
      <c r="AO58" s="115">
        <v>13390</v>
      </c>
      <c r="AP58" s="116">
        <f>'済　第３９表介護保険事業会計1'!B58-U58</f>
        <v>20755</v>
      </c>
      <c r="AQ58" s="115">
        <v>0</v>
      </c>
      <c r="AR58" s="115">
        <v>0</v>
      </c>
      <c r="AS58" s="115">
        <v>0</v>
      </c>
      <c r="AT58" s="115">
        <v>0</v>
      </c>
      <c r="AU58" s="115">
        <v>0</v>
      </c>
      <c r="AV58" s="115">
        <v>0</v>
      </c>
      <c r="AW58" s="115">
        <v>0</v>
      </c>
      <c r="AX58" s="115">
        <v>11989</v>
      </c>
      <c r="AY58" s="115">
        <v>326</v>
      </c>
      <c r="AZ58" s="116">
        <f t="shared" si="19"/>
        <v>-11989</v>
      </c>
      <c r="BA58" s="115">
        <v>0</v>
      </c>
      <c r="BB58" s="115">
        <v>0</v>
      </c>
      <c r="BC58" s="115">
        <v>1597</v>
      </c>
      <c r="BD58" s="116">
        <f t="shared" si="20"/>
        <v>-1597</v>
      </c>
      <c r="BE58" s="116">
        <f t="shared" si="21"/>
        <v>7169</v>
      </c>
      <c r="BF58" s="116">
        <f t="shared" si="22"/>
        <v>20755</v>
      </c>
      <c r="BG58" s="116">
        <f>'済　第３９表介護保険事業会計2'!C58</f>
        <v>0</v>
      </c>
      <c r="BH58" s="116">
        <f t="shared" si="23"/>
        <v>0</v>
      </c>
      <c r="BI58" s="116">
        <f t="shared" si="24"/>
        <v>0</v>
      </c>
      <c r="BJ58" s="116">
        <f t="shared" si="25"/>
        <v>7169</v>
      </c>
      <c r="BK58" s="116">
        <f t="shared" si="26"/>
        <v>20755</v>
      </c>
      <c r="BL58" s="115">
        <v>16115</v>
      </c>
      <c r="BM58" s="115">
        <v>2</v>
      </c>
      <c r="BN58" s="115">
        <v>0</v>
      </c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</row>
    <row r="59" spans="1:237" ht="33" customHeight="1">
      <c r="A59" s="56" t="s">
        <v>56</v>
      </c>
      <c r="B59" s="113">
        <v>148782</v>
      </c>
      <c r="C59" s="113">
        <v>0</v>
      </c>
      <c r="D59" s="113">
        <v>0</v>
      </c>
      <c r="E59" s="113">
        <v>141327</v>
      </c>
      <c r="F59" s="113">
        <v>7455</v>
      </c>
      <c r="G59" s="113">
        <v>0</v>
      </c>
      <c r="H59" s="113">
        <v>0</v>
      </c>
      <c r="I59" s="113">
        <v>196243</v>
      </c>
      <c r="J59" s="113">
        <v>0</v>
      </c>
      <c r="K59" s="113">
        <v>195765</v>
      </c>
      <c r="L59" s="113">
        <v>125562</v>
      </c>
      <c r="M59" s="113">
        <v>8177</v>
      </c>
      <c r="N59" s="113">
        <v>62026</v>
      </c>
      <c r="O59" s="113">
        <v>478</v>
      </c>
      <c r="P59" s="113">
        <v>26922</v>
      </c>
      <c r="Q59" s="113">
        <v>102427</v>
      </c>
      <c r="R59" s="113">
        <v>0</v>
      </c>
      <c r="S59" s="113">
        <v>0</v>
      </c>
      <c r="T59" s="113">
        <v>2943</v>
      </c>
      <c r="U59" s="113">
        <v>1200178</v>
      </c>
      <c r="V59" s="113">
        <v>49899</v>
      </c>
      <c r="W59" s="113">
        <v>903301</v>
      </c>
      <c r="X59" s="113">
        <v>902482</v>
      </c>
      <c r="Y59" s="113">
        <v>0</v>
      </c>
      <c r="Z59" s="113">
        <v>819</v>
      </c>
      <c r="AA59" s="113">
        <v>0</v>
      </c>
      <c r="AB59" s="113">
        <v>0</v>
      </c>
      <c r="AC59" s="113">
        <v>42516</v>
      </c>
      <c r="AD59" s="113">
        <v>26730</v>
      </c>
      <c r="AE59" s="113">
        <v>15786</v>
      </c>
      <c r="AF59" s="113">
        <v>99467</v>
      </c>
      <c r="AG59" s="113">
        <v>10623</v>
      </c>
      <c r="AH59" s="113">
        <v>0</v>
      </c>
      <c r="AI59" s="113">
        <v>10623</v>
      </c>
      <c r="AJ59" s="113">
        <v>58017</v>
      </c>
      <c r="AK59" s="113">
        <v>0</v>
      </c>
      <c r="AL59" s="113">
        <v>0</v>
      </c>
      <c r="AM59" s="113">
        <v>0</v>
      </c>
      <c r="AN59" s="113">
        <v>0</v>
      </c>
      <c r="AO59" s="113">
        <v>36355</v>
      </c>
      <c r="AP59" s="114">
        <f>'済　第３９表介護保険事業会計1'!B59-U59</f>
        <v>132686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350214</v>
      </c>
      <c r="AW59" s="113">
        <v>22922</v>
      </c>
      <c r="AX59" s="113">
        <v>36372</v>
      </c>
      <c r="AY59" s="113">
        <v>3031</v>
      </c>
      <c r="AZ59" s="114">
        <f t="shared" si="19"/>
        <v>313842</v>
      </c>
      <c r="BA59" s="113">
        <v>0</v>
      </c>
      <c r="BB59" s="113">
        <v>266622</v>
      </c>
      <c r="BC59" s="113">
        <v>5257</v>
      </c>
      <c r="BD59" s="114">
        <f t="shared" si="20"/>
        <v>261365</v>
      </c>
      <c r="BE59" s="114">
        <f t="shared" si="21"/>
        <v>707893</v>
      </c>
      <c r="BF59" s="114">
        <f t="shared" si="22"/>
        <v>132686</v>
      </c>
      <c r="BG59" s="114">
        <f>'済　第３９表介護保険事業会計2'!C59</f>
        <v>0</v>
      </c>
      <c r="BH59" s="114">
        <f t="shared" si="23"/>
        <v>0</v>
      </c>
      <c r="BI59" s="114">
        <f t="shared" si="24"/>
        <v>0</v>
      </c>
      <c r="BJ59" s="114">
        <f t="shared" si="25"/>
        <v>707893</v>
      </c>
      <c r="BK59" s="114">
        <f t="shared" si="26"/>
        <v>132686</v>
      </c>
      <c r="BL59" s="113">
        <v>36433</v>
      </c>
      <c r="BM59" s="113">
        <v>9</v>
      </c>
      <c r="BN59" s="113">
        <v>0</v>
      </c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</row>
    <row r="60" spans="1:237" ht="33" customHeight="1">
      <c r="A60" s="56" t="s">
        <v>57</v>
      </c>
      <c r="B60" s="113">
        <v>119967</v>
      </c>
      <c r="C60" s="113">
        <v>0</v>
      </c>
      <c r="D60" s="113">
        <v>0</v>
      </c>
      <c r="E60" s="113">
        <v>118589</v>
      </c>
      <c r="F60" s="113">
        <v>1378</v>
      </c>
      <c r="G60" s="113">
        <v>0</v>
      </c>
      <c r="H60" s="113">
        <v>0</v>
      </c>
      <c r="I60" s="113">
        <v>143731</v>
      </c>
      <c r="J60" s="113">
        <v>27756</v>
      </c>
      <c r="K60" s="113">
        <v>115975</v>
      </c>
      <c r="L60" s="113">
        <v>104481</v>
      </c>
      <c r="M60" s="113">
        <v>1420</v>
      </c>
      <c r="N60" s="113">
        <v>10074</v>
      </c>
      <c r="O60" s="113">
        <v>0</v>
      </c>
      <c r="P60" s="113">
        <v>0</v>
      </c>
      <c r="Q60" s="113">
        <v>122511</v>
      </c>
      <c r="R60" s="113">
        <v>0</v>
      </c>
      <c r="S60" s="113">
        <v>0</v>
      </c>
      <c r="T60" s="113">
        <v>0</v>
      </c>
      <c r="U60" s="113">
        <v>1031414</v>
      </c>
      <c r="V60" s="113">
        <v>33100</v>
      </c>
      <c r="W60" s="113">
        <v>852700</v>
      </c>
      <c r="X60" s="113">
        <v>806490</v>
      </c>
      <c r="Y60" s="113">
        <v>45403</v>
      </c>
      <c r="Z60" s="113">
        <v>807</v>
      </c>
      <c r="AA60" s="113">
        <v>0</v>
      </c>
      <c r="AB60" s="113">
        <v>0</v>
      </c>
      <c r="AC60" s="113">
        <v>8222</v>
      </c>
      <c r="AD60" s="113">
        <v>3222</v>
      </c>
      <c r="AE60" s="113">
        <v>5000</v>
      </c>
      <c r="AF60" s="113">
        <v>0</v>
      </c>
      <c r="AG60" s="113">
        <v>0</v>
      </c>
      <c r="AH60" s="113">
        <v>0</v>
      </c>
      <c r="AI60" s="113">
        <v>0</v>
      </c>
      <c r="AJ60" s="113">
        <v>80000</v>
      </c>
      <c r="AK60" s="113">
        <v>0</v>
      </c>
      <c r="AL60" s="113">
        <v>0</v>
      </c>
      <c r="AM60" s="113">
        <v>0</v>
      </c>
      <c r="AN60" s="113">
        <v>0</v>
      </c>
      <c r="AO60" s="113">
        <v>57392</v>
      </c>
      <c r="AP60" s="114">
        <f>'済　第３９表介護保険事業会計1'!B60-U60</f>
        <v>97810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5601</v>
      </c>
      <c r="AY60" s="113">
        <v>0</v>
      </c>
      <c r="AZ60" s="114">
        <f t="shared" si="19"/>
        <v>-5601</v>
      </c>
      <c r="BA60" s="113">
        <v>0</v>
      </c>
      <c r="BB60" s="113">
        <v>2982</v>
      </c>
      <c r="BC60" s="113">
        <v>0</v>
      </c>
      <c r="BD60" s="114">
        <f t="shared" si="20"/>
        <v>2982</v>
      </c>
      <c r="BE60" s="114">
        <f t="shared" si="21"/>
        <v>95191</v>
      </c>
      <c r="BF60" s="114">
        <f t="shared" si="22"/>
        <v>97810</v>
      </c>
      <c r="BG60" s="114">
        <f>'済　第３９表介護保険事業会計2'!C60</f>
        <v>0</v>
      </c>
      <c r="BH60" s="114">
        <f t="shared" si="23"/>
        <v>27756</v>
      </c>
      <c r="BI60" s="114">
        <f t="shared" si="24"/>
        <v>0</v>
      </c>
      <c r="BJ60" s="114">
        <f t="shared" si="25"/>
        <v>67435</v>
      </c>
      <c r="BK60" s="114">
        <f t="shared" si="26"/>
        <v>70054</v>
      </c>
      <c r="BL60" s="113">
        <v>8684</v>
      </c>
      <c r="BM60" s="113">
        <v>1</v>
      </c>
      <c r="BN60" s="113">
        <v>0</v>
      </c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</row>
    <row r="61" spans="1:237" ht="33" customHeight="1">
      <c r="A61" s="56" t="s">
        <v>58</v>
      </c>
      <c r="B61" s="113">
        <v>371947</v>
      </c>
      <c r="C61" s="113">
        <v>0</v>
      </c>
      <c r="D61" s="113">
        <v>0</v>
      </c>
      <c r="E61" s="113">
        <v>368730</v>
      </c>
      <c r="F61" s="113">
        <v>3217</v>
      </c>
      <c r="G61" s="113">
        <v>0</v>
      </c>
      <c r="H61" s="113">
        <v>0</v>
      </c>
      <c r="I61" s="113">
        <v>389136</v>
      </c>
      <c r="J61" s="113">
        <v>0</v>
      </c>
      <c r="K61" s="113">
        <v>389136</v>
      </c>
      <c r="L61" s="113">
        <v>288804</v>
      </c>
      <c r="M61" s="113">
        <v>2441</v>
      </c>
      <c r="N61" s="113">
        <v>97891</v>
      </c>
      <c r="O61" s="113">
        <v>0</v>
      </c>
      <c r="P61" s="113">
        <v>11584</v>
      </c>
      <c r="Q61" s="113">
        <v>159867</v>
      </c>
      <c r="R61" s="113">
        <v>0</v>
      </c>
      <c r="S61" s="113">
        <v>0</v>
      </c>
      <c r="T61" s="113">
        <v>13396</v>
      </c>
      <c r="U61" s="113">
        <v>2625342</v>
      </c>
      <c r="V61" s="113">
        <v>95363</v>
      </c>
      <c r="W61" s="113">
        <v>2134074</v>
      </c>
      <c r="X61" s="113">
        <v>2131837</v>
      </c>
      <c r="Y61" s="113">
        <v>0</v>
      </c>
      <c r="Z61" s="113">
        <v>2237</v>
      </c>
      <c r="AA61" s="113">
        <v>0</v>
      </c>
      <c r="AB61" s="113">
        <v>0</v>
      </c>
      <c r="AC61" s="113">
        <v>27384</v>
      </c>
      <c r="AD61" s="113">
        <v>12518</v>
      </c>
      <c r="AE61" s="113">
        <v>14866</v>
      </c>
      <c r="AF61" s="113">
        <v>214881</v>
      </c>
      <c r="AG61" s="113">
        <v>25873</v>
      </c>
      <c r="AH61" s="113">
        <v>0</v>
      </c>
      <c r="AI61" s="113">
        <v>25873</v>
      </c>
      <c r="AJ61" s="113">
        <v>34700</v>
      </c>
      <c r="AK61" s="113">
        <v>0</v>
      </c>
      <c r="AL61" s="113">
        <v>0</v>
      </c>
      <c r="AM61" s="113">
        <v>0</v>
      </c>
      <c r="AN61" s="113">
        <v>0</v>
      </c>
      <c r="AO61" s="113">
        <v>93067</v>
      </c>
      <c r="AP61" s="114">
        <f>'済　第３９表介護保険事業会計1'!B61-U61</f>
        <v>291679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4">
        <f t="shared" si="19"/>
        <v>0</v>
      </c>
      <c r="BA61" s="113">
        <v>0</v>
      </c>
      <c r="BB61" s="113">
        <v>0</v>
      </c>
      <c r="BC61" s="113">
        <v>0</v>
      </c>
      <c r="BD61" s="114">
        <f t="shared" si="20"/>
        <v>0</v>
      </c>
      <c r="BE61" s="114">
        <f t="shared" si="21"/>
        <v>291679</v>
      </c>
      <c r="BF61" s="114">
        <f t="shared" si="22"/>
        <v>291679</v>
      </c>
      <c r="BG61" s="114">
        <f>'済　第３９表介護保険事業会計2'!C61</f>
        <v>0</v>
      </c>
      <c r="BH61" s="114">
        <f t="shared" si="23"/>
        <v>0</v>
      </c>
      <c r="BI61" s="114">
        <f t="shared" si="24"/>
        <v>0</v>
      </c>
      <c r="BJ61" s="114">
        <f t="shared" si="25"/>
        <v>291679</v>
      </c>
      <c r="BK61" s="114">
        <f t="shared" si="26"/>
        <v>291679</v>
      </c>
      <c r="BL61" s="113">
        <v>68081</v>
      </c>
      <c r="BM61" s="113">
        <v>11</v>
      </c>
      <c r="BN61" s="113">
        <v>0</v>
      </c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</row>
    <row r="62" spans="1:237" ht="33" customHeight="1">
      <c r="A62" s="56" t="s">
        <v>59</v>
      </c>
      <c r="B62" s="113">
        <v>38109</v>
      </c>
      <c r="C62" s="113">
        <v>0</v>
      </c>
      <c r="D62" s="113">
        <v>0</v>
      </c>
      <c r="E62" s="113">
        <v>37367</v>
      </c>
      <c r="F62" s="113">
        <v>742</v>
      </c>
      <c r="G62" s="113">
        <v>0</v>
      </c>
      <c r="H62" s="113">
        <v>0</v>
      </c>
      <c r="I62" s="113">
        <v>56341</v>
      </c>
      <c r="J62" s="113">
        <v>0</v>
      </c>
      <c r="K62" s="113">
        <v>56341</v>
      </c>
      <c r="L62" s="113">
        <v>33917</v>
      </c>
      <c r="M62" s="113">
        <v>954</v>
      </c>
      <c r="N62" s="113">
        <v>21470</v>
      </c>
      <c r="O62" s="113">
        <v>0</v>
      </c>
      <c r="P62" s="113">
        <v>145</v>
      </c>
      <c r="Q62" s="113">
        <v>36689</v>
      </c>
      <c r="R62" s="113">
        <v>0</v>
      </c>
      <c r="S62" s="113">
        <v>0</v>
      </c>
      <c r="T62" s="113">
        <v>6828</v>
      </c>
      <c r="U62" s="113">
        <v>335410</v>
      </c>
      <c r="V62" s="113">
        <v>13984</v>
      </c>
      <c r="W62" s="113">
        <v>296122</v>
      </c>
      <c r="X62" s="113">
        <v>295897</v>
      </c>
      <c r="Y62" s="113">
        <v>0</v>
      </c>
      <c r="Z62" s="113">
        <v>225</v>
      </c>
      <c r="AA62" s="113">
        <v>0</v>
      </c>
      <c r="AB62" s="113">
        <v>0</v>
      </c>
      <c r="AC62" s="113">
        <v>10104</v>
      </c>
      <c r="AD62" s="113">
        <v>535</v>
      </c>
      <c r="AE62" s="113">
        <v>9569</v>
      </c>
      <c r="AF62" s="113">
        <v>0</v>
      </c>
      <c r="AG62" s="113">
        <v>0</v>
      </c>
      <c r="AH62" s="113">
        <v>0</v>
      </c>
      <c r="AI62" s="113">
        <v>0</v>
      </c>
      <c r="AJ62" s="113">
        <v>1</v>
      </c>
      <c r="AK62" s="113">
        <v>0</v>
      </c>
      <c r="AL62" s="113">
        <v>0</v>
      </c>
      <c r="AM62" s="113">
        <v>0</v>
      </c>
      <c r="AN62" s="113">
        <v>0</v>
      </c>
      <c r="AO62" s="113">
        <v>15199</v>
      </c>
      <c r="AP62" s="114">
        <f>'済　第３９表介護保険事業会計1'!B62-U62</f>
        <v>31261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6210</v>
      </c>
      <c r="AY62" s="113">
        <v>83</v>
      </c>
      <c r="AZ62" s="114">
        <f t="shared" si="19"/>
        <v>-6210</v>
      </c>
      <c r="BA62" s="113">
        <v>0</v>
      </c>
      <c r="BB62" s="113">
        <v>0</v>
      </c>
      <c r="BC62" s="113">
        <v>2006</v>
      </c>
      <c r="BD62" s="114">
        <f t="shared" si="20"/>
        <v>-2006</v>
      </c>
      <c r="BE62" s="114">
        <f t="shared" si="21"/>
        <v>23045</v>
      </c>
      <c r="BF62" s="114">
        <f t="shared" si="22"/>
        <v>31261</v>
      </c>
      <c r="BG62" s="114">
        <f>'済　第３９表介護保険事業会計2'!C62</f>
        <v>0</v>
      </c>
      <c r="BH62" s="114">
        <f t="shared" si="23"/>
        <v>0</v>
      </c>
      <c r="BI62" s="114">
        <f t="shared" si="24"/>
        <v>0</v>
      </c>
      <c r="BJ62" s="114">
        <f t="shared" si="25"/>
        <v>23045</v>
      </c>
      <c r="BK62" s="114">
        <f t="shared" si="26"/>
        <v>31261</v>
      </c>
      <c r="BL62" s="113">
        <v>5708</v>
      </c>
      <c r="BM62" s="113">
        <v>1</v>
      </c>
      <c r="BN62" s="113">
        <v>0</v>
      </c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</row>
    <row r="63" spans="1:237" s="77" customFormat="1" ht="33" customHeight="1">
      <c r="A63" s="57" t="s">
        <v>60</v>
      </c>
      <c r="B63" s="115">
        <v>112088</v>
      </c>
      <c r="C63" s="115">
        <v>0</v>
      </c>
      <c r="D63" s="115">
        <v>0</v>
      </c>
      <c r="E63" s="115">
        <v>108614</v>
      </c>
      <c r="F63" s="115">
        <v>3474</v>
      </c>
      <c r="G63" s="115">
        <v>0</v>
      </c>
      <c r="H63" s="115">
        <v>0</v>
      </c>
      <c r="I63" s="115">
        <v>104683</v>
      </c>
      <c r="J63" s="115">
        <v>0</v>
      </c>
      <c r="K63" s="115">
        <v>104683</v>
      </c>
      <c r="L63" s="115">
        <v>90000</v>
      </c>
      <c r="M63" s="115">
        <v>2967</v>
      </c>
      <c r="N63" s="115">
        <v>11716</v>
      </c>
      <c r="O63" s="115">
        <v>0</v>
      </c>
      <c r="P63" s="115">
        <v>0</v>
      </c>
      <c r="Q63" s="115">
        <v>35903</v>
      </c>
      <c r="R63" s="115">
        <v>0</v>
      </c>
      <c r="S63" s="115">
        <v>0</v>
      </c>
      <c r="T63" s="115">
        <v>10</v>
      </c>
      <c r="U63" s="115">
        <v>772979</v>
      </c>
      <c r="V63" s="115">
        <v>13073</v>
      </c>
      <c r="W63" s="115">
        <v>710871</v>
      </c>
      <c r="X63" s="115">
        <v>665425</v>
      </c>
      <c r="Y63" s="115">
        <v>44801</v>
      </c>
      <c r="Z63" s="115">
        <v>645</v>
      </c>
      <c r="AA63" s="115">
        <v>0</v>
      </c>
      <c r="AB63" s="115">
        <v>0</v>
      </c>
      <c r="AC63" s="115">
        <v>15879</v>
      </c>
      <c r="AD63" s="115">
        <v>2879</v>
      </c>
      <c r="AE63" s="115">
        <v>13000</v>
      </c>
      <c r="AF63" s="115">
        <v>0</v>
      </c>
      <c r="AG63" s="115">
        <v>0</v>
      </c>
      <c r="AH63" s="115">
        <v>0</v>
      </c>
      <c r="AI63" s="115">
        <v>0</v>
      </c>
      <c r="AJ63" s="115">
        <v>28000</v>
      </c>
      <c r="AK63" s="115">
        <v>0</v>
      </c>
      <c r="AL63" s="115">
        <v>0</v>
      </c>
      <c r="AM63" s="115">
        <v>0</v>
      </c>
      <c r="AN63" s="115">
        <v>0</v>
      </c>
      <c r="AO63" s="115">
        <v>5156</v>
      </c>
      <c r="AP63" s="116">
        <f>'済　第３９表介護保険事業会計1'!B63-U63</f>
        <v>24531</v>
      </c>
      <c r="AQ63" s="115">
        <v>0</v>
      </c>
      <c r="AR63" s="115">
        <v>530</v>
      </c>
      <c r="AS63" s="115">
        <v>530</v>
      </c>
      <c r="AT63" s="115">
        <v>0</v>
      </c>
      <c r="AU63" s="115">
        <v>0</v>
      </c>
      <c r="AV63" s="115">
        <v>0</v>
      </c>
      <c r="AW63" s="115">
        <v>0</v>
      </c>
      <c r="AX63" s="115">
        <v>0</v>
      </c>
      <c r="AY63" s="115">
        <v>0</v>
      </c>
      <c r="AZ63" s="116">
        <f t="shared" si="19"/>
        <v>0</v>
      </c>
      <c r="BA63" s="115">
        <v>0</v>
      </c>
      <c r="BB63" s="115">
        <v>0</v>
      </c>
      <c r="BC63" s="115">
        <v>0</v>
      </c>
      <c r="BD63" s="116">
        <f t="shared" si="20"/>
        <v>0</v>
      </c>
      <c r="BE63" s="116">
        <f t="shared" si="21"/>
        <v>24001</v>
      </c>
      <c r="BF63" s="116">
        <f t="shared" si="22"/>
        <v>24001</v>
      </c>
      <c r="BG63" s="116">
        <f>'済　第３９表介護保険事業会計2'!C63</f>
        <v>0</v>
      </c>
      <c r="BH63" s="116">
        <f t="shared" si="23"/>
        <v>0</v>
      </c>
      <c r="BI63" s="116">
        <f t="shared" si="24"/>
        <v>0</v>
      </c>
      <c r="BJ63" s="116">
        <f t="shared" si="25"/>
        <v>24001</v>
      </c>
      <c r="BK63" s="116">
        <f t="shared" si="26"/>
        <v>24001</v>
      </c>
      <c r="BL63" s="115">
        <v>1733</v>
      </c>
      <c r="BM63" s="115">
        <v>1</v>
      </c>
      <c r="BN63" s="115">
        <v>0</v>
      </c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</row>
    <row r="64" spans="1:237" ht="33" customHeight="1" thickBot="1">
      <c r="A64" s="56" t="s">
        <v>80</v>
      </c>
      <c r="B64" s="113">
        <v>114118</v>
      </c>
      <c r="C64" s="113">
        <v>0</v>
      </c>
      <c r="D64" s="113">
        <v>0</v>
      </c>
      <c r="E64" s="113">
        <v>111068</v>
      </c>
      <c r="F64" s="113">
        <v>3050</v>
      </c>
      <c r="G64" s="113">
        <v>0</v>
      </c>
      <c r="H64" s="113">
        <v>0</v>
      </c>
      <c r="I64" s="113">
        <v>144411</v>
      </c>
      <c r="J64" s="113">
        <v>0</v>
      </c>
      <c r="K64" s="113">
        <v>138621</v>
      </c>
      <c r="L64" s="113">
        <v>89964</v>
      </c>
      <c r="M64" s="113">
        <v>2449</v>
      </c>
      <c r="N64" s="113">
        <v>46208</v>
      </c>
      <c r="O64" s="113">
        <v>5790</v>
      </c>
      <c r="P64" s="113">
        <v>0</v>
      </c>
      <c r="Q64" s="113">
        <v>50422</v>
      </c>
      <c r="R64" s="113">
        <v>0</v>
      </c>
      <c r="S64" s="113">
        <v>0</v>
      </c>
      <c r="T64" s="113">
        <v>13</v>
      </c>
      <c r="U64" s="113">
        <v>906916</v>
      </c>
      <c r="V64" s="113">
        <v>50701</v>
      </c>
      <c r="W64" s="113">
        <v>792968</v>
      </c>
      <c r="X64" s="113">
        <v>792299</v>
      </c>
      <c r="Y64" s="113">
        <v>0</v>
      </c>
      <c r="Z64" s="113">
        <v>669</v>
      </c>
      <c r="AA64" s="113">
        <v>0</v>
      </c>
      <c r="AB64" s="113">
        <v>0</v>
      </c>
      <c r="AC64" s="113">
        <v>12828</v>
      </c>
      <c r="AD64" s="113">
        <v>743</v>
      </c>
      <c r="AE64" s="113">
        <v>12085</v>
      </c>
      <c r="AF64" s="113">
        <v>0</v>
      </c>
      <c r="AG64" s="113">
        <v>0</v>
      </c>
      <c r="AH64" s="113">
        <v>0</v>
      </c>
      <c r="AI64" s="113">
        <v>0</v>
      </c>
      <c r="AJ64" s="113">
        <v>26280</v>
      </c>
      <c r="AK64" s="113">
        <v>0</v>
      </c>
      <c r="AL64" s="113">
        <v>0</v>
      </c>
      <c r="AM64" s="113">
        <v>0</v>
      </c>
      <c r="AN64" s="113">
        <v>0</v>
      </c>
      <c r="AO64" s="113">
        <v>24139</v>
      </c>
      <c r="AP64" s="114">
        <f>'済　第３９表介護保険事業会計1'!B64-U64</f>
        <v>56727</v>
      </c>
      <c r="AQ64" s="113">
        <v>56727</v>
      </c>
      <c r="AR64" s="113">
        <v>0</v>
      </c>
      <c r="AS64" s="113">
        <v>56727</v>
      </c>
      <c r="AT64" s="113">
        <v>54850</v>
      </c>
      <c r="AU64" s="113">
        <v>1877</v>
      </c>
      <c r="AV64" s="113">
        <v>0</v>
      </c>
      <c r="AW64" s="113">
        <v>0</v>
      </c>
      <c r="AX64" s="113">
        <v>8674</v>
      </c>
      <c r="AY64" s="113">
        <v>1800</v>
      </c>
      <c r="AZ64" s="114">
        <f t="shared" si="19"/>
        <v>-8674</v>
      </c>
      <c r="BA64" s="113">
        <v>0</v>
      </c>
      <c r="BB64" s="113">
        <v>2557</v>
      </c>
      <c r="BC64" s="113">
        <v>0</v>
      </c>
      <c r="BD64" s="114">
        <f t="shared" si="20"/>
        <v>2557</v>
      </c>
      <c r="BE64" s="114">
        <f t="shared" si="21"/>
        <v>48733</v>
      </c>
      <c r="BF64" s="114">
        <f t="shared" si="22"/>
        <v>54850</v>
      </c>
      <c r="BG64" s="114">
        <f>'済　第３９表介護保険事業会計2'!C64</f>
        <v>0</v>
      </c>
      <c r="BH64" s="114">
        <f t="shared" si="23"/>
        <v>0</v>
      </c>
      <c r="BI64" s="114">
        <f t="shared" si="24"/>
        <v>0</v>
      </c>
      <c r="BJ64" s="114">
        <f t="shared" si="25"/>
        <v>48733</v>
      </c>
      <c r="BK64" s="114">
        <f t="shared" si="26"/>
        <v>54850</v>
      </c>
      <c r="BL64" s="113">
        <v>40231</v>
      </c>
      <c r="BM64" s="113">
        <v>4</v>
      </c>
      <c r="BN64" s="113">
        <v>0</v>
      </c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</row>
    <row r="65" spans="1:237" ht="33" customHeight="1" thickBot="1" thickTop="1">
      <c r="A65" s="58" t="s">
        <v>61</v>
      </c>
      <c r="B65" s="105">
        <f>SUM(B19:B64)</f>
        <v>6134681</v>
      </c>
      <c r="C65" s="105">
        <f>SUM(C19:C64)</f>
        <v>0</v>
      </c>
      <c r="D65" s="105">
        <f>SUM(D19:D64)</f>
        <v>0</v>
      </c>
      <c r="E65" s="105">
        <f>SUM(E19:E64)</f>
        <v>5920349</v>
      </c>
      <c r="F65" s="105">
        <f>SUM(F19:F64)</f>
        <v>213593</v>
      </c>
      <c r="G65" s="105">
        <f aca="true" t="shared" si="27" ref="G65:AH65">SUM(G19:G64)</f>
        <v>739</v>
      </c>
      <c r="H65" s="105">
        <f t="shared" si="27"/>
        <v>0</v>
      </c>
      <c r="I65" s="105">
        <f t="shared" si="27"/>
        <v>7015671</v>
      </c>
      <c r="J65" s="105">
        <f t="shared" si="27"/>
        <v>142860</v>
      </c>
      <c r="K65" s="105">
        <f t="shared" si="27"/>
        <v>6820801</v>
      </c>
      <c r="L65" s="105">
        <f>SUM(L19:L64)</f>
        <v>5036160</v>
      </c>
      <c r="M65" s="105">
        <f>SUM(M19:M64)</f>
        <v>246853</v>
      </c>
      <c r="N65" s="105">
        <f>SUM(N19:N64)</f>
        <v>1537788</v>
      </c>
      <c r="O65" s="105">
        <f t="shared" si="27"/>
        <v>52010</v>
      </c>
      <c r="P65" s="105">
        <f t="shared" si="27"/>
        <v>188153</v>
      </c>
      <c r="Q65" s="105">
        <f t="shared" si="27"/>
        <v>1797374</v>
      </c>
      <c r="R65" s="105">
        <f t="shared" si="27"/>
        <v>0</v>
      </c>
      <c r="S65" s="105">
        <f t="shared" si="27"/>
        <v>0</v>
      </c>
      <c r="T65" s="105">
        <f t="shared" si="27"/>
        <v>103004</v>
      </c>
      <c r="U65" s="105">
        <f t="shared" si="27"/>
        <v>43909921</v>
      </c>
      <c r="V65" s="105">
        <f t="shared" si="27"/>
        <v>1436698</v>
      </c>
      <c r="W65" s="105">
        <f t="shared" si="27"/>
        <v>38990026</v>
      </c>
      <c r="X65" s="105">
        <f t="shared" si="27"/>
        <v>38406877</v>
      </c>
      <c r="Y65" s="105">
        <f t="shared" si="27"/>
        <v>550527</v>
      </c>
      <c r="Z65" s="105">
        <f t="shared" si="27"/>
        <v>32622</v>
      </c>
      <c r="AA65" s="105">
        <f t="shared" si="27"/>
        <v>0</v>
      </c>
      <c r="AB65" s="105">
        <f t="shared" si="27"/>
        <v>0</v>
      </c>
      <c r="AC65" s="105">
        <f>SUM(AC19:AC64)</f>
        <v>1240227</v>
      </c>
      <c r="AD65" s="105">
        <f>SUM(AD19:AD64)</f>
        <v>477918</v>
      </c>
      <c r="AE65" s="105">
        <f>SUM(AE19:AE64)</f>
        <v>762309</v>
      </c>
      <c r="AF65" s="105">
        <f t="shared" si="27"/>
        <v>426176</v>
      </c>
      <c r="AG65" s="105">
        <f t="shared" si="27"/>
        <v>181449</v>
      </c>
      <c r="AH65" s="105">
        <f t="shared" si="27"/>
        <v>5414</v>
      </c>
      <c r="AI65" s="105">
        <f aca="true" t="shared" si="28" ref="AI65:BN65">SUM(AI19:AI64)</f>
        <v>176035</v>
      </c>
      <c r="AJ65" s="105">
        <f t="shared" si="28"/>
        <v>808183</v>
      </c>
      <c r="AK65" s="105">
        <f t="shared" si="28"/>
        <v>81959</v>
      </c>
      <c r="AL65" s="105">
        <f t="shared" si="28"/>
        <v>81958</v>
      </c>
      <c r="AM65" s="105">
        <f t="shared" si="28"/>
        <v>1</v>
      </c>
      <c r="AN65" s="105">
        <f t="shared" si="28"/>
        <v>0</v>
      </c>
      <c r="AO65" s="105">
        <f t="shared" si="28"/>
        <v>745203</v>
      </c>
      <c r="AP65" s="105">
        <f t="shared" si="28"/>
        <v>2450376</v>
      </c>
      <c r="AQ65" s="105">
        <f t="shared" si="28"/>
        <v>100637</v>
      </c>
      <c r="AR65" s="105">
        <f t="shared" si="28"/>
        <v>7084</v>
      </c>
      <c r="AS65" s="105">
        <f t="shared" si="28"/>
        <v>107721</v>
      </c>
      <c r="AT65" s="105">
        <f t="shared" si="28"/>
        <v>54850</v>
      </c>
      <c r="AU65" s="105">
        <f t="shared" si="28"/>
        <v>14990</v>
      </c>
      <c r="AV65" s="105">
        <f t="shared" si="28"/>
        <v>1162160</v>
      </c>
      <c r="AW65" s="105">
        <f t="shared" si="28"/>
        <v>44677</v>
      </c>
      <c r="AX65" s="105">
        <f t="shared" si="28"/>
        <v>691779</v>
      </c>
      <c r="AY65" s="105">
        <f t="shared" si="28"/>
        <v>57697</v>
      </c>
      <c r="AZ65" s="105">
        <f t="shared" si="28"/>
        <v>470381</v>
      </c>
      <c r="BA65" s="105">
        <f t="shared" si="28"/>
        <v>0</v>
      </c>
      <c r="BB65" s="105">
        <f t="shared" si="28"/>
        <v>1005128</v>
      </c>
      <c r="BC65" s="105">
        <f t="shared" si="28"/>
        <v>75087</v>
      </c>
      <c r="BD65" s="105">
        <f t="shared" si="28"/>
        <v>930041</v>
      </c>
      <c r="BE65" s="105">
        <f t="shared" si="28"/>
        <v>3797927</v>
      </c>
      <c r="BF65" s="105">
        <f t="shared" si="28"/>
        <v>2397505</v>
      </c>
      <c r="BG65" s="105">
        <f t="shared" si="28"/>
        <v>0</v>
      </c>
      <c r="BH65" s="105">
        <f t="shared" si="28"/>
        <v>142860</v>
      </c>
      <c r="BI65" s="105">
        <f t="shared" si="28"/>
        <v>5414</v>
      </c>
      <c r="BJ65" s="105">
        <f t="shared" si="28"/>
        <v>3660481</v>
      </c>
      <c r="BK65" s="105">
        <f t="shared" si="28"/>
        <v>2260059</v>
      </c>
      <c r="BL65" s="105">
        <f t="shared" si="28"/>
        <v>904590</v>
      </c>
      <c r="BM65" s="105">
        <f t="shared" si="28"/>
        <v>154</v>
      </c>
      <c r="BN65" s="105">
        <f t="shared" si="28"/>
        <v>19894</v>
      </c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</row>
    <row r="66" spans="1:237" ht="33" customHeight="1" thickTop="1">
      <c r="A66" s="59" t="s">
        <v>62</v>
      </c>
      <c r="B66" s="61">
        <f aca="true" t="shared" si="29" ref="B66:AG66">SUM(B65,B18)</f>
        <v>24228325</v>
      </c>
      <c r="C66" s="61">
        <f t="shared" si="29"/>
        <v>0</v>
      </c>
      <c r="D66" s="61">
        <f t="shared" si="29"/>
        <v>0</v>
      </c>
      <c r="E66" s="61">
        <f t="shared" si="29"/>
        <v>23374466</v>
      </c>
      <c r="F66" s="61">
        <f t="shared" si="29"/>
        <v>853120</v>
      </c>
      <c r="G66" s="61">
        <f t="shared" si="29"/>
        <v>739</v>
      </c>
      <c r="H66" s="61">
        <f t="shared" si="29"/>
        <v>0</v>
      </c>
      <c r="I66" s="61">
        <f t="shared" si="29"/>
        <v>25532633</v>
      </c>
      <c r="J66" s="61">
        <f t="shared" si="29"/>
        <v>142860</v>
      </c>
      <c r="K66" s="61">
        <f t="shared" si="29"/>
        <v>25337763</v>
      </c>
      <c r="L66" s="61">
        <f t="shared" si="29"/>
        <v>19945692</v>
      </c>
      <c r="M66" s="61">
        <f t="shared" si="29"/>
        <v>886034</v>
      </c>
      <c r="N66" s="61">
        <f t="shared" si="29"/>
        <v>4506037</v>
      </c>
      <c r="O66" s="61">
        <f t="shared" si="29"/>
        <v>52010</v>
      </c>
      <c r="P66" s="61">
        <f t="shared" si="29"/>
        <v>502176</v>
      </c>
      <c r="Q66" s="61">
        <f t="shared" si="29"/>
        <v>4605164</v>
      </c>
      <c r="R66" s="61">
        <f t="shared" si="29"/>
        <v>0</v>
      </c>
      <c r="S66" s="61">
        <f t="shared" si="29"/>
        <v>0</v>
      </c>
      <c r="T66" s="61">
        <f t="shared" si="29"/>
        <v>157982</v>
      </c>
      <c r="U66" s="61">
        <f t="shared" si="29"/>
        <v>173438499</v>
      </c>
      <c r="V66" s="61">
        <f t="shared" si="29"/>
        <v>4751826</v>
      </c>
      <c r="W66" s="61">
        <f t="shared" si="29"/>
        <v>158035521</v>
      </c>
      <c r="X66" s="61">
        <f t="shared" si="29"/>
        <v>156707853</v>
      </c>
      <c r="Y66" s="61">
        <f t="shared" si="29"/>
        <v>1180475</v>
      </c>
      <c r="Z66" s="61">
        <f t="shared" si="29"/>
        <v>147193</v>
      </c>
      <c r="AA66" s="61">
        <f t="shared" si="29"/>
        <v>0</v>
      </c>
      <c r="AB66" s="61">
        <f t="shared" si="29"/>
        <v>0</v>
      </c>
      <c r="AC66" s="61">
        <f t="shared" si="29"/>
        <v>4929087</v>
      </c>
      <c r="AD66" s="61">
        <f t="shared" si="29"/>
        <v>2223825</v>
      </c>
      <c r="AE66" s="61">
        <f t="shared" si="29"/>
        <v>2705262</v>
      </c>
      <c r="AF66" s="61">
        <f t="shared" si="29"/>
        <v>426176</v>
      </c>
      <c r="AG66" s="61">
        <f t="shared" si="29"/>
        <v>266551</v>
      </c>
      <c r="AH66" s="61">
        <f aca="true" t="shared" si="30" ref="AH66:BN66">SUM(AH65,AH18)</f>
        <v>63917</v>
      </c>
      <c r="AI66" s="61">
        <f t="shared" si="30"/>
        <v>202634</v>
      </c>
      <c r="AJ66" s="61">
        <f t="shared" si="30"/>
        <v>2646915</v>
      </c>
      <c r="AK66" s="61">
        <f t="shared" si="30"/>
        <v>277302</v>
      </c>
      <c r="AL66" s="61">
        <f t="shared" si="30"/>
        <v>277301</v>
      </c>
      <c r="AM66" s="61">
        <f t="shared" si="30"/>
        <v>1</v>
      </c>
      <c r="AN66" s="61">
        <f t="shared" si="30"/>
        <v>0</v>
      </c>
      <c r="AO66" s="61">
        <f t="shared" si="30"/>
        <v>2105121</v>
      </c>
      <c r="AP66" s="61">
        <f t="shared" si="30"/>
        <v>6085330</v>
      </c>
      <c r="AQ66" s="61">
        <f t="shared" si="30"/>
        <v>100637</v>
      </c>
      <c r="AR66" s="61">
        <f t="shared" si="30"/>
        <v>11957</v>
      </c>
      <c r="AS66" s="61">
        <f t="shared" si="30"/>
        <v>112594</v>
      </c>
      <c r="AT66" s="61">
        <f t="shared" si="30"/>
        <v>54850</v>
      </c>
      <c r="AU66" s="61">
        <f t="shared" si="30"/>
        <v>14990</v>
      </c>
      <c r="AV66" s="61">
        <f t="shared" si="30"/>
        <v>1162160</v>
      </c>
      <c r="AW66" s="61">
        <f t="shared" si="30"/>
        <v>44677</v>
      </c>
      <c r="AX66" s="61">
        <f t="shared" si="30"/>
        <v>2488993</v>
      </c>
      <c r="AY66" s="61">
        <f t="shared" si="30"/>
        <v>182591</v>
      </c>
      <c r="AZ66" s="61">
        <f t="shared" si="30"/>
        <v>-1326833</v>
      </c>
      <c r="BA66" s="61">
        <f t="shared" si="30"/>
        <v>0</v>
      </c>
      <c r="BB66" s="61">
        <f t="shared" si="30"/>
        <v>1050075</v>
      </c>
      <c r="BC66" s="61">
        <f t="shared" si="30"/>
        <v>479943</v>
      </c>
      <c r="BD66" s="61">
        <f t="shared" si="30"/>
        <v>570132</v>
      </c>
      <c r="BE66" s="61">
        <f t="shared" si="30"/>
        <v>5270885</v>
      </c>
      <c r="BF66" s="61">
        <f t="shared" si="30"/>
        <v>6027586</v>
      </c>
      <c r="BG66" s="61">
        <f t="shared" si="30"/>
        <v>0</v>
      </c>
      <c r="BH66" s="61">
        <f t="shared" si="30"/>
        <v>142860</v>
      </c>
      <c r="BI66" s="61">
        <f t="shared" si="30"/>
        <v>63917</v>
      </c>
      <c r="BJ66" s="61">
        <f t="shared" si="30"/>
        <v>5191942</v>
      </c>
      <c r="BK66" s="61">
        <f t="shared" si="30"/>
        <v>5948643</v>
      </c>
      <c r="BL66" s="61">
        <f t="shared" si="30"/>
        <v>2217802</v>
      </c>
      <c r="BM66" s="61">
        <f t="shared" si="30"/>
        <v>367</v>
      </c>
      <c r="BN66" s="61">
        <f t="shared" si="30"/>
        <v>191789</v>
      </c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</row>
    <row r="67" spans="1:63" s="55" customFormat="1" ht="27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BE67" s="104"/>
      <c r="BF67" s="104"/>
      <c r="BJ67" s="104"/>
      <c r="BK67" s="104"/>
    </row>
    <row r="68" spans="57:63" s="55" customFormat="1" ht="27.75" customHeight="1">
      <c r="BE68" s="104"/>
      <c r="BF68" s="104"/>
      <c r="BJ68" s="104"/>
      <c r="BK68" s="104"/>
    </row>
    <row r="69" spans="57:63" s="55" customFormat="1" ht="27.75" customHeight="1">
      <c r="BE69" s="104"/>
      <c r="BF69" s="104"/>
      <c r="BJ69" s="104"/>
      <c r="BK69" s="104"/>
    </row>
    <row r="70" spans="57:63" ht="27.75" customHeight="1">
      <c r="BE70" s="55"/>
      <c r="BF70" s="55"/>
      <c r="BG70" s="55"/>
      <c r="BH70" s="55"/>
      <c r="BI70" s="55"/>
      <c r="BJ70" s="55"/>
      <c r="BK70" s="55"/>
    </row>
    <row r="71" spans="57:63" ht="27.75" customHeight="1">
      <c r="BE71" s="55"/>
      <c r="BF71" s="55"/>
      <c r="BG71" s="55"/>
      <c r="BH71" s="55"/>
      <c r="BI71" s="55"/>
      <c r="BJ71" s="55"/>
      <c r="BK71" s="55"/>
    </row>
    <row r="72" spans="21:63" ht="24">
      <c r="U72" s="94"/>
      <c r="BE72" s="94"/>
      <c r="BF72" s="94"/>
      <c r="BJ72" s="94"/>
      <c r="BK72" s="94"/>
    </row>
    <row r="73" spans="21:63" ht="21">
      <c r="U73" s="26"/>
      <c r="BE73" s="26"/>
      <c r="BF73" s="26"/>
      <c r="BJ73" s="26"/>
      <c r="BK73" s="26"/>
    </row>
  </sheetData>
  <sheetProtection/>
  <mergeCells count="4">
    <mergeCell ref="AV2:AZ2"/>
    <mergeCell ref="AT2:AT3"/>
    <mergeCell ref="BA2:BA3"/>
    <mergeCell ref="AU3:AU4"/>
  </mergeCells>
  <printOptions/>
  <pageMargins left="0.7480314960629921" right="0.6692913385826772" top="0.7874015748031497" bottom="0.3937007874015748" header="0.4330708661417323" footer="0.31496062992125984"/>
  <pageSetup firstPageNumber="274" useFirstPageNumber="1" fitToHeight="10" horizontalDpi="600" verticalDpi="600" orientation="portrait" paperSize="9" scale="34" r:id="rId1"/>
  <headerFooter alignWithMargins="0">
    <oddHeader>&amp;L&amp;24
　　第３９表　介護保険事業会計（保険事業勘定）決算の状況</oddHeader>
    <oddFooter>&amp;C&amp;26&amp;P</oddFooter>
  </headerFooter>
  <colBreaks count="5" manualBreakCount="5">
    <brk id="12" max="65" man="1"/>
    <brk id="23" max="65" man="1"/>
    <brk id="34" max="65" man="1"/>
    <brk id="45" max="65" man="1"/>
    <brk id="5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2018-11-29T06:43:01Z</cp:lastPrinted>
  <dcterms:created xsi:type="dcterms:W3CDTF">2001-12-06T09:28:59Z</dcterms:created>
  <dcterms:modified xsi:type="dcterms:W3CDTF">2018-11-29T06:49:27Z</dcterms:modified>
  <cp:category/>
  <cp:version/>
  <cp:contentType/>
  <cp:contentStatus/>
</cp:coreProperties>
</file>