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4いわき市●\"/>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C38" i="9"/>
  <c r="BE37" i="9"/>
  <c r="C37" i="9"/>
  <c r="BE36" i="9"/>
  <c r="BE35" i="9"/>
  <c r="C35" i="9"/>
  <c r="C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AM36" i="9" s="1"/>
  <c r="AM37" i="9" s="1"/>
  <c r="AM38" i="9" s="1"/>
  <c r="BE34" i="9" l="1"/>
  <c r="BW34" i="9" s="1"/>
  <c r="BW35" i="9" l="1"/>
  <c r="BW36" i="9" s="1"/>
  <c r="BW37" i="9" s="1"/>
  <c r="BW38" i="9" s="1"/>
  <c r="BW39" i="9" s="1"/>
  <c r="BW40" i="9" s="1"/>
  <c r="BW41" i="9" s="1"/>
  <c r="BW42" i="9" s="1"/>
  <c r="CO34" i="9"/>
  <c r="CO35" i="9" s="1"/>
  <c r="CO36" i="9" s="1"/>
  <c r="CO37" i="9" s="1"/>
  <c r="CO38" i="9" s="1"/>
  <c r="CO39" i="9" s="1"/>
  <c r="CO40" i="9" s="1"/>
  <c r="CO41" i="9" s="1"/>
  <c r="CO42" i="9" s="1"/>
  <c r="CO43" i="9" s="1"/>
</calcChain>
</file>

<file path=xl/sharedStrings.xml><?xml version="1.0" encoding="utf-8"?>
<sst xmlns="http://schemas.openxmlformats.org/spreadsheetml/2006/main" count="1125" uniqueCount="591">
  <si>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</si>
  <si>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</si>
  <si>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</si>
  <si>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</si>
  <si>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</si>
  <si>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</si>
  <si>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</si>
  <si>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</si>
  <si>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</si>
  <si>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</si>
  <si>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</si>
  <si>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</si>
  <si>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</si>
  <si>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</si>
  <si>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</si>
  <si>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</si>
  <si>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</si>
  <si>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</si>
  <si>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</si>
  <si>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</si>
  <si>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</si>
  <si>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</si>
  <si>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</si>
  <si>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</si>
  <si>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</si>
  <si>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</si>
  <si>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</si>
  <si>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</si>
  <si>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</si>
  <si>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</si>
  <si>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</si>
  <si>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</si>
  <si>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</si>
  <si>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</si>
  <si>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</si>
  <si>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</si>
  <si>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</si>
  <si>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</si>
  <si>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</si>
  <si>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</si>
  <si>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</si>
  <si>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</si>
  <si>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</si>
  <si>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</si>
  <si>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</si>
  <si>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</si>
  <si>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</si>
  <si>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</si>
  <si>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</si>
  <si>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</si>
  <si>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</si>
  <si>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</si>
  <si>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</si>
  <si>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</si>
  <si>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</si>
  <si>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</si>
  <si>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</si>
  <si>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</si>
  <si>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</si>
  <si>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</si>
  <si>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</si>
  <si>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</si>
  <si>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</si>
  <si>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</si>
  <si>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</si>
  <si>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</si>
  <si>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</si>
  <si>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</si>
  <si>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</si>
  <si>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</si>
  <si>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</si>
  <si>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</si>
  <si>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</si>
  <si>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</si>
  <si>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</si>
  <si>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</si>
  <si>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</si>
  <si>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</si>
  <si>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</si>
  <si>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</si>
  <si>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</si>
  <si>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</si>
  <si>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</si>
  <si>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</si>
  <si>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</si>
  <si>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</si>
  <si>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</si>
  <si>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</si>
  <si>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</si>
  <si>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</si>
  <si>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</si>
  <si>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</si>
  <si>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</si>
  <si>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</si>
  <si>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</si>
  <si>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</si>
  <si>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</si>
  <si>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</si>
  <si>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</si>
  <si>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</si>
  <si>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</si>
  <si>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</si>
  <si>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</si>
  <si>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</si>
  <si>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</si>
  <si>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</si>
  <si>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</si>
  <si>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</si>
  <si>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</si>
  <si>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</si>
  <si>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</si>
  <si>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</si>
  <si>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</si>
  <si>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</si>
  <si>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</si>
  <si>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</si>
  <si>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</si>
  <si>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</si>
  <si>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</si>
  <si>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</si>
  <si>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</si>
  <si>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</si>
  <si>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</si>
  <si>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</si>
  <si>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</si>
  <si>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</si>
  <si>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</si>
  <si>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</si>
  <si>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</si>
  <si>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</si>
  <si>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</si>
  <si>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</si>
  <si>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</si>
  <si>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</si>
  <si>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</si>
  <si>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</si>
  <si>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</si>
  <si>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</si>
  <si>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</si>
  <si>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</si>
  <si>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</si>
  <si>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</si>
  <si>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</si>
  <si>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</si>
  <si>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</si>
  <si>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</si>
  <si>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</si>
  <si>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</si>
  <si>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</si>
  <si>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</si>
  <si>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</si>
  <si>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</si>
  <si>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</si>
  <si>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</si>
  <si>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</si>
  <si>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</si>
  <si>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</si>
  <si>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</si>
  <si>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</si>
  <si>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</si>
  <si>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</si>
  <si>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</si>
  <si>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</si>
  <si>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</si>
  <si>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</si>
  <si>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</si>
  <si>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</si>
  <si>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</si>
  <si>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</si>
  <si>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</si>
  <si>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</si>
  <si>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</si>
  <si>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</si>
  <si>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</si>
  <si>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</si>
  <si>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</si>
  <si>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</si>
  <si>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</si>
  <si>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</si>
  <si>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</si>
  <si>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</si>
  <si>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</si>
  <si>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</si>
  <si>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</si>
  <si>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</si>
  <si>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</si>
  <si>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</si>
  <si>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</si>
  <si>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</si>
  <si>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</si>
  <si>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</si>
  <si>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</si>
  <si>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</si>
  <si>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</si>
  <si>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</si>
  <si>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福島県いわき市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</si>
  <si>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</si>
  <si>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</si>
  <si>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</si>
  <si>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</si>
  <si>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</si>
  <si>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</si>
  <si>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</si>
  <si>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</si>
  <si>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</si>
  <si>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</si>
  <si>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</si>
  <si>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</si>
  <si>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</si>
  <si>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</si>
  <si>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</si>
  <si>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</si>
  <si>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</si>
  <si>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</si>
  <si>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</si>
  <si>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</si>
  <si>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</si>
  <si>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</si>
  <si>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</si>
  <si>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</si>
  <si>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</si>
  <si>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</si>
  <si>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</si>
  <si>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</si>
  <si>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</si>
  <si>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</si>
  <si>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</si>
  <si>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</si>
  <si>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</si>
  <si>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</si>
  <si>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</si>
  <si>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</si>
  <si>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</si>
  <si>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</si>
  <si>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</si>
  <si>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</si>
  <si>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</si>
  <si>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</si>
  <si>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</si>
  <si>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</si>
  <si>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</si>
  <si>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</si>
  <si>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</si>
  <si>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</si>
  <si>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</si>
  <si>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</si>
  <si>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</si>
  <si>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</si>
  <si>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</si>
  <si>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</si>
  <si>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</si>
  <si>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</si>
  <si>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</si>
  <si>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</si>
  <si>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</si>
  <si>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</si>
  <si>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</si>
  <si>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</si>
  <si>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</si>
  <si>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</si>
  <si>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</si>
  <si>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</si>
  <si>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</si>
  <si>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</si>
  <si>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</si>
  <si>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</si>
  <si>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</si>
  <si>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</si>
  <si>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</si>
  <si>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</si>
  <si>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</si>
  <si>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</si>
  <si>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</si>
  <si>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</si>
  <si>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</si>
  <si>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</si>
  <si>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</si>
  <si>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</si>
  <si>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</si>
  <si>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</si>
  <si>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</si>
  <si>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</si>
  <si>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</si>
  <si>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</si>
  <si>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</si>
  <si>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</si>
  <si>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</si>
  <si>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</si>
  <si>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</si>
  <si>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</si>
  <si>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</si>
  <si>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</si>
  <si>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</si>
  <si>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</si>
  <si>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</si>
  <si>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</si>
  <si>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</si>
  <si>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</si>
  <si>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</si>
  <si>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</si>
  <si>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</si>
  <si>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</si>
  <si>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</si>
  <si>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</si>
  <si>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</si>
  <si>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</si>
  <si>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</si>
  <si>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</si>
  <si>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</si>
  <si>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</si>
  <si>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</si>
  <si>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</si>
  <si>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</si>
  <si>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</si>
  <si>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</si>
  <si>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</si>
  <si>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</si>
  <si>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</si>
  <si>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</si>
  <si>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</si>
  <si>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</si>
  <si>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</si>
  <si>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</si>
  <si>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</si>
  <si>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</si>
  <si>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</si>
  <si>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</si>
  <si>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</si>
  <si>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</si>
  <si>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</si>
  <si>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</si>
  <si>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</si>
  <si>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</si>
  <si>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</si>
  <si>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</si>
  <si>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</si>
  <si>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</si>
  <si>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</si>
  <si>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</si>
  <si>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</si>
  <si>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</si>
  <si>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</si>
  <si>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</si>
  <si>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</si>
  <si>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</si>
  <si>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福島県いわき市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</si>
  <si>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</si>
  <si>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</si>
  <si>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</si>
  <si>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</si>
  <si>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</si>
  <si>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</si>
  <si>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</si>
  <si>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</si>
  <si>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</si>
  <si>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</si>
  <si>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</si>
  <si>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</si>
  <si>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</si>
  <si>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</si>
  <si>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</si>
  <si>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</si>
  <si>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</si>
  <si>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</si>
  <si>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</si>
  <si>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</si>
  <si>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</si>
  <si>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</si>
  <si>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</si>
  <si>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</si>
  <si>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</si>
  <si>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</si>
  <si>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</si>
  <si>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</si>
  <si>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</si>
  <si>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</si>
  <si>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</si>
  <si>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</si>
  <si>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</si>
  <si>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</si>
  <si>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</si>
  <si>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</si>
  <si>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</si>
  <si>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</si>
  <si>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</si>
  <si>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</si>
  <si>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</si>
  <si>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</si>
  <si>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</si>
  <si>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下水道事業会計</t>
    <phoneticPr fontId="5"/>
  </si>
  <si>
    <t>農業集落排水事業会計</t>
    <phoneticPr fontId="5"/>
  </si>
  <si>
    <t>地域汚水処理事業会計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</si>
  <si>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</si>
  <si>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</si>
  <si>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</si>
  <si>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</si>
  <si>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</si>
  <si>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</si>
  <si>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</si>
  <si>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</si>
  <si>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</si>
  <si>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</si>
  <si>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</si>
  <si>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</si>
  <si>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</si>
  <si>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</si>
  <si>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</si>
  <si>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</si>
  <si>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</si>
  <si>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</si>
  <si>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</si>
  <si>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</si>
  <si>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</si>
  <si>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</si>
  <si>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</si>
  <si>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</si>
  <si>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</si>
  <si>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</si>
  <si>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</si>
  <si>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</si>
  <si>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</si>
  <si>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</si>
  <si>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</si>
  <si>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</si>
  <si>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</si>
  <si>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</si>
  <si>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</si>
  <si>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</si>
  <si>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</si>
  <si>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</si>
  <si>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</si>
  <si>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</si>
  <si>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</si>
  <si>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</si>
  <si>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</si>
  <si>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</si>
  <si>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</si>
  <si>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</si>
  <si>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</si>
  <si>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</si>
  <si>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</si>
  <si>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</si>
  <si>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</si>
  <si>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</si>
  <si>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</si>
  <si>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</si>
  <si>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</si>
  <si>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</si>
  <si>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</si>
  <si>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</si>
  <si>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</si>
  <si>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</si>
  <si>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</si>
  <si>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</si>
  <si>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</si>
  <si>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</si>
  <si>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</si>
  <si>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</si>
  <si>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</si>
  <si>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</si>
  <si>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</si>
  <si>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</si>
  <si>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</si>
  <si>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</si>
  <si>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</si>
  <si>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</si>
  <si>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</si>
  <si>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</si>
  <si>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</si>
  <si>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</si>
  <si>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</si>
  <si>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</si>
  <si>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</si>
  <si>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</si>
  <si>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</si>
  <si>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</si>
  <si>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</si>
  <si>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</si>
  <si>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</si>
  <si>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</si>
  <si>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</si>
  <si>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</si>
  <si>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</si>
  <si>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</si>
  <si>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</si>
  <si>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</si>
  <si>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</si>
  <si>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</si>
  <si>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</si>
  <si>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</si>
  <si>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</si>
  <si>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</si>
  <si>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</si>
  <si>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</si>
  <si>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</si>
  <si>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</si>
  <si>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</si>
  <si>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</si>
  <si>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</si>
  <si>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</si>
  <si>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</si>
  <si>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</si>
  <si>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</si>
  <si>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</si>
  <si>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</si>
  <si>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</si>
  <si>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</si>
  <si>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</si>
  <si>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</si>
  <si>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</si>
  <si>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</si>
  <si>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</si>
  <si>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</si>
  <si>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</si>
  <si>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</si>
  <si>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</si>
  <si>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</si>
  <si>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</si>
  <si>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</si>
  <si>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</si>
  <si>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</si>
  <si>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</si>
  <si>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</si>
  <si>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</si>
  <si>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</si>
  <si>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</si>
  <si>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</si>
  <si>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</si>
  <si>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</si>
  <si>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0.25</t>
  </si>
  <si>
    <t>▲ 1.30</t>
  </si>
  <si>
    <t>土地区画整理事業特別会計</t>
  </si>
  <si>
    <t>▲ 2.61</t>
  </si>
  <si>
    <t>▲ 0.34</t>
  </si>
  <si>
    <t>▲ 0.02</t>
  </si>
  <si>
    <t>水道事業会計</t>
  </si>
  <si>
    <t>病院事業会計</t>
  </si>
  <si>
    <t>一般会計</t>
  </si>
  <si>
    <t>国民健康保険事業（事業勘定）特別会計</t>
  </si>
  <si>
    <t>介護保険特別会計</t>
  </si>
  <si>
    <t>地域汚水処理事業会計</t>
  </si>
  <si>
    <t>下水道事業会計</t>
  </si>
  <si>
    <t>その他会計（赤字）</t>
  </si>
  <si>
    <t>その他会計（黒字）</t>
  </si>
  <si>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</si>
  <si>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</si>
  <si>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</si>
  <si>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</si>
  <si>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</si>
  <si>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</si>
  <si>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</si>
  <si>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</si>
  <si>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</si>
  <si>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いわき市国際交流協会</t>
    <rPh sb="3" eb="4">
      <t>シ</t>
    </rPh>
    <rPh sb="4" eb="6">
      <t>コクサイ</t>
    </rPh>
    <rPh sb="6" eb="8">
      <t>コウリュウ</t>
    </rPh>
    <rPh sb="8" eb="10">
      <t>キョウカイ</t>
    </rPh>
    <phoneticPr fontId="2"/>
  </si>
  <si>
    <t>常磐湯本温泉</t>
    <rPh sb="0" eb="2">
      <t>ジョウバン</t>
    </rPh>
    <rPh sb="2" eb="4">
      <t>ユモト</t>
    </rPh>
    <rPh sb="4" eb="6">
      <t>オンセン</t>
    </rPh>
    <phoneticPr fontId="2"/>
  </si>
  <si>
    <t>いわき市社会福祉施設事業団</t>
    <rPh sb="3" eb="4">
      <t>シ</t>
    </rPh>
    <rPh sb="4" eb="6">
      <t>シャカイ</t>
    </rPh>
    <rPh sb="6" eb="8">
      <t>フクシ</t>
    </rPh>
    <rPh sb="8" eb="10">
      <t>シセツ</t>
    </rPh>
    <rPh sb="10" eb="13">
      <t>ジギョウダン</t>
    </rPh>
    <phoneticPr fontId="2"/>
  </si>
  <si>
    <t>いわきの里鬼ヶ城</t>
    <rPh sb="4" eb="5">
      <t>サト</t>
    </rPh>
    <rPh sb="5" eb="6">
      <t>オニ</t>
    </rPh>
    <rPh sb="7" eb="8">
      <t>シロ</t>
    </rPh>
    <phoneticPr fontId="2"/>
  </si>
  <si>
    <t>いわき勤労福祉事業団</t>
    <rPh sb="3" eb="5">
      <t>キンロウ</t>
    </rPh>
    <rPh sb="5" eb="7">
      <t>フクシ</t>
    </rPh>
    <rPh sb="7" eb="10">
      <t>ジギョウダン</t>
    </rPh>
    <phoneticPr fontId="2"/>
  </si>
  <si>
    <t>いわき市勤労者福祉サービスセンター</t>
    <rPh sb="3" eb="4">
      <t>シ</t>
    </rPh>
    <rPh sb="4" eb="7">
      <t>キンロウシャ</t>
    </rPh>
    <rPh sb="7" eb="9">
      <t>フクシ</t>
    </rPh>
    <phoneticPr fontId="2"/>
  </si>
  <si>
    <t>いわき市観光物産センター</t>
    <rPh sb="3" eb="4">
      <t>シ</t>
    </rPh>
    <rPh sb="4" eb="6">
      <t>カンコウ</t>
    </rPh>
    <rPh sb="6" eb="8">
      <t>ブッサン</t>
    </rPh>
    <phoneticPr fontId="2"/>
  </si>
  <si>
    <t>いわきニュータウンセンター</t>
  </si>
  <si>
    <t>いわき市公園緑地観光公社</t>
    <rPh sb="3" eb="4">
      <t>シ</t>
    </rPh>
    <rPh sb="4" eb="6">
      <t>コウエン</t>
    </rPh>
    <rPh sb="6" eb="8">
      <t>リョクチ</t>
    </rPh>
    <rPh sb="8" eb="10">
      <t>カンコウ</t>
    </rPh>
    <rPh sb="10" eb="12">
      <t>コウシャ</t>
    </rPh>
    <phoneticPr fontId="2"/>
  </si>
  <si>
    <t>いわき市潮学生寮</t>
    <rPh sb="3" eb="4">
      <t>シ</t>
    </rPh>
    <rPh sb="4" eb="5">
      <t>ウシオ</t>
    </rPh>
    <rPh sb="5" eb="8">
      <t>ガクセイリョウ</t>
    </rPh>
    <phoneticPr fontId="2"/>
  </si>
  <si>
    <t>いわき市教育文化事業団</t>
    <rPh sb="3" eb="4">
      <t>シ</t>
    </rPh>
    <rPh sb="4" eb="6">
      <t>キョウイク</t>
    </rPh>
    <rPh sb="6" eb="8">
      <t>ブンカ</t>
    </rPh>
    <rPh sb="8" eb="11">
      <t>ジギョウダン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</si>
  <si>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</si>
  <si>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</si>
  <si>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</si>
  <si>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</si>
  <si>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</si>
  <si>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</si>
  <si>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</si>
  <si>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</si>
  <si>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</si>
  <si>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</si>
  <si>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</si>
  <si>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</si>
  <si>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いわき市土地開発公社</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</si>
  <si>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</si>
  <si>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</si>
  <si>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</si>
  <si>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</si>
  <si>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</si>
  <si>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</si>
  <si>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</si>
  <si>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については、新病院建設に伴う企業債償還分に係る一般会計からの繰入見込額が増となったものの、地方債現在高や文化交流施設整備事業等整備事業費（ＰＦＩ事業）の支出予定額が年々減少していることなどにより、前年度と比較して4.6ポイント低下した。また、実質公債費比率については、既発債の償還が進んだことにより、前年度と比較して0.3ポイント低下した。
　今後は、新病院建設に伴う一般会計からの繰出金の増加等が見込まれることから、動向を注視しながら、引き続き適正な水準を維持できるよう努める。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</si>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</sst>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39352</c:v>
                </c:pt>
                <c:pt idx="1">
                  <c:v>112309</c:v>
                </c:pt>
                <c:pt idx="2">
                  <c:v>143980</c:v>
                </c:pt>
                <c:pt idx="3">
                  <c:v>114922</c:v>
                </c:pt>
                <c:pt idx="4">
                  <c:v>83480</c:v>
                </c:pt>
              </c:numCache>
            </c:numRef>
          </c:val>
          <c:smooth val="0"/>
        </c:ser>
        <c:dLbls>
          <c:showLegendKey val="0"/>
          <c:showVal val="0"/>
          <c:showCatName val="0"/>
          <c:showSerName val="0"/>
          <c:showPercent val="0"/>
          <c:showBubbleSize val="0"/>
        </c:dLbls>
        <c:marker val="1"/>
        <c:smooth val="0"/>
        <c:axId val="182210264"/>
        <c:axId val="405440368"/>
      </c:lineChart>
      <c:catAx>
        <c:axId val="182210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440368"/>
        <c:crosses val="autoZero"/>
        <c:auto val="1"/>
        <c:lblAlgn val="ctr"/>
        <c:lblOffset val="100"/>
        <c:tickLblSkip val="1"/>
        <c:tickMarkSkip val="1"/>
        <c:noMultiLvlLbl val="0"/>
      </c:catAx>
      <c:valAx>
        <c:axId val="4054403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10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6.64</c:v>
                </c:pt>
                <c:pt idx="1">
                  <c:v>9.3800000000000008</c:v>
                </c:pt>
                <c:pt idx="2">
                  <c:v>7.48</c:v>
                </c:pt>
                <c:pt idx="3">
                  <c:v>7.12</c:v>
                </c:pt>
                <c:pt idx="4">
                  <c:v>5.21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13.89</c:v>
                </c:pt>
                <c:pt idx="1">
                  <c:v>14.57</c:v>
                </c:pt>
                <c:pt idx="2">
                  <c:v>16.13</c:v>
                </c:pt>
                <c:pt idx="3">
                  <c:v>19.54</c:v>
                </c:pt>
                <c:pt idx="4">
                  <c:v>20.29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1364800"/>
        <c:axId val="41374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4.2699999999999996</c:v>
                </c:pt>
                <c:pt idx="1">
                  <c:v>3.58</c:v>
                </c:pt>
                <c:pt idx="2">
                  <c:v>-0.25</c:v>
                </c:pt>
                <c:pt idx="3">
                  <c:v>3.1</c:v>
                </c:pt>
                <c:pt idx="4">
                  <c:v>-1.3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1364800"/>
        <c:axId val="413744384"/>
      </c:lineChart>
      <c:catAx>
        <c:axId val="1813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744384"/>
        <c:crosses val="autoZero"/>
        <c:auto val="1"/>
        <c:lblAlgn val="ctr"/>
        <c:lblOffset val="100"/>
        <c:tickLblSkip val="1"/>
        <c:tickMarkSkip val="1"/>
        <c:noMultiLvlLbl val="0"/>
      </c:catAx>
      <c:valAx>
        <c:axId val="41374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1.92</c:v>
                </c:pt>
                <c:pt idx="2">
                  <c:v>#N/A</c:v>
                </c:pt>
                <c:pt idx="3">
                  <c:v>1.87</c:v>
                </c:pt>
                <c:pt idx="4">
                  <c:v>#N/A</c:v>
                </c:pt>
                <c:pt idx="5">
                  <c:v>1.26</c:v>
                </c:pt>
                <c:pt idx="6">
                  <c:v>#N/A</c:v>
                </c:pt>
                <c:pt idx="7">
                  <c:v>3.31</c:v>
                </c:pt>
                <c:pt idx="8">
                  <c:v>#N/A</c:v>
                </c:pt>
                <c:pt idx="9">
                  <c:v>0.55000000000000004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0.52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地域汚水処理事業会計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1.19</c:v>
                </c:pt>
                <c:pt idx="2">
                  <c:v>#N/A</c:v>
                </c:pt>
                <c:pt idx="3">
                  <c:v>1.36</c:v>
                </c:pt>
                <c:pt idx="4">
                  <c:v>#N/A</c:v>
                </c:pt>
                <c:pt idx="5">
                  <c:v>0.78</c:v>
                </c:pt>
                <c:pt idx="6">
                  <c:v>#N/A</c:v>
                </c:pt>
                <c:pt idx="7">
                  <c:v>0.87</c:v>
                </c:pt>
                <c:pt idx="8">
                  <c:v>#N/A</c:v>
                </c:pt>
                <c:pt idx="9">
                  <c:v>1.38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3.86</c:v>
                </c:pt>
                <c:pt idx="2">
                  <c:v>#N/A</c:v>
                </c:pt>
                <c:pt idx="3">
                  <c:v>3.36</c:v>
                </c:pt>
                <c:pt idx="4">
                  <c:v>#N/A</c:v>
                </c:pt>
                <c:pt idx="5">
                  <c:v>4.1900000000000004</c:v>
                </c:pt>
                <c:pt idx="6">
                  <c:v>#N/A</c:v>
                </c:pt>
                <c:pt idx="7">
                  <c:v>3.7</c:v>
                </c:pt>
                <c:pt idx="8">
                  <c:v>#N/A</c:v>
                </c:pt>
                <c:pt idx="9">
                  <c:v>3.75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6.28</c:v>
                </c:pt>
                <c:pt idx="2">
                  <c:v>#N/A</c:v>
                </c:pt>
                <c:pt idx="3">
                  <c:v>9</c:v>
                </c:pt>
                <c:pt idx="4">
                  <c:v>#N/A</c:v>
                </c:pt>
                <c:pt idx="5">
                  <c:v>9.66</c:v>
                </c:pt>
                <c:pt idx="6">
                  <c:v>#N/A</c:v>
                </c:pt>
                <c:pt idx="7">
                  <c:v>7.15</c:v>
                </c:pt>
                <c:pt idx="8">
                  <c:v>#N/A</c:v>
                </c:pt>
                <c:pt idx="9">
                  <c:v>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3.52</c:v>
                </c:pt>
                <c:pt idx="2">
                  <c:v>#N/A</c:v>
                </c:pt>
                <c:pt idx="3">
                  <c:v>5.28</c:v>
                </c:pt>
                <c:pt idx="4">
                  <c:v>#N/A</c:v>
                </c:pt>
                <c:pt idx="5">
                  <c:v>6.84</c:v>
                </c:pt>
                <c:pt idx="6">
                  <c:v>#N/A</c:v>
                </c:pt>
                <c:pt idx="7">
                  <c:v>8.7799999999999994</c:v>
                </c:pt>
                <c:pt idx="8">
                  <c:v>#N/A</c:v>
                </c:pt>
                <c:pt idx="9">
                  <c:v>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9.94</c:v>
                </c:pt>
                <c:pt idx="2">
                  <c:v>#N/A</c:v>
                </c:pt>
                <c:pt idx="3">
                  <c:v>10.97</c:v>
                </c:pt>
                <c:pt idx="4">
                  <c:v>#N/A</c:v>
                </c:pt>
                <c:pt idx="5">
                  <c:v>11.39</c:v>
                </c:pt>
                <c:pt idx="6">
                  <c:v>#N/A</c:v>
                </c:pt>
                <c:pt idx="7">
                  <c:v>13.14</c:v>
                </c:pt>
                <c:pt idx="8">
                  <c:v>#N/A</c:v>
                </c:pt>
                <c:pt idx="9">
                  <c:v>13.61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2.61</c:v>
                </c:pt>
                <c:pt idx="5">
                  <c:v>#N/A</c:v>
                </c:pt>
                <c:pt idx="6">
                  <c:v>0.34</c:v>
                </c:pt>
                <c:pt idx="7">
                  <c:v>#N/A</c:v>
                </c:pt>
                <c:pt idx="8">
                  <c:v>0.02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3063424"/>
        <c:axId val="412393120"/>
      </c:barChart>
      <c:catAx>
        <c:axId val="1830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393120"/>
        <c:crosses val="autoZero"/>
        <c:auto val="1"/>
        <c:lblAlgn val="ctr"/>
        <c:lblOffset val="100"/>
        <c:tickLblSkip val="1"/>
        <c:tickMarkSkip val="1"/>
        <c:noMultiLvlLbl val="0"/>
      </c:catAx>
      <c:valAx>
        <c:axId val="41239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6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13253</c:v>
                </c:pt>
                <c:pt idx="5">
                  <c:v>13024</c:v>
                </c:pt>
                <c:pt idx="8">
                  <c:v>12765</c:v>
                </c:pt>
                <c:pt idx="11">
                  <c:v>11864</c:v>
                </c:pt>
                <c:pt idx="14">
                  <c:v>11646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973</c:v>
                </c:pt>
                <c:pt idx="3">
                  <c:v>973</c:v>
                </c:pt>
                <c:pt idx="6">
                  <c:v>1840</c:v>
                </c:pt>
                <c:pt idx="9">
                  <c:v>973</c:v>
                </c:pt>
                <c:pt idx="12">
                  <c:v>1743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3</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3743</c:v>
                </c:pt>
                <c:pt idx="3">
                  <c:v>3308</c:v>
                </c:pt>
                <c:pt idx="6">
                  <c:v>3134</c:v>
                </c:pt>
                <c:pt idx="9">
                  <c:v>3990</c:v>
                </c:pt>
                <c:pt idx="12">
                  <c:v>3811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16276</c:v>
                </c:pt>
                <c:pt idx="3">
                  <c:v>15136</c:v>
                </c:pt>
                <c:pt idx="6">
                  <c:v>14490</c:v>
                </c:pt>
                <c:pt idx="9">
                  <c:v>12132</c:v>
                </c:pt>
                <c:pt idx="12">
                  <c:v>11999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6082096"/>
        <c:axId val="41605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7742</c:v>
                </c:pt>
                <c:pt idx="2">
                  <c:v>#N/A</c:v>
                </c:pt>
                <c:pt idx="3">
                  <c:v>#N/A</c:v>
                </c:pt>
                <c:pt idx="4">
                  <c:v>6396</c:v>
                </c:pt>
                <c:pt idx="5">
                  <c:v>#N/A</c:v>
                </c:pt>
                <c:pt idx="6">
                  <c:v>#N/A</c:v>
                </c:pt>
                <c:pt idx="7">
                  <c:v>6702</c:v>
                </c:pt>
                <c:pt idx="8">
                  <c:v>#N/A</c:v>
                </c:pt>
                <c:pt idx="9">
                  <c:v>#N/A</c:v>
                </c:pt>
                <c:pt idx="10">
                  <c:v>5234</c:v>
                </c:pt>
                <c:pt idx="11">
                  <c:v>#N/A</c:v>
                </c:pt>
                <c:pt idx="12">
                  <c:v>#N/A</c:v>
                </c:pt>
                <c:pt idx="13">
                  <c:v>5911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6082096"/>
        <c:axId val="416050744"/>
      </c:lineChart>
      <c:catAx>
        <c:axId val="40608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50744"/>
        <c:crosses val="autoZero"/>
        <c:auto val="1"/>
        <c:lblAlgn val="ctr"/>
        <c:lblOffset val="100"/>
        <c:tickLblSkip val="1"/>
        <c:tickMarkSkip val="1"/>
        <c:noMultiLvlLbl val="0"/>
      </c:catAx>
      <c:valAx>
        <c:axId val="41605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08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112406</c:v>
                </c:pt>
                <c:pt idx="5">
                  <c:v>112207</c:v>
                </c:pt>
                <c:pt idx="8">
                  <c:v>111479</c:v>
                </c:pt>
                <c:pt idx="11">
                  <c:v>112327</c:v>
                </c:pt>
                <c:pt idx="14">
                  <c:v>110374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32563</c:v>
                </c:pt>
                <c:pt idx="5">
                  <c:v>30274</c:v>
                </c:pt>
                <c:pt idx="8">
                  <c:v>28257</c:v>
                </c:pt>
                <c:pt idx="11">
                  <c:v>27623</c:v>
                </c:pt>
                <c:pt idx="14">
                  <c:v>26412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24857</c:v>
                </c:pt>
                <c:pt idx="5">
                  <c:v>29456</c:v>
                </c:pt>
                <c:pt idx="8">
                  <c:v>33004</c:v>
                </c:pt>
                <c:pt idx="11">
                  <c:v>39203</c:v>
                </c:pt>
                <c:pt idx="14">
                  <c:v>41973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19912</c:v>
                </c:pt>
                <c:pt idx="3">
                  <c:v>18227</c:v>
                </c:pt>
                <c:pt idx="6">
                  <c:v>16830</c:v>
                </c:pt>
                <c:pt idx="9">
                  <c:v>16955</c:v>
                </c:pt>
                <c:pt idx="12">
                  <c:v>16667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13</c:v>
                </c:pt>
                <c:pt idx="6">
                  <c:v>26</c:v>
                </c:pt>
                <c:pt idx="9">
                  <c:v>24</c:v>
                </c:pt>
                <c:pt idx="12">
                  <c:v>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53311</c:v>
                </c:pt>
                <c:pt idx="3">
                  <c:v>51110</c:v>
                </c:pt>
                <c:pt idx="6">
                  <c:v>48072</c:v>
                </c:pt>
                <c:pt idx="9">
                  <c:v>52839</c:v>
                </c:pt>
                <c:pt idx="12">
                  <c:v>53913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11283</c:v>
                </c:pt>
                <c:pt idx="3">
                  <c:v>10873</c:v>
                </c:pt>
                <c:pt idx="6">
                  <c:v>8151</c:v>
                </c:pt>
                <c:pt idx="9">
                  <c:v>7365</c:v>
                </c:pt>
                <c:pt idx="12">
                  <c:v>5788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128713</c:v>
                </c:pt>
                <c:pt idx="3">
                  <c:v>126446</c:v>
                </c:pt>
                <c:pt idx="6">
                  <c:v>125224</c:v>
                </c:pt>
                <c:pt idx="9">
                  <c:v>125337</c:v>
                </c:pt>
                <c:pt idx="12">
                  <c:v>122717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0804688"/>
        <c:axId val="412339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43408</c:v>
                </c:pt>
                <c:pt idx="2">
                  <c:v>#N/A</c:v>
                </c:pt>
                <c:pt idx="3">
                  <c:v>#N/A</c:v>
                </c:pt>
                <c:pt idx="4">
                  <c:v>34731</c:v>
                </c:pt>
                <c:pt idx="5">
                  <c:v>#N/A</c:v>
                </c:pt>
                <c:pt idx="6">
                  <c:v>#N/A</c:v>
                </c:pt>
                <c:pt idx="7">
                  <c:v>25563</c:v>
                </c:pt>
                <c:pt idx="8">
                  <c:v>#N/A</c:v>
                </c:pt>
                <c:pt idx="9">
                  <c:v>#N/A</c:v>
                </c:pt>
                <c:pt idx="10">
                  <c:v>23367</c:v>
                </c:pt>
                <c:pt idx="11">
                  <c:v>#N/A</c:v>
                </c:pt>
                <c:pt idx="12">
                  <c:v>#N/A</c:v>
                </c:pt>
                <c:pt idx="13">
                  <c:v>20344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0804688"/>
        <c:axId val="412339688"/>
      </c:lineChart>
      <c:catAx>
        <c:axId val="41080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339688"/>
        <c:crosses val="autoZero"/>
        <c:auto val="1"/>
        <c:lblAlgn val="ctr"/>
        <c:lblOffset val="100"/>
        <c:tickLblSkip val="1"/>
        <c:tickMarkSkip val="1"/>
        <c:noMultiLvlLbl val="0"/>
      </c:catAx>
      <c:valAx>
        <c:axId val="412339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0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{3B211262-05A1-4169-9794-3532F3A71D29}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{921FA0DD-FACA-42DC-8A9F-210724C7B6F0}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{1CFE3533-236B-424B-85A0-DBC924AB55DB}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{3D80A010-B08F-47AD-AAA3-29A31D7AC4B5}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{899DD8DF-976F-42FE-A2CE-76A2B699576A}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{8E9938A3-1F22-46E6-92C7-C0CBC33F24A6}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{F90D4A16-8A4E-4E1C-9619-3F3C7E5B15E9}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{1283A711-E2BC-44D7-8FC6-F7A9AD2272B4}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{BBEA37AB-FB30-4DCF-89D7-7124B264FCD2}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{2CBDA32F-F100-4372-B09A-129953518F37}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6050112"/>
        <c:axId val="415460632"/>
      </c:scatterChart>
      <c:valAx>
        <c:axId val="416050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60632"/>
        <c:crosses val="autoZero"/>
        <c:crossBetween val="midCat"/>
      </c:valAx>
      <c:valAx>
        <c:axId val="415460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05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{5E6F2B47-E429-4006-BD3D-605C2D141087}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{24D6587D-3A96-4B87-B819-C0159E891D5F}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{63CE6DAB-A85E-4D5D-B05A-DE605FF049BA}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{83799E39-9C1A-4609-92D7-51E228B09620}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{CBA13EEF-3306-475C-9438-037F6EE964A9}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c:v>
                </c:pt>
                <c:pt idx="2">
                  <c:v>11.1</c:v>
                </c:pt>
                <c:pt idx="3">
                  <c:v>9.6999999999999993</c:v>
                </c:pt>
                <c:pt idx="4">
                  <c:v>9.4</c:v>
                </c:pt>
              </c:numCache>
            </c:numRef>
          </c:xVal>
          <c:yVal>
            <c:numRef>
              <c:f>公会計指標分析・財政指標組合せ分析表!$K$73:$O$73</c:f>
              <c:numCache>
                <c:formatCode>#,##0.0;"▲ "#,##0.0</c:formatCode>
                <c:ptCount val="5"/>
                <c:pt idx="0">
                  <c:v>70.2</c:v>
                </c:pt>
                <c:pt idx="1">
                  <c:v>55.6</c:v>
                </c:pt>
                <c:pt idx="2">
                  <c:v>40.799999999999997</c:v>
                </c:pt>
                <c:pt idx="3">
                  <c:v>36.700000000000003</c:v>
                </c:pt>
                <c:pt idx="4">
                  <c:v>32.1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{700E4A0E-59D7-4FE1-AD5F-DDEA87AB8C79}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{1103F7F3-C8BF-409A-B9C6-94CFD0D143A0}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{E718A75F-51A7-448B-8251-68D25BD272DC}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{CCD49D87-D068-4E30-8537-7FD9964B2157}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{A3E6A77B-48C9-4AA4-934C-ECC83E91F76E}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5414488"/>
        <c:axId val="415414872"/>
      </c:scatterChart>
      <c:valAx>
        <c:axId val="415414488"/>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14872"/>
        <c:crosses val="autoZero"/>
        <c:crossBetween val="midCat"/>
      </c:valAx>
      <c:valAx>
        <c:axId val="415414872"/>
        <c:scaling>
          <c:orientation val="minMax"/>
          <c:max val="7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414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一般単独事業債（地域再生事業債）</a:t>
          </a:r>
          <a:r>
            <a:rPr kumimoji="1" lang="ja-JP" altLang="en-US" sz="1300">
              <a:solidFill>
                <a:schemeClr val="dk1"/>
              </a:solidFill>
              <a:effectLst/>
              <a:latin typeface="+mn-lt"/>
              <a:ea typeface="+mn-ea"/>
              <a:cs typeface="+mn-cs"/>
            </a:rPr>
            <a:t>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既発債の償還が進んだことにより、元利償還金が減となった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en-US" sz="1300">
              <a:latin typeface="ＭＳ ゴシック" pitchFamily="49" charset="-128"/>
              <a:ea typeface="ＭＳ ゴシック" pitchFamily="49" charset="-128"/>
            </a:rPr>
            <a:t>小名浜港背後地整備事業用地の買戻しにより、債務負担行為に基づく支出額が増となったことなどにより、実質公債費比率の分子総額は、前年度と比較して約</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億円の増となった。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今後は、新病院建設に伴う企業債の新規発行により、一般会計からの繰出金の増加が見込まれることから、動向を注視しながら、引き続き適正な水準を維持できるよう努める。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新病院建設に伴う企業債償還分に係る一般会計からの繰入見込額が増となったものの、地方債現在高や文化交流施設事業等整備事業（</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事業）の支出予定額が減少したことにより、将来負担比率の分子総額は、前年度と比較して約</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病院建設に伴う企業債償還分に係る公営企業債等繰入見込額の増加や、復興交付金事業の完了に伴う震災復興特別交付税の返還による充当可能基金残高の減少が見込まれることから、動向を注視しながら、引き続き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分子となる基準財政収入額は、地方消費税交付金の増や、家屋棟数の増に伴う固定資産税の増等により、前年度と比較して約</a:t>
          </a:r>
          <a:r>
            <a:rPr kumimoji="1" lang="en-US" altLang="ja-JP" sz="1300">
              <a:latin typeface="ＭＳ Ｐゴシック"/>
            </a:rPr>
            <a:t>6.9</a:t>
          </a:r>
          <a:r>
            <a:rPr kumimoji="1" lang="ja-JP" altLang="en-US" sz="1300">
              <a:latin typeface="ＭＳ Ｐゴシック"/>
            </a:rPr>
            <a:t>億円の増となったほか、分母となる基準財政需要額は、単位費用の減に伴う地域経済・雇用対策費の減等により、前年度と比較して約</a:t>
          </a:r>
          <a:r>
            <a:rPr kumimoji="1" lang="en-US" altLang="ja-JP" sz="1300">
              <a:latin typeface="ＭＳ Ｐゴシック"/>
            </a:rPr>
            <a:t>3.1</a:t>
          </a:r>
          <a:r>
            <a:rPr kumimoji="1" lang="ja-JP" altLang="en-US" sz="1300">
              <a:latin typeface="ＭＳ Ｐゴシック"/>
            </a:rPr>
            <a:t>億円の減となった。</a:t>
          </a:r>
          <a:endParaRPr kumimoji="1" lang="en-US" altLang="ja-JP" sz="1300">
            <a:latin typeface="ＭＳ Ｐゴシック"/>
          </a:endParaRPr>
        </a:p>
        <a:p>
          <a:r>
            <a:rPr kumimoji="1" lang="ja-JP" altLang="en-US" sz="1300">
              <a:latin typeface="ＭＳ Ｐゴシック"/>
            </a:rPr>
            <a:t>　この結果、平成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か年平均である財政力指数は、前年度から</a:t>
          </a:r>
          <a:r>
            <a:rPr kumimoji="1" lang="en-US" altLang="ja-JP" sz="1300">
              <a:latin typeface="ＭＳ Ｐゴシック"/>
            </a:rPr>
            <a:t>0.3</a:t>
          </a:r>
          <a:r>
            <a:rPr kumimoji="1" lang="ja-JP" altLang="en-US" sz="1300">
              <a:latin typeface="ＭＳ Ｐゴシック"/>
            </a:rPr>
            <a:t>ポイント上昇し、</a:t>
          </a:r>
          <a:r>
            <a:rPr kumimoji="1" lang="en-US" altLang="ja-JP" sz="1300">
              <a:latin typeface="ＭＳ Ｐゴシック"/>
            </a:rPr>
            <a:t>0.75</a:t>
          </a:r>
          <a:r>
            <a:rPr kumimoji="1" lang="ja-JP" altLang="en-US" sz="1300">
              <a:latin typeface="ＭＳ Ｐゴシック"/>
            </a:rPr>
            <a:t>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94343</xdr:rowOff>
    </xdr:to>
    <xdr:cxnSp macro="">
      <xdr:nvCxnSpPr>
        <xdr:cNvPr id="70" name="直線コネクタ 69"/>
        <xdr:cNvCxnSpPr/>
      </xdr:nvCxnSpPr>
      <xdr:spPr>
        <a:xfrm flipV="1">
          <a:off x="4114800" y="72435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163285</xdr:rowOff>
    </xdr:to>
    <xdr:cxnSp macro="">
      <xdr:nvCxnSpPr>
        <xdr:cNvPr id="73" name="直線コネクタ 72"/>
        <xdr:cNvCxnSpPr/>
      </xdr:nvCxnSpPr>
      <xdr:spPr>
        <a:xfrm flipV="1">
          <a:off x="3225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43543</xdr:rowOff>
    </xdr:to>
    <xdr:cxnSp macro="">
      <xdr:nvCxnSpPr>
        <xdr:cNvPr id="76" name="直線コネクタ 75"/>
        <xdr:cNvCxnSpPr/>
      </xdr:nvCxnSpPr>
      <xdr:spPr>
        <a:xfrm flipV="1">
          <a:off x="2336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大規模維持補修事業の減等に伴う維持補修費の減等により、分子となる経常経費充当一般財源が前年度と比較して約</a:t>
          </a:r>
          <a:r>
            <a:rPr kumimoji="1" lang="en-US" altLang="ja-JP" sz="1300" baseline="0">
              <a:latin typeface="ＭＳ Ｐゴシック"/>
            </a:rPr>
            <a:t>5.9</a:t>
          </a:r>
          <a:r>
            <a:rPr kumimoji="1" lang="ja-JP" altLang="en-US" sz="1300" baseline="0">
              <a:latin typeface="ＭＳ Ｐゴシック"/>
            </a:rPr>
            <a:t>億円の減となった一方で、地方交付税や地方消費税交付金の減等により、分母となる経常一般財源が約</a:t>
          </a:r>
          <a:r>
            <a:rPr kumimoji="1" lang="en-US" altLang="ja-JP" sz="1300" baseline="0">
              <a:latin typeface="ＭＳ Ｐゴシック"/>
            </a:rPr>
            <a:t>16.8</a:t>
          </a:r>
          <a:r>
            <a:rPr kumimoji="1" lang="ja-JP" altLang="en-US" sz="1300" baseline="0">
              <a:latin typeface="ＭＳ Ｐゴシック"/>
            </a:rPr>
            <a:t>億円の減となった。</a:t>
          </a:r>
          <a:endParaRPr kumimoji="1" lang="en-US" altLang="ja-JP" sz="1300" baseline="0">
            <a:latin typeface="ＭＳ Ｐゴシック"/>
          </a:endParaRPr>
        </a:p>
        <a:p>
          <a:r>
            <a:rPr kumimoji="1" lang="ja-JP" altLang="en-US" sz="1300" baseline="0">
              <a:latin typeface="ＭＳ Ｐゴシック"/>
            </a:rPr>
            <a:t>　この結果、経常収支比率は、前年度から</a:t>
          </a:r>
          <a:r>
            <a:rPr kumimoji="1" lang="en-US" altLang="ja-JP" sz="1300" baseline="0">
              <a:latin typeface="ＭＳ Ｐゴシック"/>
            </a:rPr>
            <a:t>1.1</a:t>
          </a:r>
          <a:r>
            <a:rPr kumimoji="1" lang="ja-JP" altLang="en-US" sz="1300" baseline="0">
              <a:latin typeface="ＭＳ Ｐゴシック"/>
            </a:rPr>
            <a:t>ポイント上昇し、</a:t>
          </a:r>
          <a:r>
            <a:rPr kumimoji="1" lang="en-US" altLang="ja-JP" sz="1300" baseline="0">
              <a:latin typeface="ＭＳ Ｐゴシック"/>
            </a:rPr>
            <a:t>85.0%</a:t>
          </a:r>
          <a:r>
            <a:rPr kumimoji="1" lang="ja-JP" altLang="en-US" sz="1300" baseline="0">
              <a:latin typeface="ＭＳ Ｐゴシック"/>
            </a:rPr>
            <a:t>となった。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23283</xdr:rowOff>
    </xdr:to>
    <xdr:cxnSp macro="">
      <xdr:nvCxnSpPr>
        <xdr:cNvPr id="133" name="直線コネクタ 132"/>
        <xdr:cNvCxnSpPr/>
      </xdr:nvCxnSpPr>
      <xdr:spPr>
        <a:xfrm>
          <a:off x="4114800" y="1095184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55456</xdr:rowOff>
    </xdr:to>
    <xdr:cxnSp macro="">
      <xdr:nvCxnSpPr>
        <xdr:cNvPr id="136" name="直線コネクタ 135"/>
        <xdr:cNvCxnSpPr/>
      </xdr:nvCxnSpPr>
      <xdr:spPr>
        <a:xfrm flipV="1">
          <a:off x="3225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55456</xdr:rowOff>
    </xdr:to>
    <xdr:cxnSp macro="">
      <xdr:nvCxnSpPr>
        <xdr:cNvPr id="139" name="直線コネクタ 138"/>
        <xdr:cNvCxnSpPr/>
      </xdr:nvCxnSpPr>
      <xdr:spPr>
        <a:xfrm>
          <a:off x="2336800" y="109920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19262</xdr:rowOff>
    </xdr:from>
    <xdr:to>
      <xdr:col>3</xdr:col>
      <xdr:colOff>279400</xdr:colOff>
      <xdr:row>64</xdr:row>
      <xdr:rowOff>47413</xdr:rowOff>
    </xdr:to>
    <xdr:cxnSp macro="">
      <xdr:nvCxnSpPr>
        <xdr:cNvPr id="142" name="直線コネクタ 141"/>
        <xdr:cNvCxnSpPr/>
      </xdr:nvCxnSpPr>
      <xdr:spPr>
        <a:xfrm flipV="1">
          <a:off x="1447800" y="109920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52" name="円/楕円 151"/>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160460</xdr:rowOff>
    </xdr:from>
    <xdr:ext cx="762000" cy="259045"/>
    <xdr:sp macro="" textlink="">
      <xdr:nvSpPr>
        <xdr:cNvPr id="153" name="財政構造の弾力性該当値テキスト"/>
        <xdr:cNvSpPr txBox="1"/>
      </xdr:nvSpPr>
      <xdr:spPr>
        <a:xfrm>
          <a:off x="50419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4" name="円/楕円 153"/>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5" name="テキスト ボックス 154"/>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6" name="円/楕円 155"/>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116433</xdr:rowOff>
    </xdr:from>
    <xdr:ext cx="762000" cy="259045"/>
    <xdr:sp macro="" textlink="">
      <xdr:nvSpPr>
        <xdr:cNvPr id="157" name="テキスト ボックス 156"/>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139912</xdr:rowOff>
    </xdr:from>
    <xdr:to>
      <xdr:col>3</xdr:col>
      <xdr:colOff>330200</xdr:colOff>
      <xdr:row>64</xdr:row>
      <xdr:rowOff>70062</xdr:rowOff>
    </xdr:to>
    <xdr:sp macro="" textlink="">
      <xdr:nvSpPr>
        <xdr:cNvPr id="158" name="円/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80239</xdr:rowOff>
    </xdr:from>
    <xdr:ext cx="762000" cy="259045"/>
    <xdr:sp macro="" textlink="">
      <xdr:nvSpPr>
        <xdr:cNvPr id="159" name="テキスト ボックス 158"/>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60" name="円/楕円 159"/>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61" name="テキスト ボックス 160"/>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人件費は、退職者数の減に伴う退職手当の減等により、前年度と比較して約</a:t>
          </a:r>
          <a:r>
            <a:rPr kumimoji="1" lang="en-US" altLang="ja-JP" sz="1300">
              <a:latin typeface="ＭＳ Ｐゴシック"/>
            </a:rPr>
            <a:t>9.4</a:t>
          </a:r>
          <a:r>
            <a:rPr kumimoji="1" lang="ja-JP" altLang="en-US" sz="1300">
              <a:latin typeface="ＭＳ Ｐゴシック"/>
            </a:rPr>
            <a:t>億円の減となった一方で、物件費は、事業進捗に伴う除染推進事業の増等により、約</a:t>
          </a:r>
          <a:r>
            <a:rPr kumimoji="1" lang="en-US" altLang="ja-JP" sz="1300">
              <a:latin typeface="ＭＳ Ｐゴシック"/>
            </a:rPr>
            <a:t>10.5</a:t>
          </a:r>
          <a:r>
            <a:rPr kumimoji="1" lang="ja-JP" altLang="en-US" sz="1300">
              <a:latin typeface="ＭＳ Ｐゴシック"/>
            </a:rPr>
            <a:t>億円の増となった。</a:t>
          </a:r>
          <a:endParaRPr kumimoji="1" lang="en-US" altLang="ja-JP" sz="1300">
            <a:latin typeface="ＭＳ Ｐゴシック"/>
          </a:endParaRPr>
        </a:p>
        <a:p>
          <a:r>
            <a:rPr kumimoji="1" lang="ja-JP" altLang="en-US" sz="1300">
              <a:latin typeface="ＭＳ Ｐゴシック"/>
            </a:rPr>
            <a:t>　この結果、人口</a:t>
          </a:r>
          <a:r>
            <a:rPr kumimoji="1" lang="en-US" altLang="ja-JP" sz="1300">
              <a:latin typeface="ＭＳ Ｐゴシック"/>
            </a:rPr>
            <a:t>1</a:t>
          </a:r>
          <a:r>
            <a:rPr kumimoji="1" lang="ja-JP" altLang="en-US" sz="1300">
              <a:latin typeface="ＭＳ Ｐゴシック"/>
            </a:rPr>
            <a:t>人当たり人件費・物件費等決算額は、前年度から</a:t>
          </a:r>
          <a:r>
            <a:rPr kumimoji="1" lang="en-US" altLang="ja-JP" sz="1300">
              <a:latin typeface="ＭＳ Ｐゴシック"/>
            </a:rPr>
            <a:t>2,016</a:t>
          </a:r>
          <a:r>
            <a:rPr kumimoji="1" lang="ja-JP" altLang="en-US" sz="1300">
              <a:latin typeface="ＭＳ Ｐゴシック"/>
            </a:rPr>
            <a:t>円増加し、</a:t>
          </a:r>
          <a:r>
            <a:rPr kumimoji="1" lang="en-US" altLang="ja-JP" sz="1300">
              <a:latin typeface="ＭＳ Ｐゴシック"/>
            </a:rPr>
            <a:t>132,165</a:t>
          </a:r>
          <a:r>
            <a:rPr kumimoji="1" lang="ja-JP" altLang="en-US" sz="1300">
              <a:latin typeface="ＭＳ Ｐゴシック"/>
            </a:rPr>
            <a:t>円となった。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108536</xdr:rowOff>
    </xdr:from>
    <xdr:to>
      <xdr:col>7</xdr:col>
      <xdr:colOff>152400</xdr:colOff>
      <xdr:row>83</xdr:row>
      <xdr:rowOff>135562</xdr:rowOff>
    </xdr:to>
    <xdr:cxnSp macro="">
      <xdr:nvCxnSpPr>
        <xdr:cNvPr id="196" name="直線コネクタ 195"/>
        <xdr:cNvCxnSpPr/>
      </xdr:nvCxnSpPr>
      <xdr:spPr>
        <a:xfrm>
          <a:off x="4114800" y="14338886"/>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108536</xdr:rowOff>
    </xdr:from>
    <xdr:to>
      <xdr:col>6</xdr:col>
      <xdr:colOff>0</xdr:colOff>
      <xdr:row>86</xdr:row>
      <xdr:rowOff>79280</xdr:rowOff>
    </xdr:to>
    <xdr:cxnSp macro="">
      <xdr:nvCxnSpPr>
        <xdr:cNvPr id="199" name="直線コネクタ 198"/>
        <xdr:cNvCxnSpPr/>
      </xdr:nvCxnSpPr>
      <xdr:spPr>
        <a:xfrm flipV="1">
          <a:off x="3225800" y="14338886"/>
          <a:ext cx="889000" cy="4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150416</xdr:rowOff>
    </xdr:from>
    <xdr:to>
      <xdr:col>4</xdr:col>
      <xdr:colOff>482600</xdr:colOff>
      <xdr:row>86</xdr:row>
      <xdr:rowOff>79280</xdr:rowOff>
    </xdr:to>
    <xdr:cxnSp macro="">
      <xdr:nvCxnSpPr>
        <xdr:cNvPr id="202" name="直線コネクタ 201"/>
        <xdr:cNvCxnSpPr/>
      </xdr:nvCxnSpPr>
      <xdr:spPr>
        <a:xfrm>
          <a:off x="2336800" y="14723666"/>
          <a:ext cx="889000" cy="10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150416</xdr:rowOff>
    </xdr:from>
    <xdr:to>
      <xdr:col>3</xdr:col>
      <xdr:colOff>279400</xdr:colOff>
      <xdr:row>87</xdr:row>
      <xdr:rowOff>67557</xdr:rowOff>
    </xdr:to>
    <xdr:cxnSp macro="">
      <xdr:nvCxnSpPr>
        <xdr:cNvPr id="205" name="直線コネクタ 204"/>
        <xdr:cNvCxnSpPr/>
      </xdr:nvCxnSpPr>
      <xdr:spPr>
        <a:xfrm flipV="1">
          <a:off x="1447800" y="14723666"/>
          <a:ext cx="889000" cy="2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84762</xdr:rowOff>
    </xdr:from>
    <xdr:to>
      <xdr:col>7</xdr:col>
      <xdr:colOff>203200</xdr:colOff>
      <xdr:row>84</xdr:row>
      <xdr:rowOff>14912</xdr:rowOff>
    </xdr:to>
    <xdr:sp macro="" textlink="">
      <xdr:nvSpPr>
        <xdr:cNvPr id="215" name="円/楕円 214"/>
        <xdr:cNvSpPr/>
      </xdr:nvSpPr>
      <xdr:spPr>
        <a:xfrm>
          <a:off x="4902200" y="143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56839</xdr:rowOff>
    </xdr:from>
    <xdr:ext cx="762000" cy="259045"/>
    <xdr:sp macro="" textlink="">
      <xdr:nvSpPr>
        <xdr:cNvPr id="216" name="人件費・物件費等の状況該当値テキスト"/>
        <xdr:cNvSpPr txBox="1"/>
      </xdr:nvSpPr>
      <xdr:spPr>
        <a:xfrm>
          <a:off x="5041900" y="142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57736</xdr:rowOff>
    </xdr:from>
    <xdr:to>
      <xdr:col>6</xdr:col>
      <xdr:colOff>50800</xdr:colOff>
      <xdr:row>83</xdr:row>
      <xdr:rowOff>159336</xdr:rowOff>
    </xdr:to>
    <xdr:sp macro="" textlink="">
      <xdr:nvSpPr>
        <xdr:cNvPr id="217" name="円/楕円 216"/>
        <xdr:cNvSpPr/>
      </xdr:nvSpPr>
      <xdr:spPr>
        <a:xfrm>
          <a:off x="4064000" y="14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144113</xdr:rowOff>
    </xdr:from>
    <xdr:ext cx="736600" cy="259045"/>
    <xdr:sp macro="" textlink="">
      <xdr:nvSpPr>
        <xdr:cNvPr id="218" name="テキスト ボックス 217"/>
        <xdr:cNvSpPr txBox="1"/>
      </xdr:nvSpPr>
      <xdr:spPr>
        <a:xfrm>
          <a:off x="3733800" y="14374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130,149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28480</xdr:rowOff>
    </xdr:from>
    <xdr:to>
      <xdr:col>4</xdr:col>
      <xdr:colOff>533400</xdr:colOff>
      <xdr:row>86</xdr:row>
      <xdr:rowOff>130080</xdr:rowOff>
    </xdr:to>
    <xdr:sp macro="" textlink="">
      <xdr:nvSpPr>
        <xdr:cNvPr id="219" name="円/楕円 218"/>
        <xdr:cNvSpPr/>
      </xdr:nvSpPr>
      <xdr:spPr>
        <a:xfrm>
          <a:off x="3175000" y="147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114857</xdr:rowOff>
    </xdr:from>
    <xdr:ext cx="762000" cy="259045"/>
    <xdr:sp macro="" textlink="">
      <xdr:nvSpPr>
        <xdr:cNvPr id="220" name="テキスト ボックス 219"/>
        <xdr:cNvSpPr txBox="1"/>
      </xdr:nvSpPr>
      <xdr:spPr>
        <a:xfrm>
          <a:off x="2844800" y="1485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99616</xdr:rowOff>
    </xdr:from>
    <xdr:to>
      <xdr:col>3</xdr:col>
      <xdr:colOff>330200</xdr:colOff>
      <xdr:row>86</xdr:row>
      <xdr:rowOff>29766</xdr:rowOff>
    </xdr:to>
    <xdr:sp macro="" textlink="">
      <xdr:nvSpPr>
        <xdr:cNvPr id="221" name="円/楕円 220"/>
        <xdr:cNvSpPr/>
      </xdr:nvSpPr>
      <xdr:spPr>
        <a:xfrm>
          <a:off x="2286000" y="146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14543</xdr:rowOff>
    </xdr:from>
    <xdr:ext cx="762000" cy="259045"/>
    <xdr:sp macro="" textlink="">
      <xdr:nvSpPr>
        <xdr:cNvPr id="222" name="テキスト ボックス 221"/>
        <xdr:cNvSpPr txBox="1"/>
      </xdr:nvSpPr>
      <xdr:spPr>
        <a:xfrm>
          <a:off x="1955800" y="1475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16757</xdr:rowOff>
    </xdr:from>
    <xdr:to>
      <xdr:col>2</xdr:col>
      <xdr:colOff>127000</xdr:colOff>
      <xdr:row>87</xdr:row>
      <xdr:rowOff>118357</xdr:rowOff>
    </xdr:to>
    <xdr:sp macro="" textlink="">
      <xdr:nvSpPr>
        <xdr:cNvPr id="223" name="円/楕円 222"/>
        <xdr:cNvSpPr/>
      </xdr:nvSpPr>
      <xdr:spPr>
        <a:xfrm>
          <a:off x="1397000" y="149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103134</xdr:rowOff>
    </xdr:from>
    <xdr:ext cx="762000" cy="259045"/>
    <xdr:sp macro="" textlink="">
      <xdr:nvSpPr>
        <xdr:cNvPr id="224" name="テキスト ボックス 223"/>
        <xdr:cNvSpPr txBox="1"/>
      </xdr:nvSpPr>
      <xdr:spPr>
        <a:xfrm>
          <a:off x="1066800" y="150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前年度と比較し、主な減要因（</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ポイント減）として、「平成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年度の給与改定に伴う給料表の引上率が国よりも低かったこと」が挙げられ</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一方、増要因（</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ポイント増）として</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「国の職員構成等の変化等」が挙げられ、結果としてラスパイレス指数は前年度と同値</a:t>
          </a:r>
          <a:r>
            <a:rPr kumimoji="1" lang="ja-JP" altLang="en-US" sz="1300">
              <a:solidFill>
                <a:schemeClr val="dk1"/>
              </a:solidFill>
              <a:effectLst/>
              <a:latin typeface="+mn-ea"/>
              <a:ea typeface="+mn-ea"/>
              <a:cs typeface="+mn-cs"/>
            </a:rPr>
            <a:t>となる</a:t>
          </a:r>
          <a:r>
            <a:rPr kumimoji="1" lang="en-US" altLang="ja-JP" sz="1300">
              <a:solidFill>
                <a:schemeClr val="dk1"/>
              </a:solidFill>
              <a:effectLst/>
              <a:latin typeface="+mn-ea"/>
              <a:ea typeface="+mn-ea"/>
              <a:cs typeface="+mn-cs"/>
            </a:rPr>
            <a:t>101.6</a:t>
          </a:r>
          <a:r>
            <a:rPr kumimoji="1" lang="ja-JP" altLang="ja-JP" sz="1300">
              <a:solidFill>
                <a:schemeClr val="dk1"/>
              </a:solidFill>
              <a:effectLst/>
              <a:latin typeface="+mn-ea"/>
              <a:ea typeface="+mn-ea"/>
              <a:cs typeface="+mn-cs"/>
            </a:rPr>
            <a:t>となっ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今後も人事院勧告等の内容を踏まえた給与改定を行い、適正な給与水準の維持に努める。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62" name="直線コネクタ 261"/>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102659</xdr:rowOff>
    </xdr:from>
    <xdr:to>
      <xdr:col>23</xdr:col>
      <xdr:colOff>406400</xdr:colOff>
      <xdr:row>84</xdr:row>
      <xdr:rowOff>162984</xdr:rowOff>
    </xdr:to>
    <xdr:cxnSp macro="">
      <xdr:nvCxnSpPr>
        <xdr:cNvPr id="265" name="直線コネクタ 264"/>
        <xdr:cNvCxnSpPr/>
      </xdr:nvCxnSpPr>
      <xdr:spPr>
        <a:xfrm>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84</xdr:row>
      <xdr:rowOff>122766</xdr:rowOff>
    </xdr:to>
    <xdr:cxnSp macro="">
      <xdr:nvCxnSpPr>
        <xdr:cNvPr id="268" name="直線コネクタ 267"/>
        <xdr:cNvCxnSpPr/>
      </xdr:nvCxnSpPr>
      <xdr:spPr>
        <a:xfrm flipV="1">
          <a:off x="14401800" y="145044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89</xdr:row>
      <xdr:rowOff>89959</xdr:rowOff>
    </xdr:to>
    <xdr:cxnSp macro="">
      <xdr:nvCxnSpPr>
        <xdr:cNvPr id="271" name="直線コネクタ 270"/>
        <xdr:cNvCxnSpPr/>
      </xdr:nvCxnSpPr>
      <xdr:spPr>
        <a:xfrm flipV="1">
          <a:off x="13512800" y="14524566"/>
          <a:ext cx="889000" cy="8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81" name="円/楕円 280"/>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82"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3" name="円/楕円 282"/>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4" name="テキスト ボックス 28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51859</xdr:rowOff>
    </xdr:from>
    <xdr:to>
      <xdr:col>22</xdr:col>
      <xdr:colOff>254000</xdr:colOff>
      <xdr:row>84</xdr:row>
      <xdr:rowOff>153459</xdr:rowOff>
    </xdr:to>
    <xdr:sp macro="" textlink="">
      <xdr:nvSpPr>
        <xdr:cNvPr id="285" name="円/楕円 284"/>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138236</xdr:rowOff>
    </xdr:from>
    <xdr:ext cx="762000" cy="259045"/>
    <xdr:sp macro="" textlink="">
      <xdr:nvSpPr>
        <xdr:cNvPr id="286" name="テキスト ボックス 285"/>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7" name="円/楕円 286"/>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8" name="テキスト ボックス 287"/>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89" name="円/楕円 288"/>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125536</xdr:rowOff>
    </xdr:from>
    <xdr:ext cx="762000" cy="259045"/>
    <xdr:sp macro="" textlink="">
      <xdr:nvSpPr>
        <xdr:cNvPr id="290" name="テキスト ボックス 289"/>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前年度と比較し、職員数（翌年度</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日現在）は横這いであるが、人口の減少に伴い、人口千人当たり職員数</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前年度から</a:t>
          </a:r>
          <a:r>
            <a:rPr kumimoji="1" lang="en-US" altLang="ja-JP" sz="1300">
              <a:solidFill>
                <a:schemeClr val="dk1"/>
              </a:solidFill>
              <a:effectLst/>
              <a:latin typeface="+mn-ea"/>
              <a:ea typeface="+mn-ea"/>
              <a:cs typeface="+mn-cs"/>
            </a:rPr>
            <a:t>0.16</a:t>
          </a:r>
          <a:r>
            <a:rPr kumimoji="1" lang="ja-JP" altLang="ja-JP" sz="1300">
              <a:solidFill>
                <a:schemeClr val="dk1"/>
              </a:solidFill>
              <a:effectLst/>
              <a:latin typeface="+mn-ea"/>
              <a:ea typeface="+mn-ea"/>
              <a:cs typeface="+mn-cs"/>
            </a:rPr>
            <a:t>人増加し</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6.82</a:t>
          </a:r>
          <a:r>
            <a:rPr kumimoji="1" lang="ja-JP" altLang="en-US" sz="1300">
              <a:solidFill>
                <a:schemeClr val="dk1"/>
              </a:solidFill>
              <a:effectLst/>
              <a:latin typeface="+mn-ea"/>
              <a:ea typeface="+mn-ea"/>
              <a:cs typeface="+mn-cs"/>
            </a:rPr>
            <a:t>人となっ</a:t>
          </a:r>
          <a:r>
            <a:rPr kumimoji="1" lang="ja-JP" altLang="ja-JP" sz="1300">
              <a:solidFill>
                <a:schemeClr val="dk1"/>
              </a:solidFill>
              <a:effectLst/>
              <a:latin typeface="+mn-ea"/>
              <a:ea typeface="+mn-ea"/>
              <a:cs typeface="+mn-cs"/>
            </a:rPr>
            <a:t>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今後も将来的な自治体運営に影響が生じないよう、市総合計画に基づき定員の適正管理に努める。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92710</xdr:rowOff>
    </xdr:to>
    <xdr:cxnSp macro="">
      <xdr:nvCxnSpPr>
        <xdr:cNvPr id="325" name="直線コネクタ 324"/>
        <xdr:cNvCxnSpPr/>
      </xdr:nvCxnSpPr>
      <xdr:spPr>
        <a:xfrm>
          <a:off x="16179800" y="106582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6"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16298</xdr:rowOff>
    </xdr:from>
    <xdr:to>
      <xdr:col>23</xdr:col>
      <xdr:colOff>406400</xdr:colOff>
      <xdr:row>62</xdr:row>
      <xdr:rowOff>28363</xdr:rowOff>
    </xdr:to>
    <xdr:cxnSp macro="">
      <xdr:nvCxnSpPr>
        <xdr:cNvPr id="328" name="直線コネクタ 327"/>
        <xdr:cNvCxnSpPr/>
      </xdr:nvCxnSpPr>
      <xdr:spPr>
        <a:xfrm>
          <a:off x="15290800" y="106461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30" name="テキスト ボックス 329"/>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16298</xdr:rowOff>
    </xdr:from>
    <xdr:to>
      <xdr:col>22</xdr:col>
      <xdr:colOff>203200</xdr:colOff>
      <xdr:row>62</xdr:row>
      <xdr:rowOff>56515</xdr:rowOff>
    </xdr:to>
    <xdr:cxnSp macro="">
      <xdr:nvCxnSpPr>
        <xdr:cNvPr id="331" name="直線コネクタ 330"/>
        <xdr:cNvCxnSpPr/>
      </xdr:nvCxnSpPr>
      <xdr:spPr>
        <a:xfrm flipV="1">
          <a:off x="14401800" y="106461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3" name="テキスト ボックス 332"/>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48471</xdr:rowOff>
    </xdr:from>
    <xdr:to>
      <xdr:col>21</xdr:col>
      <xdr:colOff>0</xdr:colOff>
      <xdr:row>62</xdr:row>
      <xdr:rowOff>56515</xdr:rowOff>
    </xdr:to>
    <xdr:cxnSp macro="">
      <xdr:nvCxnSpPr>
        <xdr:cNvPr id="334" name="直線コネクタ 333"/>
        <xdr:cNvCxnSpPr/>
      </xdr:nvCxnSpPr>
      <xdr:spPr>
        <a:xfrm>
          <a:off x="13512800" y="106783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6" name="テキスト ボックス 335"/>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8" name="テキスト ボックス 337"/>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44" name="円/楕円 343"/>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45"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149013</xdr:rowOff>
    </xdr:from>
    <xdr:to>
      <xdr:col>23</xdr:col>
      <xdr:colOff>457200</xdr:colOff>
      <xdr:row>62</xdr:row>
      <xdr:rowOff>79163</xdr:rowOff>
    </xdr:to>
    <xdr:sp macro="" textlink="">
      <xdr:nvSpPr>
        <xdr:cNvPr id="346" name="円/楕円 345"/>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47" name="テキスト ボックス 346"/>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136948</xdr:rowOff>
    </xdr:from>
    <xdr:to>
      <xdr:col>22</xdr:col>
      <xdr:colOff>254000</xdr:colOff>
      <xdr:row>62</xdr:row>
      <xdr:rowOff>67098</xdr:rowOff>
    </xdr:to>
    <xdr:sp macro="" textlink="">
      <xdr:nvSpPr>
        <xdr:cNvPr id="348" name="円/楕円 347"/>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51875</xdr:rowOff>
    </xdr:from>
    <xdr:ext cx="762000" cy="259045"/>
    <xdr:sp macro="" textlink="">
      <xdr:nvSpPr>
        <xdr:cNvPr id="349" name="テキスト ボックス 348"/>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50" name="円/楕円 349"/>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92092</xdr:rowOff>
    </xdr:from>
    <xdr:ext cx="762000" cy="259045"/>
    <xdr:sp macro="" textlink="">
      <xdr:nvSpPr>
        <xdr:cNvPr id="351" name="テキスト ボックス 350"/>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52" name="円/楕円 351"/>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84048</xdr:rowOff>
    </xdr:from>
    <xdr:ext cx="762000" cy="259045"/>
    <xdr:sp macro="" textlink="">
      <xdr:nvSpPr>
        <xdr:cNvPr id="353" name="テキスト ボックス 352"/>
        <xdr:cNvSpPr txBox="1"/>
      </xdr:nvSpPr>
      <xdr:spPr>
        <a:xfrm>
          <a:off x="13131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小名浜港背後地整備事業用地の買戻しにより、債務負担行為に基づく支出額が増となった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、一般単独事業債（地域再生事業債）</a:t>
          </a:r>
          <a:r>
            <a:rPr kumimoji="1" lang="ja-JP" altLang="en-US" sz="1300">
              <a:solidFill>
                <a:schemeClr val="dk1"/>
              </a:solidFill>
              <a:effectLst/>
              <a:latin typeface="+mn-lt"/>
              <a:ea typeface="+mn-ea"/>
              <a:cs typeface="+mn-cs"/>
            </a:rPr>
            <a:t>などの</a:t>
          </a:r>
          <a:r>
            <a:rPr kumimoji="1" lang="ja-JP" altLang="ja-JP" sz="1300">
              <a:solidFill>
                <a:schemeClr val="dk1"/>
              </a:solidFill>
              <a:effectLst/>
              <a:latin typeface="+mn-ea"/>
              <a:ea typeface="+mn-ea"/>
              <a:cs typeface="+mn-cs"/>
            </a:rPr>
            <a:t>既発債の償還が進んだことに</a:t>
          </a:r>
          <a:r>
            <a:rPr kumimoji="1" lang="ja-JP" altLang="en-US" sz="1300">
              <a:solidFill>
                <a:schemeClr val="dk1"/>
              </a:solidFill>
              <a:effectLst/>
              <a:latin typeface="+mn-ea"/>
              <a:ea typeface="+mn-ea"/>
              <a:cs typeface="+mn-cs"/>
            </a:rPr>
            <a:t>伴い</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公債費</a:t>
          </a:r>
          <a:r>
            <a:rPr kumimoji="1" lang="ja-JP" altLang="ja-JP" sz="1300">
              <a:solidFill>
                <a:schemeClr val="dk1"/>
              </a:solidFill>
              <a:effectLst/>
              <a:latin typeface="+mn-ea"/>
              <a:ea typeface="+mn-ea"/>
              <a:cs typeface="+mn-cs"/>
            </a:rPr>
            <a:t>が減となった</a:t>
          </a:r>
          <a:r>
            <a:rPr kumimoji="1" lang="ja-JP" altLang="en-US" sz="1300">
              <a:solidFill>
                <a:schemeClr val="dk1"/>
              </a:solidFill>
              <a:effectLst/>
              <a:latin typeface="+mn-ea"/>
              <a:ea typeface="+mn-ea"/>
              <a:cs typeface="+mn-cs"/>
            </a:rPr>
            <a:t>ことなどにより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年度までの</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か年平均である</a:t>
          </a:r>
          <a:r>
            <a:rPr kumimoji="1" lang="ja-JP" altLang="ja-JP" sz="1300">
              <a:solidFill>
                <a:schemeClr val="dk1"/>
              </a:solidFill>
              <a:effectLst/>
              <a:latin typeface="+mn-ea"/>
              <a:ea typeface="+mn-ea"/>
              <a:cs typeface="+mn-cs"/>
            </a:rPr>
            <a:t>実質公債費比率は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a:t>
          </a:r>
          <a:r>
            <a:rPr kumimoji="1" lang="ja-JP" altLang="en-US" sz="1300">
              <a:solidFill>
                <a:schemeClr val="dk1"/>
              </a:solidFill>
              <a:effectLst/>
              <a:latin typeface="+mn-ea"/>
              <a:ea typeface="+mn-ea"/>
              <a:cs typeface="+mn-cs"/>
            </a:rPr>
            <a:t>から</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低下し、</a:t>
          </a:r>
          <a:r>
            <a:rPr kumimoji="1" lang="en-US" altLang="ja-JP" sz="1300">
              <a:solidFill>
                <a:schemeClr val="dk1"/>
              </a:solidFill>
              <a:effectLst/>
              <a:latin typeface="+mn-ea"/>
              <a:ea typeface="+mn-ea"/>
              <a:cs typeface="+mn-cs"/>
            </a:rPr>
            <a:t>9.4%</a:t>
          </a:r>
          <a:r>
            <a:rPr kumimoji="1" lang="ja-JP" altLang="en-US" sz="1300">
              <a:solidFill>
                <a:schemeClr val="dk1"/>
              </a:solidFill>
              <a:effectLst/>
              <a:latin typeface="+mn-ea"/>
              <a:ea typeface="+mn-ea"/>
              <a:cs typeface="+mn-cs"/>
            </a:rPr>
            <a:t>となった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今後は、新病院建設に伴う企業債の新規発行により、一般会計からの繰出金の増加が見込まれることから、動向を注視しながら、引き続き適正な水準を維持できるよう努める。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167894</xdr:rowOff>
    </xdr:to>
    <xdr:cxnSp macro="">
      <xdr:nvCxnSpPr>
        <xdr:cNvPr id="385" name="直線コネクタ 384"/>
        <xdr:cNvCxnSpPr/>
      </xdr:nvCxnSpPr>
      <xdr:spPr>
        <a:xfrm flipV="1">
          <a:off x="16179800" y="71683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6"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131572</xdr:rowOff>
    </xdr:to>
    <xdr:cxnSp macro="">
      <xdr:nvCxnSpPr>
        <xdr:cNvPr id="388" name="直線コネクタ 387"/>
        <xdr:cNvCxnSpPr/>
      </xdr:nvCxnSpPr>
      <xdr:spPr>
        <a:xfrm flipV="1">
          <a:off x="15290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90" name="テキスト ボックス 38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46990</xdr:rowOff>
    </xdr:to>
    <xdr:cxnSp macro="">
      <xdr:nvCxnSpPr>
        <xdr:cNvPr id="391" name="直線コネクタ 390"/>
        <xdr:cNvCxnSpPr/>
      </xdr:nvCxnSpPr>
      <xdr:spPr>
        <a:xfrm flipV="1">
          <a:off x="14401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3" name="テキスト ボックス 392"/>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104902</xdr:rowOff>
    </xdr:to>
    <xdr:cxnSp macro="">
      <xdr:nvCxnSpPr>
        <xdr:cNvPr id="394" name="直線コネクタ 393"/>
        <xdr:cNvCxnSpPr/>
      </xdr:nvCxnSpPr>
      <xdr:spPr>
        <a:xfrm flipV="1">
          <a:off x="13512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6" name="テキスト ボックス 39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404" name="円/楕円 403"/>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405"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406" name="円/楕円 405"/>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32021</xdr:rowOff>
    </xdr:from>
    <xdr:ext cx="736600" cy="259045"/>
    <xdr:sp macro="" textlink="">
      <xdr:nvSpPr>
        <xdr:cNvPr id="407" name="テキスト ボックス 406"/>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8" name="円/楕円 407"/>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409" name="テキスト ボックス 408"/>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10" name="円/楕円 40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11" name="テキスト ボックス 41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12" name="円/楕円 411"/>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13" name="テキスト ボックス 412"/>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新病院建設に伴う企業債償還分に係る一般会計からの繰入見込額が増となったものの、地方債現在高や文化交流施設事業等整備事業（</a:t>
          </a:r>
          <a:r>
            <a:rPr kumimoji="1" lang="en-US" altLang="ja-JP" sz="1300">
              <a:solidFill>
                <a:schemeClr val="dk1"/>
              </a:solidFill>
              <a:effectLst/>
              <a:latin typeface="+mn-ea"/>
              <a:ea typeface="+mn-ea"/>
              <a:cs typeface="+mn-cs"/>
            </a:rPr>
            <a:t>PFI</a:t>
          </a:r>
          <a:r>
            <a:rPr kumimoji="1" lang="ja-JP" altLang="ja-JP" sz="1300">
              <a:solidFill>
                <a:schemeClr val="dk1"/>
              </a:solidFill>
              <a:effectLst/>
              <a:latin typeface="+mn-ea"/>
              <a:ea typeface="+mn-ea"/>
              <a:cs typeface="+mn-cs"/>
            </a:rPr>
            <a:t>事業）の支出予定額が減少したことにより、将来負担比率</a:t>
          </a:r>
          <a:r>
            <a:rPr kumimoji="1" lang="ja-JP" altLang="en-US" sz="1300">
              <a:solidFill>
                <a:schemeClr val="dk1"/>
              </a:solidFill>
              <a:effectLst/>
              <a:latin typeface="+mn-ea"/>
              <a:ea typeface="+mn-ea"/>
              <a:cs typeface="+mn-cs"/>
            </a:rPr>
            <a:t>は前年度から</a:t>
          </a:r>
          <a:r>
            <a:rPr kumimoji="1" lang="en-US" altLang="ja-JP" sz="1300">
              <a:solidFill>
                <a:schemeClr val="dk1"/>
              </a:solidFill>
              <a:effectLst/>
              <a:latin typeface="+mn-ea"/>
              <a:ea typeface="+mn-ea"/>
              <a:cs typeface="+mn-cs"/>
            </a:rPr>
            <a:t>4.6%</a:t>
          </a:r>
          <a:r>
            <a:rPr kumimoji="1" lang="ja-JP" altLang="en-US" sz="1300">
              <a:solidFill>
                <a:schemeClr val="dk1"/>
              </a:solidFill>
              <a:effectLst/>
              <a:latin typeface="+mn-ea"/>
              <a:ea typeface="+mn-ea"/>
              <a:cs typeface="+mn-cs"/>
            </a:rPr>
            <a:t>低下し、</a:t>
          </a:r>
          <a:r>
            <a:rPr kumimoji="1" lang="en-US" altLang="ja-JP" sz="1300">
              <a:solidFill>
                <a:schemeClr val="dk1"/>
              </a:solidFill>
              <a:effectLst/>
              <a:latin typeface="+mn-ea"/>
              <a:ea typeface="+mn-ea"/>
              <a:cs typeface="+mn-cs"/>
            </a:rPr>
            <a:t>32.1%</a:t>
          </a:r>
          <a:r>
            <a:rPr kumimoji="1" lang="ja-JP" altLang="en-US"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今後は、新病院建設に伴う企業債償還分に係る公営企業債等繰入見込額の増加や、復興交付金事業の完了に伴う震災復興特別交付税の返還による充当可能基金残高の減少が見込まれることから、動向</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注視しながら、引き続き将来負担の適正化に努める。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57108</xdr:rowOff>
    </xdr:from>
    <xdr:to>
      <xdr:col>24</xdr:col>
      <xdr:colOff>558800</xdr:colOff>
      <xdr:row>15</xdr:row>
      <xdr:rowOff>94107</xdr:rowOff>
    </xdr:to>
    <xdr:cxnSp macro="">
      <xdr:nvCxnSpPr>
        <xdr:cNvPr id="447" name="直線コネクタ 446"/>
        <xdr:cNvCxnSpPr/>
      </xdr:nvCxnSpPr>
      <xdr:spPr>
        <a:xfrm flipV="1">
          <a:off x="16179800" y="2628858"/>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8"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94107</xdr:rowOff>
    </xdr:from>
    <xdr:to>
      <xdr:col>23</xdr:col>
      <xdr:colOff>406400</xdr:colOff>
      <xdr:row>15</xdr:row>
      <xdr:rowOff>127085</xdr:rowOff>
    </xdr:to>
    <xdr:cxnSp macro="">
      <xdr:nvCxnSpPr>
        <xdr:cNvPr id="450" name="直線コネクタ 449"/>
        <xdr:cNvCxnSpPr/>
      </xdr:nvCxnSpPr>
      <xdr:spPr>
        <a:xfrm flipV="1">
          <a:off x="15290800" y="266585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2" name="テキスト ボックス 451"/>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127085</xdr:rowOff>
    </xdr:from>
    <xdr:to>
      <xdr:col>22</xdr:col>
      <xdr:colOff>203200</xdr:colOff>
      <xdr:row>16</xdr:row>
      <xdr:rowOff>74676</xdr:rowOff>
    </xdr:to>
    <xdr:cxnSp macro="">
      <xdr:nvCxnSpPr>
        <xdr:cNvPr id="453" name="直線コネクタ 452"/>
        <xdr:cNvCxnSpPr/>
      </xdr:nvCxnSpPr>
      <xdr:spPr>
        <a:xfrm flipV="1">
          <a:off x="14401800" y="26988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5" name="テキスト ボックス 454"/>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74676</xdr:rowOff>
    </xdr:from>
    <xdr:to>
      <xdr:col>21</xdr:col>
      <xdr:colOff>0</xdr:colOff>
      <xdr:row>17</xdr:row>
      <xdr:rowOff>20659</xdr:rowOff>
    </xdr:to>
    <xdr:cxnSp macro="">
      <xdr:nvCxnSpPr>
        <xdr:cNvPr id="456" name="直線コネクタ 455"/>
        <xdr:cNvCxnSpPr/>
      </xdr:nvCxnSpPr>
      <xdr:spPr>
        <a:xfrm flipV="1">
          <a:off x="13512800" y="2817876"/>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6308</xdr:rowOff>
    </xdr:from>
    <xdr:to>
      <xdr:col>24</xdr:col>
      <xdr:colOff>609600</xdr:colOff>
      <xdr:row>15</xdr:row>
      <xdr:rowOff>107908</xdr:rowOff>
    </xdr:to>
    <xdr:sp macro="" textlink="">
      <xdr:nvSpPr>
        <xdr:cNvPr id="466" name="円/楕円 465"/>
        <xdr:cNvSpPr/>
      </xdr:nvSpPr>
      <xdr:spPr>
        <a:xfrm>
          <a:off x="169672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22835</xdr:rowOff>
    </xdr:from>
    <xdr:ext cx="762000" cy="259045"/>
    <xdr:sp macro="" textlink="">
      <xdr:nvSpPr>
        <xdr:cNvPr id="467" name="将来負担の状況該当値テキスト"/>
        <xdr:cNvSpPr txBox="1"/>
      </xdr:nvSpPr>
      <xdr:spPr>
        <a:xfrm>
          <a:off x="17106900" y="24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43307</xdr:rowOff>
    </xdr:from>
    <xdr:to>
      <xdr:col>23</xdr:col>
      <xdr:colOff>457200</xdr:colOff>
      <xdr:row>15</xdr:row>
      <xdr:rowOff>144907</xdr:rowOff>
    </xdr:to>
    <xdr:sp macro="" textlink="">
      <xdr:nvSpPr>
        <xdr:cNvPr id="468" name="円/楕円 467"/>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155084</xdr:rowOff>
    </xdr:from>
    <xdr:ext cx="736600" cy="259045"/>
    <xdr:sp macro="" textlink="">
      <xdr:nvSpPr>
        <xdr:cNvPr id="469" name="テキスト ボックス 468"/>
        <xdr:cNvSpPr txBox="1"/>
      </xdr:nvSpPr>
      <xdr:spPr>
        <a:xfrm>
          <a:off x="15798800" y="238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76285</xdr:rowOff>
    </xdr:from>
    <xdr:to>
      <xdr:col>22</xdr:col>
      <xdr:colOff>254000</xdr:colOff>
      <xdr:row>16</xdr:row>
      <xdr:rowOff>6435</xdr:rowOff>
    </xdr:to>
    <xdr:sp macro="" textlink="">
      <xdr:nvSpPr>
        <xdr:cNvPr id="470" name="円/楕円 469"/>
        <xdr:cNvSpPr/>
      </xdr:nvSpPr>
      <xdr:spPr>
        <a:xfrm>
          <a:off x="15240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16612</xdr:rowOff>
    </xdr:from>
    <xdr:ext cx="762000" cy="259045"/>
    <xdr:sp macro="" textlink="">
      <xdr:nvSpPr>
        <xdr:cNvPr id="471" name="テキスト ボックス 470"/>
        <xdr:cNvSpPr txBox="1"/>
      </xdr:nvSpPr>
      <xdr:spPr>
        <a:xfrm>
          <a:off x="14909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23876</xdr:rowOff>
    </xdr:from>
    <xdr:to>
      <xdr:col>21</xdr:col>
      <xdr:colOff>50800</xdr:colOff>
      <xdr:row>16</xdr:row>
      <xdr:rowOff>125476</xdr:rowOff>
    </xdr:to>
    <xdr:sp macro="" textlink="">
      <xdr:nvSpPr>
        <xdr:cNvPr id="472" name="円/楕円 471"/>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110253</xdr:rowOff>
    </xdr:from>
    <xdr:ext cx="762000" cy="259045"/>
    <xdr:sp macro="" textlink="">
      <xdr:nvSpPr>
        <xdr:cNvPr id="473" name="テキスト ボックス 472"/>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141309</xdr:rowOff>
    </xdr:from>
    <xdr:to>
      <xdr:col>19</xdr:col>
      <xdr:colOff>533400</xdr:colOff>
      <xdr:row>17</xdr:row>
      <xdr:rowOff>71459</xdr:rowOff>
    </xdr:to>
    <xdr:sp macro="" textlink="">
      <xdr:nvSpPr>
        <xdr:cNvPr id="474" name="円/楕円 473"/>
        <xdr:cNvSpPr/>
      </xdr:nvSpPr>
      <xdr:spPr>
        <a:xfrm>
          <a:off x="13462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56236</xdr:rowOff>
    </xdr:from>
    <xdr:ext cx="762000" cy="259045"/>
    <xdr:sp macro="" textlink="">
      <xdr:nvSpPr>
        <xdr:cNvPr id="475" name="テキスト ボックス 474"/>
        <xdr:cNvSpPr txBox="1"/>
      </xdr:nvSpPr>
      <xdr:spPr>
        <a:xfrm>
          <a:off x="13131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職員数の増に伴い、職員給が増となったことなど</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、人件費の</a:t>
          </a:r>
          <a:r>
            <a:rPr kumimoji="1" lang="ja-JP" altLang="ja-JP" sz="1300">
              <a:solidFill>
                <a:schemeClr val="dk1"/>
              </a:solidFill>
              <a:effectLst/>
              <a:latin typeface="+mn-ea"/>
              <a:ea typeface="+mn-ea"/>
              <a:cs typeface="+mn-cs"/>
            </a:rPr>
            <a:t>経常経費充当一般財源が</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前年度と比較して</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億円の増となったことに加え、分母となる経常一般財源総額が前年度と比較して約</a:t>
          </a:r>
          <a:r>
            <a:rPr kumimoji="1" lang="en-US" altLang="ja-JP" sz="1300">
              <a:solidFill>
                <a:schemeClr val="dk1"/>
              </a:solidFill>
              <a:effectLst/>
              <a:latin typeface="+mn-ea"/>
              <a:ea typeface="+mn-ea"/>
              <a:cs typeface="+mn-cs"/>
            </a:rPr>
            <a:t>16.8</a:t>
          </a:r>
          <a:r>
            <a:rPr kumimoji="1" lang="ja-JP" altLang="ja-JP" sz="1300">
              <a:solidFill>
                <a:schemeClr val="dk1"/>
              </a:solidFill>
              <a:effectLst/>
              <a:latin typeface="+mn-ea"/>
              <a:ea typeface="+mn-ea"/>
              <a:cs typeface="+mn-cs"/>
            </a:rPr>
            <a:t>億円の減となったことから、</a:t>
          </a:r>
          <a:r>
            <a:rPr kumimoji="1" lang="ja-JP" altLang="en-US" sz="1300">
              <a:solidFill>
                <a:schemeClr val="dk1"/>
              </a:solidFill>
              <a:effectLst/>
              <a:latin typeface="+mn-ea"/>
              <a:ea typeface="+mn-ea"/>
              <a:cs typeface="+mn-cs"/>
            </a:rPr>
            <a:t>人件</a:t>
          </a:r>
          <a:r>
            <a:rPr kumimoji="1" lang="ja-JP" altLang="ja-JP" sz="1300">
              <a:solidFill>
                <a:schemeClr val="dk1"/>
              </a:solidFill>
              <a:effectLst/>
              <a:latin typeface="+mn-ea"/>
              <a:ea typeface="+mn-ea"/>
              <a:cs typeface="+mn-cs"/>
            </a:rPr>
            <a:t>費の経常収支比率は、前年度から</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22.2%</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42418</xdr:rowOff>
    </xdr:to>
    <xdr:cxnSp macro="">
      <xdr:nvCxnSpPr>
        <xdr:cNvPr id="64" name="直線コネクタ 63"/>
        <xdr:cNvCxnSpPr/>
      </xdr:nvCxnSpPr>
      <xdr:spPr>
        <a:xfrm>
          <a:off x="3987800" y="6331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33274</xdr:rowOff>
    </xdr:to>
    <xdr:cxnSp macro="">
      <xdr:nvCxnSpPr>
        <xdr:cNvPr id="67" name="直線コネクタ 66"/>
        <xdr:cNvCxnSpPr/>
      </xdr:nvCxnSpPr>
      <xdr:spPr>
        <a:xfrm flipV="1">
          <a:off x="3098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33274</xdr:rowOff>
    </xdr:to>
    <xdr:cxnSp macro="">
      <xdr:nvCxnSpPr>
        <xdr:cNvPr id="70" name="直線コネクタ 69"/>
        <xdr:cNvCxnSpPr/>
      </xdr:nvCxnSpPr>
      <xdr:spPr>
        <a:xfrm>
          <a:off x="2209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24130</xdr:rowOff>
    </xdr:to>
    <xdr:cxnSp macro="">
      <xdr:nvCxnSpPr>
        <xdr:cNvPr id="73" name="直線コネクタ 72"/>
        <xdr:cNvCxnSpPr/>
      </xdr:nvCxnSpPr>
      <xdr:spPr>
        <a:xfrm flipV="1">
          <a:off x="1320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北部衛生センター廃止に伴い、同センター管理費が皆減となったことなど</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、物件費の</a:t>
          </a:r>
          <a:r>
            <a:rPr kumimoji="1" lang="ja-JP" altLang="ja-JP" sz="1300">
              <a:solidFill>
                <a:schemeClr val="dk1"/>
              </a:solidFill>
              <a:effectLst/>
              <a:latin typeface="+mn-ea"/>
              <a:ea typeface="+mn-ea"/>
              <a:cs typeface="+mn-cs"/>
            </a:rPr>
            <a:t>経常経費充当一般財源が</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前年度と比較して</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億円の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一方で</a:t>
          </a:r>
          <a:r>
            <a:rPr kumimoji="1" lang="ja-JP" altLang="ja-JP" sz="1300">
              <a:solidFill>
                <a:schemeClr val="dk1"/>
              </a:solidFill>
              <a:effectLst/>
              <a:latin typeface="+mn-ea"/>
              <a:ea typeface="+mn-ea"/>
              <a:cs typeface="+mn-cs"/>
            </a:rPr>
            <a:t>、分母となる経常一般財源総額が</a:t>
          </a:r>
          <a:r>
            <a:rPr kumimoji="1" lang="ja-JP" altLang="en-US" sz="1300">
              <a:solidFill>
                <a:schemeClr val="dk1"/>
              </a:solidFill>
              <a:effectLst/>
              <a:latin typeface="+mn-ea"/>
              <a:ea typeface="+mn-ea"/>
              <a:cs typeface="+mn-cs"/>
            </a:rPr>
            <a:t>、前年度と比較して</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16.8</a:t>
          </a:r>
          <a:r>
            <a:rPr kumimoji="1" lang="ja-JP" altLang="ja-JP" sz="1300">
              <a:solidFill>
                <a:schemeClr val="dk1"/>
              </a:solidFill>
              <a:effectLst/>
              <a:latin typeface="+mn-ea"/>
              <a:ea typeface="+mn-ea"/>
              <a:cs typeface="+mn-cs"/>
            </a:rPr>
            <a:t>億円の減となったことから、</a:t>
          </a:r>
          <a:r>
            <a:rPr kumimoji="1" lang="ja-JP" altLang="en-US" sz="1300">
              <a:solidFill>
                <a:schemeClr val="dk1"/>
              </a:solidFill>
              <a:effectLst/>
              <a:latin typeface="+mn-ea"/>
              <a:ea typeface="+mn-ea"/>
              <a:cs typeface="+mn-cs"/>
            </a:rPr>
            <a:t>物件</a:t>
          </a:r>
          <a:r>
            <a:rPr kumimoji="1" lang="ja-JP" altLang="ja-JP" sz="1300">
              <a:solidFill>
                <a:schemeClr val="dk1"/>
              </a:solidFill>
              <a:effectLst/>
              <a:latin typeface="+mn-ea"/>
              <a:ea typeface="+mn-ea"/>
              <a:cs typeface="+mn-cs"/>
            </a:rPr>
            <a:t>費の経常収支比率は、前年度から</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14.5%</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6350</xdr:rowOff>
    </xdr:to>
    <xdr:cxnSp macro="">
      <xdr:nvCxnSpPr>
        <xdr:cNvPr id="125" name="直線コネクタ 124"/>
        <xdr:cNvCxnSpPr/>
      </xdr:nvCxnSpPr>
      <xdr:spPr>
        <a:xfrm>
          <a:off x="15671800" y="290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165100</xdr:rowOff>
    </xdr:to>
    <xdr:cxnSp macro="">
      <xdr:nvCxnSpPr>
        <xdr:cNvPr id="128" name="直線コネクタ 127"/>
        <xdr:cNvCxnSpPr/>
      </xdr:nvCxnSpPr>
      <xdr:spPr>
        <a:xfrm>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127000</xdr:rowOff>
    </xdr:to>
    <xdr:cxnSp macro="">
      <xdr:nvCxnSpPr>
        <xdr:cNvPr id="131" name="直線コネクタ 130"/>
        <xdr:cNvCxnSpPr/>
      </xdr:nvCxnSpPr>
      <xdr:spPr>
        <a:xfrm>
          <a:off x="13893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50800</xdr:rowOff>
    </xdr:to>
    <xdr:cxnSp macro="">
      <xdr:nvCxnSpPr>
        <xdr:cNvPr id="134" name="直線コネクタ 133"/>
        <xdr:cNvCxnSpPr/>
      </xdr:nvCxnSpPr>
      <xdr:spPr>
        <a:xfrm>
          <a:off x="13004800" y="274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4" name="円/楕円 143"/>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5"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2" name="円/楕円 151"/>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3" name="テキスト ボックス 152"/>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施設数の増に伴い、認定こども園施設型給付費が増となったことなどにより、扶助費の経常経費充当一般財源が、前年度と比較して約</a:t>
          </a:r>
          <a:r>
            <a:rPr kumimoji="1" lang="en-US" altLang="ja-JP" sz="1300">
              <a:latin typeface="ＭＳ Ｐゴシック"/>
            </a:rPr>
            <a:t>0.3</a:t>
          </a:r>
          <a:r>
            <a:rPr kumimoji="1" lang="ja-JP" altLang="en-US" sz="1300">
              <a:latin typeface="ＭＳ Ｐゴシック"/>
            </a:rPr>
            <a:t>億円の増となったことに加え、分母となる経常一般財源総額が前年度と比較して約</a:t>
          </a:r>
          <a:r>
            <a:rPr kumimoji="1" lang="en-US" altLang="ja-JP" sz="1300">
              <a:latin typeface="ＭＳ Ｐゴシック"/>
            </a:rPr>
            <a:t>16.8</a:t>
          </a:r>
          <a:r>
            <a:rPr kumimoji="1" lang="ja-JP" altLang="en-US" sz="1300">
              <a:latin typeface="ＭＳ Ｐゴシック"/>
            </a:rPr>
            <a:t>億円の減となったことから、扶助費の経常収支比率は、前年度から</a:t>
          </a:r>
          <a:r>
            <a:rPr kumimoji="1" lang="en-US" altLang="ja-JP" sz="1300">
              <a:latin typeface="ＭＳ Ｐゴシック"/>
            </a:rPr>
            <a:t>0.3</a:t>
          </a:r>
          <a:r>
            <a:rPr kumimoji="1" lang="ja-JP" altLang="en-US" sz="1300">
              <a:latin typeface="ＭＳ Ｐゴシック"/>
            </a:rPr>
            <a:t>ポイント上昇し、</a:t>
          </a:r>
          <a:r>
            <a:rPr kumimoji="1" lang="en-US" altLang="ja-JP" sz="1300">
              <a:latin typeface="ＭＳ Ｐゴシック"/>
            </a:rPr>
            <a:t>11.4%</a:t>
          </a:r>
          <a:r>
            <a:rPr kumimoji="1" lang="ja-JP" altLang="en-US" sz="1300">
              <a:latin typeface="ＭＳ Ｐゴシック"/>
            </a:rPr>
            <a:t>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6" name="直線コネクタ 185"/>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88900</xdr:rowOff>
    </xdr:to>
    <xdr:cxnSp macro="">
      <xdr:nvCxnSpPr>
        <xdr:cNvPr id="189" name="直線コネクタ 188"/>
        <xdr:cNvCxnSpPr/>
      </xdr:nvCxnSpPr>
      <xdr:spPr>
        <a:xfrm>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63500</xdr:rowOff>
    </xdr:to>
    <xdr:cxnSp macro="">
      <xdr:nvCxnSpPr>
        <xdr:cNvPr id="192" name="直線コネクタ 191"/>
        <xdr:cNvCxnSpPr/>
      </xdr:nvCxnSpPr>
      <xdr:spPr>
        <a:xfrm>
          <a:off x="2209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38100</xdr:rowOff>
    </xdr:to>
    <xdr:cxnSp macro="">
      <xdr:nvCxnSpPr>
        <xdr:cNvPr id="195" name="直線コネクタ 194"/>
        <xdr:cNvCxnSpPr/>
      </xdr:nvCxnSpPr>
      <xdr:spPr>
        <a:xfrm>
          <a:off x="1320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9" name="円/楕円 208"/>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0" name="テキスト ボックス 209"/>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1" name="円/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2" name="テキスト ボックス 211"/>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3" name="円/楕円 212"/>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4" name="テキスト ボックス 213"/>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分母となる経常一般財源総額が</a:t>
          </a:r>
          <a:r>
            <a:rPr kumimoji="1" lang="ja-JP" altLang="en-US" sz="1200">
              <a:solidFill>
                <a:schemeClr val="dk1"/>
              </a:solidFill>
              <a:effectLst/>
              <a:latin typeface="+mn-ea"/>
              <a:ea typeface="+mn-ea"/>
              <a:cs typeface="+mn-cs"/>
            </a:rPr>
            <a:t>、前年度と比較して</a:t>
          </a:r>
          <a:r>
            <a:rPr kumimoji="1" lang="ja-JP" altLang="ja-JP" sz="1200">
              <a:solidFill>
                <a:schemeClr val="dk1"/>
              </a:solidFill>
              <a:effectLst/>
              <a:latin typeface="+mn-ea"/>
              <a:ea typeface="+mn-ea"/>
              <a:cs typeface="+mn-cs"/>
            </a:rPr>
            <a:t>約</a:t>
          </a:r>
          <a:r>
            <a:rPr kumimoji="1" lang="en-US" altLang="ja-JP" sz="1200">
              <a:solidFill>
                <a:schemeClr val="dk1"/>
              </a:solidFill>
              <a:effectLst/>
              <a:latin typeface="+mn-ea"/>
              <a:ea typeface="+mn-ea"/>
              <a:cs typeface="+mn-cs"/>
            </a:rPr>
            <a:t>16.8</a:t>
          </a:r>
          <a:r>
            <a:rPr kumimoji="1" lang="ja-JP" altLang="ja-JP" sz="1200">
              <a:solidFill>
                <a:schemeClr val="dk1"/>
              </a:solidFill>
              <a:effectLst/>
              <a:latin typeface="+mn-ea"/>
              <a:ea typeface="+mn-ea"/>
              <a:cs typeface="+mn-cs"/>
            </a:rPr>
            <a:t>億円の減となった</a:t>
          </a:r>
          <a:r>
            <a:rPr kumimoji="1" lang="ja-JP" altLang="en-US" sz="1200">
              <a:solidFill>
                <a:schemeClr val="dk1"/>
              </a:solidFill>
              <a:effectLst/>
              <a:latin typeface="+mn-ea"/>
              <a:ea typeface="+mn-ea"/>
              <a:cs typeface="+mn-cs"/>
            </a:rPr>
            <a:t>一方で</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下水道事業等の</a:t>
          </a:r>
          <a:r>
            <a:rPr kumimoji="1" lang="ja-JP" altLang="ja-JP" sz="1200">
              <a:solidFill>
                <a:schemeClr val="dk1"/>
              </a:solidFill>
              <a:effectLst/>
              <a:latin typeface="+mn-ea"/>
              <a:ea typeface="+mn-ea"/>
              <a:cs typeface="+mn-cs"/>
            </a:rPr>
            <a:t>企業会計移行に伴い、下水道事業会計</a:t>
          </a:r>
          <a:r>
            <a:rPr kumimoji="1" lang="ja-JP" altLang="en-US" sz="1200">
              <a:solidFill>
                <a:schemeClr val="dk1"/>
              </a:solidFill>
              <a:effectLst/>
              <a:latin typeface="+mn-ea"/>
              <a:ea typeface="+mn-ea"/>
              <a:cs typeface="+mn-cs"/>
            </a:rPr>
            <a:t>繰出</a:t>
          </a:r>
          <a:r>
            <a:rPr kumimoji="1" lang="ja-JP" altLang="ja-JP" sz="1200">
              <a:solidFill>
                <a:schemeClr val="dk1"/>
              </a:solidFill>
              <a:effectLst/>
              <a:latin typeface="+mn-ea"/>
              <a:ea typeface="+mn-ea"/>
              <a:cs typeface="+mn-cs"/>
            </a:rPr>
            <a:t>金が皆</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となったことなどにより、</a:t>
          </a:r>
          <a:r>
            <a:rPr kumimoji="1" lang="ja-JP" altLang="en-US" sz="1200">
              <a:solidFill>
                <a:schemeClr val="dk1"/>
              </a:solidFill>
              <a:effectLst/>
              <a:latin typeface="+mn-ea"/>
              <a:ea typeface="+mn-ea"/>
              <a:cs typeface="+mn-cs"/>
            </a:rPr>
            <a:t>繰出金の</a:t>
          </a:r>
          <a:r>
            <a:rPr kumimoji="1" lang="ja-JP" altLang="ja-JP" sz="1200">
              <a:solidFill>
                <a:schemeClr val="dk1"/>
              </a:solidFill>
              <a:effectLst/>
              <a:latin typeface="+mn-ea"/>
              <a:ea typeface="+mn-ea"/>
              <a:cs typeface="+mn-cs"/>
            </a:rPr>
            <a:t>経常経費充当一般財源が</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前年度と比較して</a:t>
          </a:r>
          <a:r>
            <a:rPr kumimoji="1" lang="ja-JP" altLang="en-US" sz="1200">
              <a:solidFill>
                <a:schemeClr val="dk1"/>
              </a:solidFill>
              <a:effectLst/>
              <a:latin typeface="+mn-ea"/>
              <a:ea typeface="+mn-ea"/>
              <a:cs typeface="+mn-cs"/>
            </a:rPr>
            <a:t>約</a:t>
          </a:r>
          <a:r>
            <a:rPr kumimoji="1" lang="en-US" altLang="ja-JP" sz="1200">
              <a:solidFill>
                <a:schemeClr val="dk1"/>
              </a:solidFill>
              <a:effectLst/>
              <a:latin typeface="+mn-ea"/>
              <a:ea typeface="+mn-ea"/>
              <a:cs typeface="+mn-cs"/>
            </a:rPr>
            <a:t>34.6</a:t>
          </a:r>
          <a:r>
            <a:rPr kumimoji="1" lang="ja-JP" altLang="ja-JP" sz="1200">
              <a:solidFill>
                <a:schemeClr val="dk1"/>
              </a:solidFill>
              <a:effectLst/>
              <a:latin typeface="+mn-ea"/>
              <a:ea typeface="+mn-ea"/>
              <a:cs typeface="+mn-cs"/>
            </a:rPr>
            <a:t>億円の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となった</a:t>
          </a:r>
          <a:r>
            <a:rPr kumimoji="1" lang="ja-JP" altLang="en-US" sz="1200">
              <a:solidFill>
                <a:schemeClr val="dk1"/>
              </a:solidFill>
              <a:effectLst/>
              <a:latin typeface="+mn-ea"/>
              <a:ea typeface="+mn-ea"/>
              <a:cs typeface="+mn-cs"/>
            </a:rPr>
            <a:t>ほか、大規模維持補修事業の減等に伴い、維持補修費の経常経費充当一般財源が約</a:t>
          </a:r>
          <a:r>
            <a:rPr kumimoji="1" lang="en-US" altLang="ja-JP" sz="1200">
              <a:solidFill>
                <a:schemeClr val="dk1"/>
              </a:solidFill>
              <a:effectLst/>
              <a:latin typeface="+mn-ea"/>
              <a:ea typeface="+mn-ea"/>
              <a:cs typeface="+mn-cs"/>
            </a:rPr>
            <a:t>5.3</a:t>
          </a:r>
          <a:r>
            <a:rPr kumimoji="1" lang="ja-JP" altLang="en-US" sz="1200">
              <a:solidFill>
                <a:schemeClr val="dk1"/>
              </a:solidFill>
              <a:effectLst/>
              <a:latin typeface="+mn-ea"/>
              <a:ea typeface="+mn-ea"/>
              <a:cs typeface="+mn-cs"/>
            </a:rPr>
            <a:t>億円の減となった</a:t>
          </a:r>
          <a:r>
            <a:rPr kumimoji="1" lang="ja-JP" altLang="ja-JP" sz="1200">
              <a:solidFill>
                <a:schemeClr val="dk1"/>
              </a:solidFill>
              <a:effectLst/>
              <a:latin typeface="+mn-ea"/>
              <a:ea typeface="+mn-ea"/>
              <a:cs typeface="+mn-cs"/>
            </a:rPr>
            <a:t>こと</a:t>
          </a:r>
          <a:r>
            <a:rPr kumimoji="1" lang="ja-JP" altLang="en-US" sz="1200">
              <a:solidFill>
                <a:schemeClr val="dk1"/>
              </a:solidFill>
              <a:effectLst/>
              <a:latin typeface="+mn-ea"/>
              <a:ea typeface="+mn-ea"/>
              <a:cs typeface="+mn-cs"/>
            </a:rPr>
            <a:t>など</a:t>
          </a:r>
          <a:r>
            <a:rPr kumimoji="1" lang="ja-JP" altLang="ja-JP" sz="1200">
              <a:solidFill>
                <a:schemeClr val="dk1"/>
              </a:solidFill>
              <a:effectLst/>
              <a:latin typeface="+mn-ea"/>
              <a:ea typeface="+mn-ea"/>
              <a:cs typeface="+mn-cs"/>
            </a:rPr>
            <a:t>から、</a:t>
          </a:r>
          <a:r>
            <a:rPr kumimoji="1" lang="ja-JP" altLang="en-US" sz="1200">
              <a:solidFill>
                <a:schemeClr val="dk1"/>
              </a:solidFill>
              <a:effectLst/>
              <a:latin typeface="+mn-ea"/>
              <a:ea typeface="+mn-ea"/>
              <a:cs typeface="+mn-cs"/>
            </a:rPr>
            <a:t>その他</a:t>
          </a:r>
          <a:r>
            <a:rPr kumimoji="1" lang="ja-JP" altLang="ja-JP" sz="1200">
              <a:solidFill>
                <a:schemeClr val="dk1"/>
              </a:solidFill>
              <a:effectLst/>
              <a:latin typeface="+mn-ea"/>
              <a:ea typeface="+mn-ea"/>
              <a:cs typeface="+mn-cs"/>
            </a:rPr>
            <a:t>の経常収支比率は、前年度から</a:t>
          </a:r>
          <a:r>
            <a:rPr kumimoji="1" lang="en-US" altLang="ja-JP" sz="1200">
              <a:solidFill>
                <a:schemeClr val="dk1"/>
              </a:solidFill>
              <a:effectLst/>
              <a:latin typeface="+mn-ea"/>
              <a:ea typeface="+mn-ea"/>
              <a:cs typeface="+mn-cs"/>
            </a:rPr>
            <a:t>5.0</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低下</a:t>
          </a:r>
          <a:r>
            <a:rPr kumimoji="1" lang="ja-JP" altLang="ja-JP" sz="1200">
              <a:solidFill>
                <a:schemeClr val="dk1"/>
              </a:solidFill>
              <a:effectLst/>
              <a:latin typeface="+mn-ea"/>
              <a:ea typeface="+mn-ea"/>
              <a:cs typeface="+mn-cs"/>
            </a:rPr>
            <a:t>し、</a:t>
          </a:r>
          <a:r>
            <a:rPr kumimoji="1" lang="en-US" altLang="ja-JP" sz="1200">
              <a:solidFill>
                <a:schemeClr val="dk1"/>
              </a:solidFill>
              <a:effectLst/>
              <a:latin typeface="+mn-ea"/>
              <a:ea typeface="+mn-ea"/>
              <a:cs typeface="+mn-cs"/>
            </a:rPr>
            <a:t>13.6%</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59</xdr:row>
      <xdr:rowOff>1270</xdr:rowOff>
    </xdr:to>
    <xdr:cxnSp macro="">
      <xdr:nvCxnSpPr>
        <xdr:cNvPr id="247" name="直線コネクタ 246"/>
        <xdr:cNvCxnSpPr/>
      </xdr:nvCxnSpPr>
      <xdr:spPr>
        <a:xfrm flipV="1">
          <a:off x="15671800" y="97358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59</xdr:row>
      <xdr:rowOff>1270</xdr:rowOff>
    </xdr:to>
    <xdr:cxnSp macro="">
      <xdr:nvCxnSpPr>
        <xdr:cNvPr id="250" name="直線コネクタ 249"/>
        <xdr:cNvCxnSpPr/>
      </xdr:nvCxnSpPr>
      <xdr:spPr>
        <a:xfrm>
          <a:off x="14782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66040</xdr:rowOff>
    </xdr:to>
    <xdr:cxnSp macro="">
      <xdr:nvCxnSpPr>
        <xdr:cNvPr id="253" name="直線コネクタ 252"/>
        <xdr:cNvCxnSpPr/>
      </xdr:nvCxnSpPr>
      <xdr:spPr>
        <a:xfrm>
          <a:off x="13893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35560</xdr:rowOff>
    </xdr:to>
    <xdr:cxnSp macro="">
      <xdr:nvCxnSpPr>
        <xdr:cNvPr id="256" name="直線コネクタ 255"/>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6" name="円/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68" name="円/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0" name="円/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2" name="円/楕円 27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3" name="テキスト ボックス 272"/>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4" name="円/楕円 27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5" name="テキスト ボックス 27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分母となる経常一般財源総額が</a:t>
          </a:r>
          <a:r>
            <a:rPr kumimoji="1" lang="ja-JP" altLang="en-US" sz="1300">
              <a:solidFill>
                <a:schemeClr val="dk1"/>
              </a:solidFill>
              <a:effectLst/>
              <a:latin typeface="+mn-ea"/>
              <a:ea typeface="+mn-ea"/>
              <a:cs typeface="+mn-cs"/>
            </a:rPr>
            <a:t>、前年度と比較して</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16.8</a:t>
          </a:r>
          <a:r>
            <a:rPr kumimoji="1" lang="ja-JP" altLang="ja-JP" sz="1300">
              <a:solidFill>
                <a:schemeClr val="dk1"/>
              </a:solidFill>
              <a:effectLst/>
              <a:latin typeface="+mn-ea"/>
              <a:ea typeface="+mn-ea"/>
              <a:cs typeface="+mn-cs"/>
            </a:rPr>
            <a:t>億円の減と</a:t>
          </a:r>
          <a:r>
            <a:rPr kumimoji="1" lang="ja-JP" altLang="en-US" sz="1300">
              <a:solidFill>
                <a:schemeClr val="dk1"/>
              </a:solidFill>
              <a:effectLst/>
              <a:latin typeface="+mn-ea"/>
              <a:ea typeface="+mn-ea"/>
              <a:cs typeface="+mn-cs"/>
            </a:rPr>
            <a:t>なったほか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下水道事業等の</a:t>
          </a:r>
          <a:r>
            <a:rPr kumimoji="1" lang="ja-JP" altLang="ja-JP" sz="1300">
              <a:solidFill>
                <a:schemeClr val="dk1"/>
              </a:solidFill>
              <a:effectLst/>
              <a:latin typeface="+mn-ea"/>
              <a:ea typeface="+mn-ea"/>
              <a:cs typeface="+mn-cs"/>
            </a:rPr>
            <a:t>企業会計移行に伴い、下水道事業会計負担金が皆増となったこと</a:t>
          </a:r>
          <a:r>
            <a:rPr kumimoji="1" lang="ja-JP" altLang="en-US" sz="1300">
              <a:solidFill>
                <a:schemeClr val="dk1"/>
              </a:solidFill>
              <a:effectLst/>
              <a:latin typeface="+mn-ea"/>
              <a:ea typeface="+mn-ea"/>
              <a:cs typeface="+mn-cs"/>
            </a:rPr>
            <a:t>などにより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補助費等の</a:t>
          </a:r>
          <a:r>
            <a:rPr kumimoji="1" lang="ja-JP" altLang="ja-JP" sz="1300">
              <a:solidFill>
                <a:schemeClr val="dk1"/>
              </a:solidFill>
              <a:effectLst/>
              <a:latin typeface="+mn-ea"/>
              <a:ea typeface="+mn-ea"/>
              <a:cs typeface="+mn-cs"/>
            </a:rPr>
            <a:t>経常経費充当一般財源が</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前年度と比較して</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35.7</a:t>
          </a:r>
          <a:r>
            <a:rPr kumimoji="1" lang="ja-JP" altLang="ja-JP" sz="1300">
              <a:solidFill>
                <a:schemeClr val="dk1"/>
              </a:solidFill>
              <a:effectLst/>
              <a:latin typeface="+mn-ea"/>
              <a:ea typeface="+mn-ea"/>
              <a:cs typeface="+mn-cs"/>
            </a:rPr>
            <a:t>億円の</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ことから</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a:t>
          </a:r>
          <a:r>
            <a:rPr kumimoji="1" lang="ja-JP" altLang="ja-JP" sz="1300">
              <a:solidFill>
                <a:schemeClr val="dk1"/>
              </a:solidFill>
              <a:effectLst/>
              <a:latin typeface="+mn-ea"/>
              <a:ea typeface="+mn-ea"/>
              <a:cs typeface="+mn-cs"/>
            </a:rPr>
            <a:t>費</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の経常収支比率は、前年度から</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7.3%</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34472</xdr:rowOff>
    </xdr:from>
    <xdr:to>
      <xdr:col>24</xdr:col>
      <xdr:colOff>31750</xdr:colOff>
      <xdr:row>35</xdr:row>
      <xdr:rowOff>64407</xdr:rowOff>
    </xdr:to>
    <xdr:cxnSp macro="">
      <xdr:nvCxnSpPr>
        <xdr:cNvPr id="310" name="直線コネクタ 309"/>
        <xdr:cNvCxnSpPr/>
      </xdr:nvCxnSpPr>
      <xdr:spPr>
        <a:xfrm>
          <a:off x="15671800" y="5520872"/>
          <a:ext cx="8382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34472</xdr:rowOff>
    </xdr:from>
    <xdr:to>
      <xdr:col>22</xdr:col>
      <xdr:colOff>565150</xdr:colOff>
      <xdr:row>32</xdr:row>
      <xdr:rowOff>45357</xdr:rowOff>
    </xdr:to>
    <xdr:cxnSp macro="">
      <xdr:nvCxnSpPr>
        <xdr:cNvPr id="313" name="直線コネクタ 312"/>
        <xdr:cNvCxnSpPr/>
      </xdr:nvCxnSpPr>
      <xdr:spPr>
        <a:xfrm flipV="1">
          <a:off x="14782800" y="552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45357</xdr:rowOff>
    </xdr:from>
    <xdr:to>
      <xdr:col>21</xdr:col>
      <xdr:colOff>361950</xdr:colOff>
      <xdr:row>32</xdr:row>
      <xdr:rowOff>45357</xdr:rowOff>
    </xdr:to>
    <xdr:cxnSp macro="">
      <xdr:nvCxnSpPr>
        <xdr:cNvPr id="316" name="直線コネクタ 315"/>
        <xdr:cNvCxnSpPr/>
      </xdr:nvCxnSpPr>
      <xdr:spPr>
        <a:xfrm>
          <a:off x="13893800" y="553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34472</xdr:rowOff>
    </xdr:from>
    <xdr:to>
      <xdr:col>20</xdr:col>
      <xdr:colOff>158750</xdr:colOff>
      <xdr:row>32</xdr:row>
      <xdr:rowOff>45357</xdr:rowOff>
    </xdr:to>
    <xdr:cxnSp macro="">
      <xdr:nvCxnSpPr>
        <xdr:cNvPr id="319" name="直線コネクタ 318"/>
        <xdr:cNvCxnSpPr/>
      </xdr:nvCxnSpPr>
      <xdr:spPr>
        <a:xfrm>
          <a:off x="13004800" y="552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13607</xdr:rowOff>
    </xdr:from>
    <xdr:to>
      <xdr:col>24</xdr:col>
      <xdr:colOff>82550</xdr:colOff>
      <xdr:row>35</xdr:row>
      <xdr:rowOff>115207</xdr:rowOff>
    </xdr:to>
    <xdr:sp macro="" textlink="">
      <xdr:nvSpPr>
        <xdr:cNvPr id="329" name="円/楕円 328"/>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30134</xdr:rowOff>
    </xdr:from>
    <xdr:ext cx="762000" cy="259045"/>
    <xdr:sp macro="" textlink="">
      <xdr:nvSpPr>
        <xdr:cNvPr id="330" name="補助費等該当値テキスト"/>
        <xdr:cNvSpPr txBox="1"/>
      </xdr:nvSpPr>
      <xdr:spPr>
        <a:xfrm>
          <a:off x="16598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31</xdr:row>
      <xdr:rowOff>155122</xdr:rowOff>
    </xdr:from>
    <xdr:to>
      <xdr:col>22</xdr:col>
      <xdr:colOff>615950</xdr:colOff>
      <xdr:row>32</xdr:row>
      <xdr:rowOff>85272</xdr:rowOff>
    </xdr:to>
    <xdr:sp macro="" textlink="">
      <xdr:nvSpPr>
        <xdr:cNvPr id="331" name="円/楕円 330"/>
        <xdr:cNvSpPr/>
      </xdr:nvSpPr>
      <xdr:spPr>
        <a:xfrm>
          <a:off x="15621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95449</xdr:rowOff>
    </xdr:from>
    <xdr:ext cx="736600" cy="259045"/>
    <xdr:sp macro="" textlink="">
      <xdr:nvSpPr>
        <xdr:cNvPr id="332" name="テキスト ボックス 331"/>
        <xdr:cNvSpPr txBox="1"/>
      </xdr:nvSpPr>
      <xdr:spPr>
        <a:xfrm>
          <a:off x="15290800" y="52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31</xdr:row>
      <xdr:rowOff>166007</xdr:rowOff>
    </xdr:from>
    <xdr:to>
      <xdr:col>21</xdr:col>
      <xdr:colOff>412750</xdr:colOff>
      <xdr:row>32</xdr:row>
      <xdr:rowOff>96157</xdr:rowOff>
    </xdr:to>
    <xdr:sp macro="" textlink="">
      <xdr:nvSpPr>
        <xdr:cNvPr id="333" name="円/楕円 332"/>
        <xdr:cNvSpPr/>
      </xdr:nvSpPr>
      <xdr:spPr>
        <a:xfrm>
          <a:off x="14732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106334</xdr:rowOff>
    </xdr:from>
    <xdr:ext cx="762000" cy="259045"/>
    <xdr:sp macro="" textlink="">
      <xdr:nvSpPr>
        <xdr:cNvPr id="334" name="テキスト ボックス 333"/>
        <xdr:cNvSpPr txBox="1"/>
      </xdr:nvSpPr>
      <xdr:spPr>
        <a:xfrm>
          <a:off x="14401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31</xdr:row>
      <xdr:rowOff>166007</xdr:rowOff>
    </xdr:from>
    <xdr:to>
      <xdr:col>20</xdr:col>
      <xdr:colOff>209550</xdr:colOff>
      <xdr:row>32</xdr:row>
      <xdr:rowOff>96157</xdr:rowOff>
    </xdr:to>
    <xdr:sp macro="" textlink="">
      <xdr:nvSpPr>
        <xdr:cNvPr id="335" name="円/楕円 334"/>
        <xdr:cNvSpPr/>
      </xdr:nvSpPr>
      <xdr:spPr>
        <a:xfrm>
          <a:off x="13843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106334</xdr:rowOff>
    </xdr:from>
    <xdr:ext cx="762000" cy="259045"/>
    <xdr:sp macro="" textlink="">
      <xdr:nvSpPr>
        <xdr:cNvPr id="336" name="テキスト ボックス 335"/>
        <xdr:cNvSpPr txBox="1"/>
      </xdr:nvSpPr>
      <xdr:spPr>
        <a:xfrm>
          <a:off x="13512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31</xdr:row>
      <xdr:rowOff>155122</xdr:rowOff>
    </xdr:from>
    <xdr:to>
      <xdr:col>19</xdr:col>
      <xdr:colOff>6350</xdr:colOff>
      <xdr:row>32</xdr:row>
      <xdr:rowOff>85272</xdr:rowOff>
    </xdr:to>
    <xdr:sp macro="" textlink="">
      <xdr:nvSpPr>
        <xdr:cNvPr id="337" name="円/楕円 336"/>
        <xdr:cNvSpPr/>
      </xdr:nvSpPr>
      <xdr:spPr>
        <a:xfrm>
          <a:off x="12954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95449</xdr:rowOff>
    </xdr:from>
    <xdr:ext cx="762000" cy="259045"/>
    <xdr:sp macro="" textlink="">
      <xdr:nvSpPr>
        <xdr:cNvPr id="338" name="テキスト ボックス 337"/>
        <xdr:cNvSpPr txBox="1"/>
      </xdr:nvSpPr>
      <xdr:spPr>
        <a:xfrm>
          <a:off x="12623800" y="52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一般単独事業債（地域再生事業債）などの既発債の償還が進んだこと</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公債</a:t>
          </a:r>
          <a:r>
            <a:rPr kumimoji="1" lang="ja-JP" altLang="ja-JP" sz="1300">
              <a:solidFill>
                <a:schemeClr val="dk1"/>
              </a:solidFill>
              <a:effectLst/>
              <a:latin typeface="+mn-ea"/>
              <a:ea typeface="+mn-ea"/>
              <a:cs typeface="+mn-cs"/>
            </a:rPr>
            <a:t>費の経常経費充当一般財源が</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前年度と比較して</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億円の</a:t>
          </a:r>
          <a:r>
            <a:rPr kumimoji="1" lang="ja-JP" altLang="en-US" sz="1300">
              <a:solidFill>
                <a:schemeClr val="dk1"/>
              </a:solidFill>
              <a:effectLst/>
              <a:latin typeface="+mn-ea"/>
              <a:ea typeface="+mn-ea"/>
              <a:cs typeface="+mn-cs"/>
            </a:rPr>
            <a:t>減と</a:t>
          </a:r>
          <a:r>
            <a:rPr kumimoji="1" lang="ja-JP" altLang="ja-JP" sz="1300">
              <a:solidFill>
                <a:schemeClr val="dk1"/>
              </a:solidFill>
              <a:effectLst/>
              <a:latin typeface="+mn-ea"/>
              <a:ea typeface="+mn-ea"/>
              <a:cs typeface="+mn-cs"/>
            </a:rPr>
            <a:t>なった</a:t>
          </a:r>
          <a:r>
            <a:rPr kumimoji="1" lang="ja-JP" altLang="en-US" sz="1300">
              <a:solidFill>
                <a:schemeClr val="dk1"/>
              </a:solidFill>
              <a:effectLst/>
              <a:latin typeface="+mn-ea"/>
              <a:ea typeface="+mn-ea"/>
              <a:cs typeface="+mn-cs"/>
            </a:rPr>
            <a:t>一方で</a:t>
          </a:r>
          <a:r>
            <a:rPr kumimoji="1" lang="ja-JP" altLang="ja-JP" sz="1300">
              <a:solidFill>
                <a:schemeClr val="dk1"/>
              </a:solidFill>
              <a:effectLst/>
              <a:latin typeface="+mn-ea"/>
              <a:ea typeface="+mn-ea"/>
              <a:cs typeface="+mn-cs"/>
            </a:rPr>
            <a:t>、分母となる経常一般財源総額が前年度と比較して約</a:t>
          </a:r>
          <a:r>
            <a:rPr kumimoji="1" lang="en-US" altLang="ja-JP" sz="1300">
              <a:solidFill>
                <a:schemeClr val="dk1"/>
              </a:solidFill>
              <a:effectLst/>
              <a:latin typeface="+mn-ea"/>
              <a:ea typeface="+mn-ea"/>
              <a:cs typeface="+mn-cs"/>
            </a:rPr>
            <a:t>16.8</a:t>
          </a:r>
          <a:r>
            <a:rPr kumimoji="1" lang="ja-JP" altLang="ja-JP" sz="1300">
              <a:solidFill>
                <a:schemeClr val="dk1"/>
              </a:solidFill>
              <a:effectLst/>
              <a:latin typeface="+mn-ea"/>
              <a:ea typeface="+mn-ea"/>
              <a:cs typeface="+mn-cs"/>
            </a:rPr>
            <a:t>億円の減となったことから、</a:t>
          </a:r>
          <a:r>
            <a:rPr kumimoji="1" lang="ja-JP" altLang="en-US" sz="1300">
              <a:solidFill>
                <a:schemeClr val="dk1"/>
              </a:solidFill>
              <a:effectLst/>
              <a:latin typeface="+mn-ea"/>
              <a:ea typeface="+mn-ea"/>
              <a:cs typeface="+mn-cs"/>
            </a:rPr>
            <a:t>公債</a:t>
          </a:r>
          <a:r>
            <a:rPr kumimoji="1" lang="ja-JP" altLang="ja-JP" sz="1300">
              <a:solidFill>
                <a:schemeClr val="dk1"/>
              </a:solidFill>
              <a:effectLst/>
              <a:latin typeface="+mn-ea"/>
              <a:ea typeface="+mn-ea"/>
              <a:cs typeface="+mn-cs"/>
            </a:rPr>
            <a:t>費の経常収支比率は、前年度から</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16.0%</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146050</xdr:rowOff>
    </xdr:to>
    <xdr:cxnSp macro="">
      <xdr:nvCxnSpPr>
        <xdr:cNvPr id="371" name="直線コネクタ 370"/>
        <xdr:cNvCxnSpPr/>
      </xdr:nvCxnSpPr>
      <xdr:spPr>
        <a:xfrm>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79</xdr:row>
      <xdr:rowOff>39370</xdr:rowOff>
    </xdr:to>
    <xdr:cxnSp macro="">
      <xdr:nvCxnSpPr>
        <xdr:cNvPr id="374" name="直線コネクタ 373"/>
        <xdr:cNvCxnSpPr/>
      </xdr:nvCxnSpPr>
      <xdr:spPr>
        <a:xfrm flipV="1">
          <a:off x="3098800" y="13340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85089</xdr:rowOff>
    </xdr:to>
    <xdr:cxnSp macro="">
      <xdr:nvCxnSpPr>
        <xdr:cNvPr id="377" name="直線コネクタ 376"/>
        <xdr:cNvCxnSpPr/>
      </xdr:nvCxnSpPr>
      <xdr:spPr>
        <a:xfrm flipV="1">
          <a:off x="2209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12700</xdr:rowOff>
    </xdr:to>
    <xdr:cxnSp macro="">
      <xdr:nvCxnSpPr>
        <xdr:cNvPr id="380" name="直線コネクタ 379"/>
        <xdr:cNvCxnSpPr/>
      </xdr:nvCxnSpPr>
      <xdr:spPr>
        <a:xfrm flipV="1">
          <a:off x="1320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0" name="円/楕円 389"/>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1"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2" name="円/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3" name="テキスト ボックス 392"/>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4" name="円/楕円 393"/>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5" name="テキスト ボックス 394"/>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96" name="円/楕円 395"/>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97" name="テキスト ボックス 396"/>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8" name="円/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大規模維持補修事業の減等に伴い、維持補修費の経常経費充当一般財源が</a:t>
          </a:r>
          <a:r>
            <a:rPr kumimoji="1" lang="ja-JP" altLang="en-US" sz="1300">
              <a:solidFill>
                <a:schemeClr val="dk1"/>
              </a:solidFill>
              <a:effectLst/>
              <a:latin typeface="+mn-ea"/>
              <a:ea typeface="+mn-ea"/>
              <a:cs typeface="+mn-cs"/>
            </a:rPr>
            <a:t>、前年度と比較して</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5.3</a:t>
          </a:r>
          <a:r>
            <a:rPr kumimoji="1" lang="ja-JP" altLang="ja-JP" sz="1300">
              <a:solidFill>
                <a:schemeClr val="dk1"/>
              </a:solidFill>
              <a:effectLst/>
              <a:latin typeface="+mn-ea"/>
              <a:ea typeface="+mn-ea"/>
              <a:cs typeface="+mn-cs"/>
            </a:rPr>
            <a:t>億円の減となった</a:t>
          </a:r>
          <a:r>
            <a:rPr kumimoji="1" lang="ja-JP" altLang="en-US" sz="1300">
              <a:solidFill>
                <a:schemeClr val="dk1"/>
              </a:solidFill>
              <a:effectLst/>
              <a:latin typeface="+mn-ea"/>
              <a:ea typeface="+mn-ea"/>
              <a:cs typeface="+mn-cs"/>
            </a:rPr>
            <a:t>一方で、</a:t>
          </a:r>
          <a:r>
            <a:rPr kumimoji="1" lang="ja-JP" altLang="ja-JP" sz="1300">
              <a:solidFill>
                <a:schemeClr val="dk1"/>
              </a:solidFill>
              <a:effectLst/>
              <a:latin typeface="+mn-ea"/>
              <a:ea typeface="+mn-ea"/>
              <a:cs typeface="+mn-cs"/>
            </a:rPr>
            <a:t>分母となる経常一般財源総額が</a:t>
          </a:r>
          <a:r>
            <a:rPr kumimoji="1" lang="ja-JP" altLang="en-US" sz="1300">
              <a:solidFill>
                <a:schemeClr val="dk1"/>
              </a:solidFill>
              <a:effectLst/>
              <a:latin typeface="+mn-ea"/>
              <a:ea typeface="+mn-ea"/>
              <a:cs typeface="+mn-cs"/>
            </a:rPr>
            <a:t>、前年度と比較して</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16.8</a:t>
          </a:r>
          <a:r>
            <a:rPr kumimoji="1" lang="ja-JP" altLang="ja-JP" sz="1300">
              <a:solidFill>
                <a:schemeClr val="dk1"/>
              </a:solidFill>
              <a:effectLst/>
              <a:latin typeface="+mn-ea"/>
              <a:ea typeface="+mn-ea"/>
              <a:cs typeface="+mn-cs"/>
            </a:rPr>
            <a:t>億円の減となったことから、</a:t>
          </a:r>
          <a:r>
            <a:rPr kumimoji="1" lang="ja-JP" altLang="en-US" sz="1300">
              <a:solidFill>
                <a:schemeClr val="dk1"/>
              </a:solidFill>
              <a:effectLst/>
              <a:latin typeface="+mn-ea"/>
              <a:ea typeface="+mn-ea"/>
              <a:cs typeface="+mn-cs"/>
            </a:rPr>
            <a:t>公債費以外</a:t>
          </a:r>
          <a:r>
            <a:rPr kumimoji="1" lang="ja-JP" altLang="ja-JP" sz="1300">
              <a:solidFill>
                <a:schemeClr val="dk1"/>
              </a:solidFill>
              <a:effectLst/>
              <a:latin typeface="+mn-ea"/>
              <a:ea typeface="+mn-ea"/>
              <a:cs typeface="+mn-cs"/>
            </a:rPr>
            <a:t>の経常収支比率は、前年度から</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69.0%</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138430</xdr:rowOff>
    </xdr:to>
    <xdr:cxnSp macro="">
      <xdr:nvCxnSpPr>
        <xdr:cNvPr id="430" name="直線コネクタ 429"/>
        <xdr:cNvCxnSpPr/>
      </xdr:nvCxnSpPr>
      <xdr:spPr>
        <a:xfrm>
          <a:off x="15671800" y="12951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92710</xdr:rowOff>
    </xdr:to>
    <xdr:cxnSp macro="">
      <xdr:nvCxnSpPr>
        <xdr:cNvPr id="433" name="直線コネクタ 432"/>
        <xdr:cNvCxnSpPr/>
      </xdr:nvCxnSpPr>
      <xdr:spPr>
        <a:xfrm>
          <a:off x="14782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75</xdr:row>
      <xdr:rowOff>33274</xdr:rowOff>
    </xdr:to>
    <xdr:cxnSp macro="">
      <xdr:nvCxnSpPr>
        <xdr:cNvPr id="436" name="直線コネクタ 435"/>
        <xdr:cNvCxnSpPr/>
      </xdr:nvCxnSpPr>
      <xdr:spPr>
        <a:xfrm>
          <a:off x="13893800" y="128234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74</xdr:row>
      <xdr:rowOff>136144</xdr:rowOff>
    </xdr:to>
    <xdr:cxnSp macro="">
      <xdr:nvCxnSpPr>
        <xdr:cNvPr id="439" name="直線コネクタ 438"/>
        <xdr:cNvCxnSpPr/>
      </xdr:nvCxnSpPr>
      <xdr:spPr>
        <a:xfrm>
          <a:off x="13004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9" name="円/楕円 44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5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1" name="円/楕円 450"/>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2" name="テキスト ボックス 451"/>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3" name="円/楕円 452"/>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4" name="テキスト ボックス 453"/>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5" name="円/楕円 454"/>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6" name="テキスト ボックス 455"/>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57912</xdr:rowOff>
    </xdr:from>
    <xdr:to>
      <xdr:col>19</xdr:col>
      <xdr:colOff>6350</xdr:colOff>
      <xdr:row>74</xdr:row>
      <xdr:rowOff>159512</xdr:rowOff>
    </xdr:to>
    <xdr:sp macro="" textlink="">
      <xdr:nvSpPr>
        <xdr:cNvPr id="457" name="円/楕円 456"/>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169689</xdr:rowOff>
    </xdr:from>
    <xdr:ext cx="762000" cy="259045"/>
    <xdr:sp macro="" textlink="">
      <xdr:nvSpPr>
        <xdr:cNvPr id="458" name="テキスト ボックス 457"/>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福島県いわき市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147650</xdr:rowOff>
    </xdr:from>
    <xdr:to>
      <xdr:col>4</xdr:col>
      <xdr:colOff>1117600</xdr:colOff>
      <xdr:row>17</xdr:row>
      <xdr:rowOff>12456</xdr:rowOff>
    </xdr:to>
    <xdr:cxnSp macro="">
      <xdr:nvCxnSpPr>
        <xdr:cNvPr id="48" name="直線コネクタ 47"/>
        <xdr:cNvCxnSpPr/>
      </xdr:nvCxnSpPr>
      <xdr:spPr bwMode="auto">
        <a:xfrm>
          <a:off x="5003800" y="2938475"/>
          <a:ext cx="6477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168683</xdr:rowOff>
    </xdr:from>
    <xdr:ext cx="762000" cy="259045"/>
    <xdr:sp macro="" textlink="">
      <xdr:nvSpPr>
        <xdr:cNvPr id="49" name="人口1人当たり決算額の推移平均値テキスト130"/>
        <xdr:cNvSpPr txBox="1"/>
      </xdr:nvSpPr>
      <xdr:spPr>
        <a:xfrm>
          <a:off x="5740400" y="2959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145547</xdr:rowOff>
    </xdr:from>
    <xdr:to>
      <xdr:col>4</xdr:col>
      <xdr:colOff>469900</xdr:colOff>
      <xdr:row>16</xdr:row>
      <xdr:rowOff>147650</xdr:rowOff>
    </xdr:to>
    <xdr:cxnSp macro="">
      <xdr:nvCxnSpPr>
        <xdr:cNvPr id="51" name="直線コネクタ 50"/>
        <xdr:cNvCxnSpPr/>
      </xdr:nvCxnSpPr>
      <xdr:spPr bwMode="auto">
        <a:xfrm>
          <a:off x="4305300" y="2936372"/>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145547</xdr:rowOff>
    </xdr:from>
    <xdr:to>
      <xdr:col>3</xdr:col>
      <xdr:colOff>904875</xdr:colOff>
      <xdr:row>17</xdr:row>
      <xdr:rowOff>2306</xdr:rowOff>
    </xdr:to>
    <xdr:cxnSp macro="">
      <xdr:nvCxnSpPr>
        <xdr:cNvPr id="54" name="直線コネクタ 53"/>
        <xdr:cNvCxnSpPr/>
      </xdr:nvCxnSpPr>
      <xdr:spPr bwMode="auto">
        <a:xfrm flipV="1">
          <a:off x="3606800" y="2936372"/>
          <a:ext cx="698500" cy="2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146827</xdr:rowOff>
    </xdr:from>
    <xdr:to>
      <xdr:col>3</xdr:col>
      <xdr:colOff>206375</xdr:colOff>
      <xdr:row>17</xdr:row>
      <xdr:rowOff>2306</xdr:rowOff>
    </xdr:to>
    <xdr:cxnSp macro="">
      <xdr:nvCxnSpPr>
        <xdr:cNvPr id="57" name="直線コネクタ 56"/>
        <xdr:cNvCxnSpPr/>
      </xdr:nvCxnSpPr>
      <xdr:spPr bwMode="auto">
        <a:xfrm>
          <a:off x="2908300" y="2937652"/>
          <a:ext cx="6985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133106</xdr:rowOff>
    </xdr:from>
    <xdr:to>
      <xdr:col>5</xdr:col>
      <xdr:colOff>34925</xdr:colOff>
      <xdr:row>17</xdr:row>
      <xdr:rowOff>63256</xdr:rowOff>
    </xdr:to>
    <xdr:sp macro="" textlink="">
      <xdr:nvSpPr>
        <xdr:cNvPr id="67" name="円/楕円 66"/>
        <xdr:cNvSpPr/>
      </xdr:nvSpPr>
      <xdr:spPr bwMode="auto">
        <a:xfrm>
          <a:off x="56007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149633</xdr:rowOff>
    </xdr:from>
    <xdr:ext cx="762000" cy="259045"/>
    <xdr:sp macro="" textlink="">
      <xdr:nvSpPr>
        <xdr:cNvPr id="68" name="人口1人当たり決算額の推移該当値テキスト130"/>
        <xdr:cNvSpPr txBox="1"/>
      </xdr:nvSpPr>
      <xdr:spPr>
        <a:xfrm>
          <a:off x="5740400" y="276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96850</xdr:rowOff>
    </xdr:from>
    <xdr:to>
      <xdr:col>4</xdr:col>
      <xdr:colOff>520700</xdr:colOff>
      <xdr:row>17</xdr:row>
      <xdr:rowOff>27000</xdr:rowOff>
    </xdr:to>
    <xdr:sp macro="" textlink="">
      <xdr:nvSpPr>
        <xdr:cNvPr id="69" name="円/楕円 68"/>
        <xdr:cNvSpPr/>
      </xdr:nvSpPr>
      <xdr:spPr bwMode="auto">
        <a:xfrm>
          <a:off x="4953000" y="28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37177</xdr:rowOff>
    </xdr:from>
    <xdr:ext cx="736600" cy="259045"/>
    <xdr:sp macro="" textlink="">
      <xdr:nvSpPr>
        <xdr:cNvPr id="70" name="テキスト ボックス 69"/>
        <xdr:cNvSpPr txBox="1"/>
      </xdr:nvSpPr>
      <xdr:spPr>
        <a:xfrm>
          <a:off x="4622800" y="265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94747</xdr:rowOff>
    </xdr:from>
    <xdr:to>
      <xdr:col>3</xdr:col>
      <xdr:colOff>955675</xdr:colOff>
      <xdr:row>17</xdr:row>
      <xdr:rowOff>24897</xdr:rowOff>
    </xdr:to>
    <xdr:sp macro="" textlink="">
      <xdr:nvSpPr>
        <xdr:cNvPr id="71" name="円/楕円 70"/>
        <xdr:cNvSpPr/>
      </xdr:nvSpPr>
      <xdr:spPr bwMode="auto">
        <a:xfrm>
          <a:off x="4254500" y="288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35074</xdr:rowOff>
    </xdr:from>
    <xdr:ext cx="762000" cy="259045"/>
    <xdr:sp macro="" textlink="">
      <xdr:nvSpPr>
        <xdr:cNvPr id="72" name="テキスト ボックス 71"/>
        <xdr:cNvSpPr txBox="1"/>
      </xdr:nvSpPr>
      <xdr:spPr>
        <a:xfrm>
          <a:off x="3924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122956</xdr:rowOff>
    </xdr:from>
    <xdr:to>
      <xdr:col>3</xdr:col>
      <xdr:colOff>257175</xdr:colOff>
      <xdr:row>17</xdr:row>
      <xdr:rowOff>53106</xdr:rowOff>
    </xdr:to>
    <xdr:sp macro="" textlink="">
      <xdr:nvSpPr>
        <xdr:cNvPr id="73" name="円/楕円 72"/>
        <xdr:cNvSpPr/>
      </xdr:nvSpPr>
      <xdr:spPr bwMode="auto">
        <a:xfrm>
          <a:off x="3556000" y="291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63283</xdr:rowOff>
    </xdr:from>
    <xdr:ext cx="762000" cy="259045"/>
    <xdr:sp macro="" textlink="">
      <xdr:nvSpPr>
        <xdr:cNvPr id="74" name="テキスト ボックス 73"/>
        <xdr:cNvSpPr txBox="1"/>
      </xdr:nvSpPr>
      <xdr:spPr>
        <a:xfrm>
          <a:off x="3225800" y="26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96027</xdr:rowOff>
    </xdr:from>
    <xdr:to>
      <xdr:col>2</xdr:col>
      <xdr:colOff>692150</xdr:colOff>
      <xdr:row>17</xdr:row>
      <xdr:rowOff>26177</xdr:rowOff>
    </xdr:to>
    <xdr:sp macro="" textlink="">
      <xdr:nvSpPr>
        <xdr:cNvPr id="75" name="円/楕円 74"/>
        <xdr:cNvSpPr/>
      </xdr:nvSpPr>
      <xdr:spPr bwMode="auto">
        <a:xfrm>
          <a:off x="2857500" y="288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36354</xdr:rowOff>
    </xdr:from>
    <xdr:ext cx="762000" cy="259045"/>
    <xdr:sp macro="" textlink="">
      <xdr:nvSpPr>
        <xdr:cNvPr id="76" name="テキスト ボックス 75"/>
        <xdr:cNvSpPr txBox="1"/>
      </xdr:nvSpPr>
      <xdr:spPr>
        <a:xfrm>
          <a:off x="2527300" y="26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50876</xdr:rowOff>
    </xdr:from>
    <xdr:to>
      <xdr:col>4</xdr:col>
      <xdr:colOff>1117600</xdr:colOff>
      <xdr:row>35</xdr:row>
      <xdr:rowOff>149128</xdr:rowOff>
    </xdr:to>
    <xdr:cxnSp macro="">
      <xdr:nvCxnSpPr>
        <xdr:cNvPr id="108" name="直線コネクタ 107"/>
        <xdr:cNvCxnSpPr/>
      </xdr:nvCxnSpPr>
      <xdr:spPr bwMode="auto">
        <a:xfrm flipV="1">
          <a:off x="5003800" y="6661226"/>
          <a:ext cx="6477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294792</xdr:rowOff>
    </xdr:from>
    <xdr:to>
      <xdr:col>4</xdr:col>
      <xdr:colOff>469900</xdr:colOff>
      <xdr:row>35</xdr:row>
      <xdr:rowOff>149128</xdr:rowOff>
    </xdr:to>
    <xdr:cxnSp macro="">
      <xdr:nvCxnSpPr>
        <xdr:cNvPr id="111" name="直線コネクタ 110"/>
        <xdr:cNvCxnSpPr/>
      </xdr:nvCxnSpPr>
      <xdr:spPr bwMode="auto">
        <a:xfrm>
          <a:off x="4305300" y="6562242"/>
          <a:ext cx="698500" cy="19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294792</xdr:rowOff>
    </xdr:from>
    <xdr:to>
      <xdr:col>3</xdr:col>
      <xdr:colOff>904875</xdr:colOff>
      <xdr:row>34</xdr:row>
      <xdr:rowOff>341290</xdr:rowOff>
    </xdr:to>
    <xdr:cxnSp macro="">
      <xdr:nvCxnSpPr>
        <xdr:cNvPr id="114" name="直線コネクタ 113"/>
        <xdr:cNvCxnSpPr/>
      </xdr:nvCxnSpPr>
      <xdr:spPr bwMode="auto">
        <a:xfrm flipV="1">
          <a:off x="3606800" y="6562242"/>
          <a:ext cx="698500" cy="4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160879</xdr:rowOff>
    </xdr:from>
    <xdr:to>
      <xdr:col>3</xdr:col>
      <xdr:colOff>206375</xdr:colOff>
      <xdr:row>34</xdr:row>
      <xdr:rowOff>341290</xdr:rowOff>
    </xdr:to>
    <xdr:cxnSp macro="">
      <xdr:nvCxnSpPr>
        <xdr:cNvPr id="117" name="直線コネクタ 116"/>
        <xdr:cNvCxnSpPr/>
      </xdr:nvCxnSpPr>
      <xdr:spPr bwMode="auto">
        <a:xfrm>
          <a:off x="2908300" y="6428329"/>
          <a:ext cx="698500" cy="18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76</xdr:rowOff>
    </xdr:from>
    <xdr:to>
      <xdr:col>5</xdr:col>
      <xdr:colOff>34925</xdr:colOff>
      <xdr:row>35</xdr:row>
      <xdr:rowOff>101676</xdr:rowOff>
    </xdr:to>
    <xdr:sp macro="" textlink="">
      <xdr:nvSpPr>
        <xdr:cNvPr id="127" name="円/楕円 126"/>
        <xdr:cNvSpPr/>
      </xdr:nvSpPr>
      <xdr:spPr bwMode="auto">
        <a:xfrm>
          <a:off x="5600700" y="66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188053</xdr:rowOff>
    </xdr:from>
    <xdr:ext cx="762000" cy="259045"/>
    <xdr:sp macro="" textlink="">
      <xdr:nvSpPr>
        <xdr:cNvPr id="128" name="人口1人当たり決算額の推移該当値テキスト445"/>
        <xdr:cNvSpPr txBox="1"/>
      </xdr:nvSpPr>
      <xdr:spPr>
        <a:xfrm>
          <a:off x="5740400" y="645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98328</xdr:rowOff>
    </xdr:from>
    <xdr:to>
      <xdr:col>4</xdr:col>
      <xdr:colOff>520700</xdr:colOff>
      <xdr:row>35</xdr:row>
      <xdr:rowOff>199928</xdr:rowOff>
    </xdr:to>
    <xdr:sp macro="" textlink="">
      <xdr:nvSpPr>
        <xdr:cNvPr id="129" name="円/楕円 128"/>
        <xdr:cNvSpPr/>
      </xdr:nvSpPr>
      <xdr:spPr bwMode="auto">
        <a:xfrm>
          <a:off x="4953000" y="670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210105</xdr:rowOff>
    </xdr:from>
    <xdr:ext cx="736600" cy="259045"/>
    <xdr:sp macro="" textlink="">
      <xdr:nvSpPr>
        <xdr:cNvPr id="130" name="テキスト ボックス 129"/>
        <xdr:cNvSpPr txBox="1"/>
      </xdr:nvSpPr>
      <xdr:spPr>
        <a:xfrm>
          <a:off x="4622800" y="64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243992</xdr:rowOff>
    </xdr:from>
    <xdr:to>
      <xdr:col>3</xdr:col>
      <xdr:colOff>955675</xdr:colOff>
      <xdr:row>35</xdr:row>
      <xdr:rowOff>2692</xdr:rowOff>
    </xdr:to>
    <xdr:sp macro="" textlink="">
      <xdr:nvSpPr>
        <xdr:cNvPr id="131" name="円/楕円 130"/>
        <xdr:cNvSpPr/>
      </xdr:nvSpPr>
      <xdr:spPr bwMode="auto">
        <a:xfrm>
          <a:off x="4254500" y="651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12869</xdr:rowOff>
    </xdr:from>
    <xdr:ext cx="762000" cy="259045"/>
    <xdr:sp macro="" textlink="">
      <xdr:nvSpPr>
        <xdr:cNvPr id="132" name="テキスト ボックス 131"/>
        <xdr:cNvSpPr txBox="1"/>
      </xdr:nvSpPr>
      <xdr:spPr>
        <a:xfrm>
          <a:off x="3924300" y="628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290490</xdr:rowOff>
    </xdr:from>
    <xdr:to>
      <xdr:col>3</xdr:col>
      <xdr:colOff>257175</xdr:colOff>
      <xdr:row>35</xdr:row>
      <xdr:rowOff>49190</xdr:rowOff>
    </xdr:to>
    <xdr:sp macro="" textlink="">
      <xdr:nvSpPr>
        <xdr:cNvPr id="133" name="円/楕円 132"/>
        <xdr:cNvSpPr/>
      </xdr:nvSpPr>
      <xdr:spPr bwMode="auto">
        <a:xfrm>
          <a:off x="3556000" y="655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59367</xdr:rowOff>
    </xdr:from>
    <xdr:ext cx="762000" cy="259045"/>
    <xdr:sp macro="" textlink="">
      <xdr:nvSpPr>
        <xdr:cNvPr id="134" name="テキスト ボックス 133"/>
        <xdr:cNvSpPr txBox="1"/>
      </xdr:nvSpPr>
      <xdr:spPr>
        <a:xfrm>
          <a:off x="3225800" y="632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110079</xdr:rowOff>
    </xdr:from>
    <xdr:to>
      <xdr:col>2</xdr:col>
      <xdr:colOff>692150</xdr:colOff>
      <xdr:row>34</xdr:row>
      <xdr:rowOff>211679</xdr:rowOff>
    </xdr:to>
    <xdr:sp macro="" textlink="">
      <xdr:nvSpPr>
        <xdr:cNvPr id="135" name="円/楕円 134"/>
        <xdr:cNvSpPr/>
      </xdr:nvSpPr>
      <xdr:spPr bwMode="auto">
        <a:xfrm>
          <a:off x="2857500" y="637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221856</xdr:rowOff>
    </xdr:from>
    <xdr:ext cx="762000" cy="259045"/>
    <xdr:sp macro="" textlink="">
      <xdr:nvSpPr>
        <xdr:cNvPr id="136" name="テキスト ボックス 135"/>
        <xdr:cNvSpPr txBox="1"/>
      </xdr:nvSpPr>
      <xdr:spPr>
        <a:xfrm>
          <a:off x="2527300" y="614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25324</xdr:rowOff>
    </xdr:from>
    <xdr:to>
      <xdr:col>6</xdr:col>
      <xdr:colOff>511175</xdr:colOff>
      <xdr:row>35</xdr:row>
      <xdr:rowOff>120078</xdr:rowOff>
    </xdr:to>
    <xdr:cxnSp macro="">
      <xdr:nvCxnSpPr>
        <xdr:cNvPr id="61" name="直線コネクタ 60"/>
        <xdr:cNvCxnSpPr/>
      </xdr:nvCxnSpPr>
      <xdr:spPr>
        <a:xfrm>
          <a:off x="3797300" y="6026074"/>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21742</xdr:rowOff>
    </xdr:from>
    <xdr:to>
      <xdr:col>5</xdr:col>
      <xdr:colOff>358775</xdr:colOff>
      <xdr:row>35</xdr:row>
      <xdr:rowOff>25324</xdr:rowOff>
    </xdr:to>
    <xdr:cxnSp macro="">
      <xdr:nvCxnSpPr>
        <xdr:cNvPr id="64" name="直線コネクタ 63"/>
        <xdr:cNvCxnSpPr/>
      </xdr:nvCxnSpPr>
      <xdr:spPr>
        <a:xfrm>
          <a:off x="2908300" y="602249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21742</xdr:rowOff>
    </xdr:from>
    <xdr:to>
      <xdr:col>4</xdr:col>
      <xdr:colOff>155575</xdr:colOff>
      <xdr:row>35</xdr:row>
      <xdr:rowOff>60376</xdr:rowOff>
    </xdr:to>
    <xdr:cxnSp macro="">
      <xdr:nvCxnSpPr>
        <xdr:cNvPr id="67" name="直線コネクタ 66"/>
        <xdr:cNvCxnSpPr/>
      </xdr:nvCxnSpPr>
      <xdr:spPr>
        <a:xfrm flipV="1">
          <a:off x="2019300" y="602249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122098</xdr:rowOff>
    </xdr:from>
    <xdr:to>
      <xdr:col>2</xdr:col>
      <xdr:colOff>638175</xdr:colOff>
      <xdr:row>35</xdr:row>
      <xdr:rowOff>60376</xdr:rowOff>
    </xdr:to>
    <xdr:cxnSp macro="">
      <xdr:nvCxnSpPr>
        <xdr:cNvPr id="70" name="直線コネクタ 69"/>
        <xdr:cNvCxnSpPr/>
      </xdr:nvCxnSpPr>
      <xdr:spPr>
        <a:xfrm>
          <a:off x="1130300" y="595139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69278</xdr:rowOff>
    </xdr:from>
    <xdr:to>
      <xdr:col>6</xdr:col>
      <xdr:colOff>561975</xdr:colOff>
      <xdr:row>35</xdr:row>
      <xdr:rowOff>170878</xdr:rowOff>
    </xdr:to>
    <xdr:sp macro="" textlink="">
      <xdr:nvSpPr>
        <xdr:cNvPr id="80" name="円/楕円 79"/>
        <xdr:cNvSpPr/>
      </xdr:nvSpPr>
      <xdr:spPr>
        <a:xfrm>
          <a:off x="45847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47705</xdr:rowOff>
    </xdr:from>
    <xdr:ext cx="534377" cy="259045"/>
    <xdr:sp macro="" textlink="">
      <xdr:nvSpPr>
        <xdr:cNvPr id="81" name="人件費該当値テキスト"/>
        <xdr:cNvSpPr txBox="1"/>
      </xdr:nvSpPr>
      <xdr:spPr>
        <a:xfrm>
          <a:off x="4686300" y="60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145974</xdr:rowOff>
    </xdr:from>
    <xdr:to>
      <xdr:col>5</xdr:col>
      <xdr:colOff>409575</xdr:colOff>
      <xdr:row>35</xdr:row>
      <xdr:rowOff>76124</xdr:rowOff>
    </xdr:to>
    <xdr:sp macro="" textlink="">
      <xdr:nvSpPr>
        <xdr:cNvPr id="82" name="円/楕円 81"/>
        <xdr:cNvSpPr/>
      </xdr:nvSpPr>
      <xdr:spPr>
        <a:xfrm>
          <a:off x="37465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92651</xdr:rowOff>
    </xdr:from>
    <xdr:ext cx="534377" cy="259045"/>
    <xdr:sp macro="" textlink="">
      <xdr:nvSpPr>
        <xdr:cNvPr id="83" name="テキスト ボックス 82"/>
        <xdr:cNvSpPr txBox="1"/>
      </xdr:nvSpPr>
      <xdr:spPr>
        <a:xfrm>
          <a:off x="3530111" y="5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142392</xdr:rowOff>
    </xdr:from>
    <xdr:to>
      <xdr:col>4</xdr:col>
      <xdr:colOff>206375</xdr:colOff>
      <xdr:row>35</xdr:row>
      <xdr:rowOff>72542</xdr:rowOff>
    </xdr:to>
    <xdr:sp macro="" textlink="">
      <xdr:nvSpPr>
        <xdr:cNvPr id="84" name="円/楕円 83"/>
        <xdr:cNvSpPr/>
      </xdr:nvSpPr>
      <xdr:spPr>
        <a:xfrm>
          <a:off x="2857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89069</xdr:rowOff>
    </xdr:from>
    <xdr:ext cx="534377" cy="259045"/>
    <xdr:sp macro="" textlink="">
      <xdr:nvSpPr>
        <xdr:cNvPr id="85" name="テキスト ボックス 84"/>
        <xdr:cNvSpPr txBox="1"/>
      </xdr:nvSpPr>
      <xdr:spPr>
        <a:xfrm>
          <a:off x="2641111" y="57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9576</xdr:rowOff>
    </xdr:from>
    <xdr:to>
      <xdr:col>3</xdr:col>
      <xdr:colOff>3175</xdr:colOff>
      <xdr:row>35</xdr:row>
      <xdr:rowOff>111176</xdr:rowOff>
    </xdr:to>
    <xdr:sp macro="" textlink="">
      <xdr:nvSpPr>
        <xdr:cNvPr id="86" name="円/楕円 85"/>
        <xdr:cNvSpPr/>
      </xdr:nvSpPr>
      <xdr:spPr>
        <a:xfrm>
          <a:off x="1968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127703</xdr:rowOff>
    </xdr:from>
    <xdr:ext cx="534377" cy="259045"/>
    <xdr:sp macro="" textlink="">
      <xdr:nvSpPr>
        <xdr:cNvPr id="87" name="テキスト ボックス 86"/>
        <xdr:cNvSpPr txBox="1"/>
      </xdr:nvSpPr>
      <xdr:spPr>
        <a:xfrm>
          <a:off x="1752111" y="5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71298</xdr:rowOff>
    </xdr:from>
    <xdr:to>
      <xdr:col>1</xdr:col>
      <xdr:colOff>485775</xdr:colOff>
      <xdr:row>35</xdr:row>
      <xdr:rowOff>1448</xdr:rowOff>
    </xdr:to>
    <xdr:sp macro="" textlink="">
      <xdr:nvSpPr>
        <xdr:cNvPr id="88" name="円/楕円 87"/>
        <xdr:cNvSpPr/>
      </xdr:nvSpPr>
      <xdr:spPr>
        <a:xfrm>
          <a:off x="1079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17975</xdr:rowOff>
    </xdr:from>
    <xdr:ext cx="534377" cy="259045"/>
    <xdr:sp macro="" textlink="">
      <xdr:nvSpPr>
        <xdr:cNvPr id="89" name="テキスト ボックス 88"/>
        <xdr:cNvSpPr txBox="1"/>
      </xdr:nvSpPr>
      <xdr:spPr>
        <a:xfrm>
          <a:off x="863111" y="56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6769</xdr:rowOff>
    </xdr:from>
    <xdr:to>
      <xdr:col>6</xdr:col>
      <xdr:colOff>511175</xdr:colOff>
      <xdr:row>56</xdr:row>
      <xdr:rowOff>52654</xdr:rowOff>
    </xdr:to>
    <xdr:cxnSp macro="">
      <xdr:nvCxnSpPr>
        <xdr:cNvPr id="119" name="直線コネクタ 118"/>
        <xdr:cNvCxnSpPr/>
      </xdr:nvCxnSpPr>
      <xdr:spPr>
        <a:xfrm flipV="1">
          <a:off x="3797300" y="9607969"/>
          <a:ext cx="8382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88544</xdr:rowOff>
    </xdr:from>
    <xdr:to>
      <xdr:col>5</xdr:col>
      <xdr:colOff>358775</xdr:colOff>
      <xdr:row>56</xdr:row>
      <xdr:rowOff>52654</xdr:rowOff>
    </xdr:to>
    <xdr:cxnSp macro="">
      <xdr:nvCxnSpPr>
        <xdr:cNvPr id="122" name="直線コネクタ 121"/>
        <xdr:cNvCxnSpPr/>
      </xdr:nvCxnSpPr>
      <xdr:spPr>
        <a:xfrm>
          <a:off x="2908300" y="9175394"/>
          <a:ext cx="889000" cy="4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88544</xdr:rowOff>
    </xdr:from>
    <xdr:to>
      <xdr:col>4</xdr:col>
      <xdr:colOff>155575</xdr:colOff>
      <xdr:row>54</xdr:row>
      <xdr:rowOff>6655</xdr:rowOff>
    </xdr:to>
    <xdr:cxnSp macro="">
      <xdr:nvCxnSpPr>
        <xdr:cNvPr id="125" name="直線コネクタ 124"/>
        <xdr:cNvCxnSpPr/>
      </xdr:nvCxnSpPr>
      <xdr:spPr>
        <a:xfrm flipV="1">
          <a:off x="2019300" y="9175394"/>
          <a:ext cx="889000" cy="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114135</xdr:rowOff>
    </xdr:from>
    <xdr:to>
      <xdr:col>2</xdr:col>
      <xdr:colOff>638175</xdr:colOff>
      <xdr:row>54</xdr:row>
      <xdr:rowOff>6655</xdr:rowOff>
    </xdr:to>
    <xdr:cxnSp macro="">
      <xdr:nvCxnSpPr>
        <xdr:cNvPr id="128" name="直線コネクタ 127"/>
        <xdr:cNvCxnSpPr/>
      </xdr:nvCxnSpPr>
      <xdr:spPr>
        <a:xfrm>
          <a:off x="1130300" y="9029535"/>
          <a:ext cx="889000" cy="2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127419</xdr:rowOff>
    </xdr:from>
    <xdr:to>
      <xdr:col>6</xdr:col>
      <xdr:colOff>561975</xdr:colOff>
      <xdr:row>56</xdr:row>
      <xdr:rowOff>57569</xdr:rowOff>
    </xdr:to>
    <xdr:sp macro="" textlink="">
      <xdr:nvSpPr>
        <xdr:cNvPr id="138" name="円/楕円 137"/>
        <xdr:cNvSpPr/>
      </xdr:nvSpPr>
      <xdr:spPr>
        <a:xfrm>
          <a:off x="45847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150296</xdr:rowOff>
    </xdr:from>
    <xdr:ext cx="534377" cy="259045"/>
    <xdr:sp macro="" textlink="">
      <xdr:nvSpPr>
        <xdr:cNvPr id="139" name="物件費該当値テキスト"/>
        <xdr:cNvSpPr txBox="1"/>
      </xdr:nvSpPr>
      <xdr:spPr>
        <a:xfrm>
          <a:off x="4686300"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1854</xdr:rowOff>
    </xdr:from>
    <xdr:to>
      <xdr:col>5</xdr:col>
      <xdr:colOff>409575</xdr:colOff>
      <xdr:row>56</xdr:row>
      <xdr:rowOff>103454</xdr:rowOff>
    </xdr:to>
    <xdr:sp macro="" textlink="">
      <xdr:nvSpPr>
        <xdr:cNvPr id="140" name="円/楕円 139"/>
        <xdr:cNvSpPr/>
      </xdr:nvSpPr>
      <xdr:spPr>
        <a:xfrm>
          <a:off x="3746500" y="96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119981</xdr:rowOff>
    </xdr:from>
    <xdr:ext cx="534377" cy="259045"/>
    <xdr:sp macro="" textlink="">
      <xdr:nvSpPr>
        <xdr:cNvPr id="141" name="テキスト ボックス 140"/>
        <xdr:cNvSpPr txBox="1"/>
      </xdr:nvSpPr>
      <xdr:spPr>
        <a:xfrm>
          <a:off x="3530111" y="93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37744</xdr:rowOff>
    </xdr:from>
    <xdr:to>
      <xdr:col>4</xdr:col>
      <xdr:colOff>206375</xdr:colOff>
      <xdr:row>53</xdr:row>
      <xdr:rowOff>139344</xdr:rowOff>
    </xdr:to>
    <xdr:sp macro="" textlink="">
      <xdr:nvSpPr>
        <xdr:cNvPr id="142" name="円/楕円 141"/>
        <xdr:cNvSpPr/>
      </xdr:nvSpPr>
      <xdr:spPr>
        <a:xfrm>
          <a:off x="2857500" y="91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155871</xdr:rowOff>
    </xdr:from>
    <xdr:ext cx="599010" cy="259045"/>
    <xdr:sp macro="" textlink="">
      <xdr:nvSpPr>
        <xdr:cNvPr id="143" name="テキスト ボックス 142"/>
        <xdr:cNvSpPr txBox="1"/>
      </xdr:nvSpPr>
      <xdr:spPr>
        <a:xfrm>
          <a:off x="2608794" y="8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127305</xdr:rowOff>
    </xdr:from>
    <xdr:to>
      <xdr:col>3</xdr:col>
      <xdr:colOff>3175</xdr:colOff>
      <xdr:row>54</xdr:row>
      <xdr:rowOff>57455</xdr:rowOff>
    </xdr:to>
    <xdr:sp macro="" textlink="">
      <xdr:nvSpPr>
        <xdr:cNvPr id="144" name="円/楕円 143"/>
        <xdr:cNvSpPr/>
      </xdr:nvSpPr>
      <xdr:spPr>
        <a:xfrm>
          <a:off x="1968500" y="92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73982</xdr:rowOff>
    </xdr:from>
    <xdr:ext cx="599010" cy="259045"/>
    <xdr:sp macro="" textlink="">
      <xdr:nvSpPr>
        <xdr:cNvPr id="145" name="テキスト ボックス 144"/>
        <xdr:cNvSpPr txBox="1"/>
      </xdr:nvSpPr>
      <xdr:spPr>
        <a:xfrm>
          <a:off x="1719794" y="898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100,476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63335</xdr:rowOff>
    </xdr:from>
    <xdr:to>
      <xdr:col>1</xdr:col>
      <xdr:colOff>485775</xdr:colOff>
      <xdr:row>52</xdr:row>
      <xdr:rowOff>164935</xdr:rowOff>
    </xdr:to>
    <xdr:sp macro="" textlink="">
      <xdr:nvSpPr>
        <xdr:cNvPr id="146" name="円/楕円 145"/>
        <xdr:cNvSpPr/>
      </xdr:nvSpPr>
      <xdr:spPr>
        <a:xfrm>
          <a:off x="1079500" y="89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10012</xdr:rowOff>
    </xdr:from>
    <xdr:ext cx="599010" cy="259045"/>
    <xdr:sp macro="" textlink="">
      <xdr:nvSpPr>
        <xdr:cNvPr id="147" name="テキスト ボックス 146"/>
        <xdr:cNvSpPr txBox="1"/>
      </xdr:nvSpPr>
      <xdr:spPr>
        <a:xfrm>
          <a:off x="830794" y="875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118110</xdr:rowOff>
    </xdr:from>
    <xdr:to>
      <xdr:col>6</xdr:col>
      <xdr:colOff>511175</xdr:colOff>
      <xdr:row>74</xdr:row>
      <xdr:rowOff>51816</xdr:rowOff>
    </xdr:to>
    <xdr:cxnSp macro="">
      <xdr:nvCxnSpPr>
        <xdr:cNvPr id="176" name="直線コネクタ 175"/>
        <xdr:cNvCxnSpPr/>
      </xdr:nvCxnSpPr>
      <xdr:spPr>
        <a:xfrm>
          <a:off x="3797300" y="126339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118110</xdr:rowOff>
    </xdr:from>
    <xdr:to>
      <xdr:col>5</xdr:col>
      <xdr:colOff>358775</xdr:colOff>
      <xdr:row>75</xdr:row>
      <xdr:rowOff>14986</xdr:rowOff>
    </xdr:to>
    <xdr:cxnSp macro="">
      <xdr:nvCxnSpPr>
        <xdr:cNvPr id="179" name="直線コネクタ 178"/>
        <xdr:cNvCxnSpPr/>
      </xdr:nvCxnSpPr>
      <xdr:spPr>
        <a:xfrm flipV="1">
          <a:off x="2908300" y="12633960"/>
          <a:ext cx="889000" cy="2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132969</xdr:rowOff>
    </xdr:from>
    <xdr:to>
      <xdr:col>4</xdr:col>
      <xdr:colOff>155575</xdr:colOff>
      <xdr:row>75</xdr:row>
      <xdr:rowOff>14986</xdr:rowOff>
    </xdr:to>
    <xdr:cxnSp macro="">
      <xdr:nvCxnSpPr>
        <xdr:cNvPr id="182" name="直線コネクタ 181"/>
        <xdr:cNvCxnSpPr/>
      </xdr:nvCxnSpPr>
      <xdr:spPr>
        <a:xfrm>
          <a:off x="2019300" y="12820269"/>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100076</xdr:rowOff>
    </xdr:from>
    <xdr:to>
      <xdr:col>2</xdr:col>
      <xdr:colOff>638175</xdr:colOff>
      <xdr:row>74</xdr:row>
      <xdr:rowOff>132969</xdr:rowOff>
    </xdr:to>
    <xdr:cxnSp macro="">
      <xdr:nvCxnSpPr>
        <xdr:cNvPr id="185" name="直線コネクタ 184"/>
        <xdr:cNvCxnSpPr/>
      </xdr:nvCxnSpPr>
      <xdr:spPr>
        <a:xfrm>
          <a:off x="1130300" y="12787376"/>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1016</xdr:rowOff>
    </xdr:from>
    <xdr:to>
      <xdr:col>6</xdr:col>
      <xdr:colOff>561975</xdr:colOff>
      <xdr:row>74</xdr:row>
      <xdr:rowOff>102616</xdr:rowOff>
    </xdr:to>
    <xdr:sp macro="" textlink="">
      <xdr:nvSpPr>
        <xdr:cNvPr id="195" name="円/楕円 194"/>
        <xdr:cNvSpPr/>
      </xdr:nvSpPr>
      <xdr:spPr>
        <a:xfrm>
          <a:off x="4584700" y="126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23893</xdr:rowOff>
    </xdr:from>
    <xdr:ext cx="469744" cy="259045"/>
    <xdr:sp macro="" textlink="">
      <xdr:nvSpPr>
        <xdr:cNvPr id="196" name="維持補修費該当値テキスト"/>
        <xdr:cNvSpPr txBox="1"/>
      </xdr:nvSpPr>
      <xdr:spPr>
        <a:xfrm>
          <a:off x="4686300" y="125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67310</xdr:rowOff>
    </xdr:from>
    <xdr:to>
      <xdr:col>5</xdr:col>
      <xdr:colOff>409575</xdr:colOff>
      <xdr:row>73</xdr:row>
      <xdr:rowOff>168910</xdr:rowOff>
    </xdr:to>
    <xdr:sp macro="" textlink="">
      <xdr:nvSpPr>
        <xdr:cNvPr id="197" name="円/楕円 196"/>
        <xdr:cNvSpPr/>
      </xdr:nvSpPr>
      <xdr:spPr>
        <a:xfrm>
          <a:off x="37465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13987</xdr:rowOff>
    </xdr:from>
    <xdr:ext cx="469744" cy="259045"/>
    <xdr:sp macro="" textlink="">
      <xdr:nvSpPr>
        <xdr:cNvPr id="198" name="テキスト ボックス 197"/>
        <xdr:cNvSpPr txBox="1"/>
      </xdr:nvSpPr>
      <xdr:spPr>
        <a:xfrm>
          <a:off x="3562427" y="123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135636</xdr:rowOff>
    </xdr:from>
    <xdr:to>
      <xdr:col>4</xdr:col>
      <xdr:colOff>206375</xdr:colOff>
      <xdr:row>75</xdr:row>
      <xdr:rowOff>65786</xdr:rowOff>
    </xdr:to>
    <xdr:sp macro="" textlink="">
      <xdr:nvSpPr>
        <xdr:cNvPr id="199" name="円/楕円 198"/>
        <xdr:cNvSpPr/>
      </xdr:nvSpPr>
      <xdr:spPr>
        <a:xfrm>
          <a:off x="28575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82313</xdr:rowOff>
    </xdr:from>
    <xdr:ext cx="469744" cy="259045"/>
    <xdr:sp macro="" textlink="">
      <xdr:nvSpPr>
        <xdr:cNvPr id="200" name="テキスト ボックス 199"/>
        <xdr:cNvSpPr txBox="1"/>
      </xdr:nvSpPr>
      <xdr:spPr>
        <a:xfrm>
          <a:off x="2673427" y="125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82169</xdr:rowOff>
    </xdr:from>
    <xdr:to>
      <xdr:col>3</xdr:col>
      <xdr:colOff>3175</xdr:colOff>
      <xdr:row>75</xdr:row>
      <xdr:rowOff>12319</xdr:rowOff>
    </xdr:to>
    <xdr:sp macro="" textlink="">
      <xdr:nvSpPr>
        <xdr:cNvPr id="201" name="円/楕円 200"/>
        <xdr:cNvSpPr/>
      </xdr:nvSpPr>
      <xdr:spPr>
        <a:xfrm>
          <a:off x="1968500" y="127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28846</xdr:rowOff>
    </xdr:from>
    <xdr:ext cx="469744" cy="259045"/>
    <xdr:sp macro="" textlink="">
      <xdr:nvSpPr>
        <xdr:cNvPr id="202" name="テキスト ボックス 201"/>
        <xdr:cNvSpPr txBox="1"/>
      </xdr:nvSpPr>
      <xdr:spPr>
        <a:xfrm>
          <a:off x="1784427" y="1254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49276</xdr:rowOff>
    </xdr:from>
    <xdr:to>
      <xdr:col>1</xdr:col>
      <xdr:colOff>485775</xdr:colOff>
      <xdr:row>74</xdr:row>
      <xdr:rowOff>150876</xdr:rowOff>
    </xdr:to>
    <xdr:sp macro="" textlink="">
      <xdr:nvSpPr>
        <xdr:cNvPr id="203" name="円/楕円 202"/>
        <xdr:cNvSpPr/>
      </xdr:nvSpPr>
      <xdr:spPr>
        <a:xfrm>
          <a:off x="1079500" y="127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167403</xdr:rowOff>
    </xdr:from>
    <xdr:ext cx="469744" cy="259045"/>
    <xdr:sp macro="" textlink="">
      <xdr:nvSpPr>
        <xdr:cNvPr id="204" name="テキスト ボックス 203"/>
        <xdr:cNvSpPr txBox="1"/>
      </xdr:nvSpPr>
      <xdr:spPr>
        <a:xfrm>
          <a:off x="895427" y="1251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41808</xdr:rowOff>
    </xdr:from>
    <xdr:to>
      <xdr:col>6</xdr:col>
      <xdr:colOff>511175</xdr:colOff>
      <xdr:row>97</xdr:row>
      <xdr:rowOff>100888</xdr:rowOff>
    </xdr:to>
    <xdr:cxnSp macro="">
      <xdr:nvCxnSpPr>
        <xdr:cNvPr id="234" name="直線コネクタ 233"/>
        <xdr:cNvCxnSpPr/>
      </xdr:nvCxnSpPr>
      <xdr:spPr>
        <a:xfrm flipV="1">
          <a:off x="3797300" y="16672458"/>
          <a:ext cx="8382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100888</xdr:rowOff>
    </xdr:from>
    <xdr:to>
      <xdr:col>5</xdr:col>
      <xdr:colOff>358775</xdr:colOff>
      <xdr:row>97</xdr:row>
      <xdr:rowOff>105093</xdr:rowOff>
    </xdr:to>
    <xdr:cxnSp macro="">
      <xdr:nvCxnSpPr>
        <xdr:cNvPr id="237" name="直線コネクタ 236"/>
        <xdr:cNvCxnSpPr/>
      </xdr:nvCxnSpPr>
      <xdr:spPr>
        <a:xfrm flipV="1">
          <a:off x="2908300" y="16731538"/>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105093</xdr:rowOff>
    </xdr:from>
    <xdr:to>
      <xdr:col>4</xdr:col>
      <xdr:colOff>155575</xdr:colOff>
      <xdr:row>97</xdr:row>
      <xdr:rowOff>113982</xdr:rowOff>
    </xdr:to>
    <xdr:cxnSp macro="">
      <xdr:nvCxnSpPr>
        <xdr:cNvPr id="240" name="直線コネクタ 239"/>
        <xdr:cNvCxnSpPr/>
      </xdr:nvCxnSpPr>
      <xdr:spPr>
        <a:xfrm flipV="1">
          <a:off x="2019300" y="16735743"/>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22949</xdr:rowOff>
    </xdr:from>
    <xdr:to>
      <xdr:col>2</xdr:col>
      <xdr:colOff>638175</xdr:colOff>
      <xdr:row>97</xdr:row>
      <xdr:rowOff>113982</xdr:rowOff>
    </xdr:to>
    <xdr:cxnSp macro="">
      <xdr:nvCxnSpPr>
        <xdr:cNvPr id="243" name="直線コネクタ 242"/>
        <xdr:cNvCxnSpPr/>
      </xdr:nvCxnSpPr>
      <xdr:spPr>
        <a:xfrm>
          <a:off x="1130300" y="16653599"/>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162458</xdr:rowOff>
    </xdr:from>
    <xdr:to>
      <xdr:col>6</xdr:col>
      <xdr:colOff>561975</xdr:colOff>
      <xdr:row>97</xdr:row>
      <xdr:rowOff>92608</xdr:rowOff>
    </xdr:to>
    <xdr:sp macro="" textlink="">
      <xdr:nvSpPr>
        <xdr:cNvPr id="253" name="円/楕円 252"/>
        <xdr:cNvSpPr/>
      </xdr:nvSpPr>
      <xdr:spPr>
        <a:xfrm>
          <a:off x="4584700" y="1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140885</xdr:rowOff>
    </xdr:from>
    <xdr:ext cx="534377" cy="259045"/>
    <xdr:sp macro="" textlink="">
      <xdr:nvSpPr>
        <xdr:cNvPr id="254" name="扶助費該当値テキスト"/>
        <xdr:cNvSpPr txBox="1"/>
      </xdr:nvSpPr>
      <xdr:spPr>
        <a:xfrm>
          <a:off x="4686300" y="166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50088</xdr:rowOff>
    </xdr:from>
    <xdr:to>
      <xdr:col>5</xdr:col>
      <xdr:colOff>409575</xdr:colOff>
      <xdr:row>97</xdr:row>
      <xdr:rowOff>151688</xdr:rowOff>
    </xdr:to>
    <xdr:sp macro="" textlink="">
      <xdr:nvSpPr>
        <xdr:cNvPr id="255" name="円/楕円 254"/>
        <xdr:cNvSpPr/>
      </xdr:nvSpPr>
      <xdr:spPr>
        <a:xfrm>
          <a:off x="37465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142815</xdr:rowOff>
    </xdr:from>
    <xdr:ext cx="534377" cy="259045"/>
    <xdr:sp macro="" textlink="">
      <xdr:nvSpPr>
        <xdr:cNvPr id="256" name="テキスト ボックス 255"/>
        <xdr:cNvSpPr txBox="1"/>
      </xdr:nvSpPr>
      <xdr:spPr>
        <a:xfrm>
          <a:off x="3530111" y="167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54293</xdr:rowOff>
    </xdr:from>
    <xdr:to>
      <xdr:col>4</xdr:col>
      <xdr:colOff>206375</xdr:colOff>
      <xdr:row>97</xdr:row>
      <xdr:rowOff>155893</xdr:rowOff>
    </xdr:to>
    <xdr:sp macro="" textlink="">
      <xdr:nvSpPr>
        <xdr:cNvPr id="257" name="円/楕円 256"/>
        <xdr:cNvSpPr/>
      </xdr:nvSpPr>
      <xdr:spPr>
        <a:xfrm>
          <a:off x="2857500" y="16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147020</xdr:rowOff>
    </xdr:from>
    <xdr:ext cx="534377" cy="259045"/>
    <xdr:sp macro="" textlink="">
      <xdr:nvSpPr>
        <xdr:cNvPr id="258" name="テキスト ボックス 257"/>
        <xdr:cNvSpPr txBox="1"/>
      </xdr:nvSpPr>
      <xdr:spPr>
        <a:xfrm>
          <a:off x="2641111" y="16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63182</xdr:rowOff>
    </xdr:from>
    <xdr:to>
      <xdr:col>3</xdr:col>
      <xdr:colOff>3175</xdr:colOff>
      <xdr:row>97</xdr:row>
      <xdr:rowOff>164782</xdr:rowOff>
    </xdr:to>
    <xdr:sp macro="" textlink="">
      <xdr:nvSpPr>
        <xdr:cNvPr id="259" name="円/楕円 258"/>
        <xdr:cNvSpPr/>
      </xdr:nvSpPr>
      <xdr:spPr>
        <a:xfrm>
          <a:off x="1968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155909</xdr:rowOff>
    </xdr:from>
    <xdr:ext cx="534377" cy="259045"/>
    <xdr:sp macro="" textlink="">
      <xdr:nvSpPr>
        <xdr:cNvPr id="260" name="テキスト ボックス 259"/>
        <xdr:cNvSpPr txBox="1"/>
      </xdr:nvSpPr>
      <xdr:spPr>
        <a:xfrm>
          <a:off x="1752111"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143599</xdr:rowOff>
    </xdr:from>
    <xdr:to>
      <xdr:col>1</xdr:col>
      <xdr:colOff>485775</xdr:colOff>
      <xdr:row>97</xdr:row>
      <xdr:rowOff>73749</xdr:rowOff>
    </xdr:to>
    <xdr:sp macro="" textlink="">
      <xdr:nvSpPr>
        <xdr:cNvPr id="261" name="円/楕円 260"/>
        <xdr:cNvSpPr/>
      </xdr:nvSpPr>
      <xdr:spPr>
        <a:xfrm>
          <a:off x="1079500" y="16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64876</xdr:rowOff>
    </xdr:from>
    <xdr:ext cx="534377" cy="259045"/>
    <xdr:sp macro="" textlink="">
      <xdr:nvSpPr>
        <xdr:cNvPr id="262" name="テキスト ボックス 261"/>
        <xdr:cNvSpPr txBox="1"/>
      </xdr:nvSpPr>
      <xdr:spPr>
        <a:xfrm>
          <a:off x="863111" y="166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9010</xdr:rowOff>
    </xdr:from>
    <xdr:to>
      <xdr:col>15</xdr:col>
      <xdr:colOff>180975</xdr:colOff>
      <xdr:row>35</xdr:row>
      <xdr:rowOff>78161</xdr:rowOff>
    </xdr:to>
    <xdr:cxnSp macro="">
      <xdr:nvCxnSpPr>
        <xdr:cNvPr id="289" name="直線コネクタ 288"/>
        <xdr:cNvCxnSpPr/>
      </xdr:nvCxnSpPr>
      <xdr:spPr>
        <a:xfrm flipV="1">
          <a:off x="9639300" y="5838310"/>
          <a:ext cx="838200" cy="2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78161</xdr:rowOff>
    </xdr:from>
    <xdr:to>
      <xdr:col>14</xdr:col>
      <xdr:colOff>28575</xdr:colOff>
      <xdr:row>35</xdr:row>
      <xdr:rowOff>116223</xdr:rowOff>
    </xdr:to>
    <xdr:cxnSp macro="">
      <xdr:nvCxnSpPr>
        <xdr:cNvPr id="292" name="直線コネクタ 291"/>
        <xdr:cNvCxnSpPr/>
      </xdr:nvCxnSpPr>
      <xdr:spPr>
        <a:xfrm flipV="1">
          <a:off x="8750300" y="6078911"/>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116223</xdr:rowOff>
    </xdr:from>
    <xdr:to>
      <xdr:col>12</xdr:col>
      <xdr:colOff>511175</xdr:colOff>
      <xdr:row>36</xdr:row>
      <xdr:rowOff>1625</xdr:rowOff>
    </xdr:to>
    <xdr:cxnSp macro="">
      <xdr:nvCxnSpPr>
        <xdr:cNvPr id="295" name="直線コネクタ 294"/>
        <xdr:cNvCxnSpPr/>
      </xdr:nvCxnSpPr>
      <xdr:spPr>
        <a:xfrm flipV="1">
          <a:off x="7861300" y="6116973"/>
          <a:ext cx="8890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140454</xdr:rowOff>
    </xdr:from>
    <xdr:to>
      <xdr:col>11</xdr:col>
      <xdr:colOff>307975</xdr:colOff>
      <xdr:row>36</xdr:row>
      <xdr:rowOff>1625</xdr:rowOff>
    </xdr:to>
    <xdr:cxnSp macro="">
      <xdr:nvCxnSpPr>
        <xdr:cNvPr id="298" name="直線コネクタ 297"/>
        <xdr:cNvCxnSpPr/>
      </xdr:nvCxnSpPr>
      <xdr:spPr>
        <a:xfrm>
          <a:off x="6972300" y="6141204"/>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129660</xdr:rowOff>
    </xdr:from>
    <xdr:to>
      <xdr:col>15</xdr:col>
      <xdr:colOff>231775</xdr:colOff>
      <xdr:row>34</xdr:row>
      <xdr:rowOff>59810</xdr:rowOff>
    </xdr:to>
    <xdr:sp macro="" textlink="">
      <xdr:nvSpPr>
        <xdr:cNvPr id="308" name="円/楕円 307"/>
        <xdr:cNvSpPr/>
      </xdr:nvSpPr>
      <xdr:spPr>
        <a:xfrm>
          <a:off x="10426700" y="5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152537</xdr:rowOff>
    </xdr:from>
    <xdr:ext cx="534377" cy="259045"/>
    <xdr:sp macro="" textlink="">
      <xdr:nvSpPr>
        <xdr:cNvPr id="309" name="補助費等該当値テキスト"/>
        <xdr:cNvSpPr txBox="1"/>
      </xdr:nvSpPr>
      <xdr:spPr>
        <a:xfrm>
          <a:off x="10528300" y="5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27361</xdr:rowOff>
    </xdr:from>
    <xdr:to>
      <xdr:col>14</xdr:col>
      <xdr:colOff>79375</xdr:colOff>
      <xdr:row>35</xdr:row>
      <xdr:rowOff>128961</xdr:rowOff>
    </xdr:to>
    <xdr:sp macro="" textlink="">
      <xdr:nvSpPr>
        <xdr:cNvPr id="310" name="円/楕円 309"/>
        <xdr:cNvSpPr/>
      </xdr:nvSpPr>
      <xdr:spPr>
        <a:xfrm>
          <a:off x="9588500" y="60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120088</xdr:rowOff>
    </xdr:from>
    <xdr:ext cx="534377" cy="259045"/>
    <xdr:sp macro="" textlink="">
      <xdr:nvSpPr>
        <xdr:cNvPr id="311" name="テキスト ボックス 310"/>
        <xdr:cNvSpPr txBox="1"/>
      </xdr:nvSpPr>
      <xdr:spPr>
        <a:xfrm>
          <a:off x="9372111" y="61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65423</xdr:rowOff>
    </xdr:from>
    <xdr:to>
      <xdr:col>12</xdr:col>
      <xdr:colOff>561975</xdr:colOff>
      <xdr:row>35</xdr:row>
      <xdr:rowOff>167023</xdr:rowOff>
    </xdr:to>
    <xdr:sp macro="" textlink="">
      <xdr:nvSpPr>
        <xdr:cNvPr id="312" name="円/楕円 311"/>
        <xdr:cNvSpPr/>
      </xdr:nvSpPr>
      <xdr:spPr>
        <a:xfrm>
          <a:off x="8699500" y="60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158150</xdr:rowOff>
    </xdr:from>
    <xdr:ext cx="534377" cy="259045"/>
    <xdr:sp macro="" textlink="">
      <xdr:nvSpPr>
        <xdr:cNvPr id="313" name="テキスト ボックス 312"/>
        <xdr:cNvSpPr txBox="1"/>
      </xdr:nvSpPr>
      <xdr:spPr>
        <a:xfrm>
          <a:off x="8483111" y="61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122275</xdr:rowOff>
    </xdr:from>
    <xdr:to>
      <xdr:col>11</xdr:col>
      <xdr:colOff>358775</xdr:colOff>
      <xdr:row>36</xdr:row>
      <xdr:rowOff>52425</xdr:rowOff>
    </xdr:to>
    <xdr:sp macro="" textlink="">
      <xdr:nvSpPr>
        <xdr:cNvPr id="314" name="円/楕円 313"/>
        <xdr:cNvSpPr/>
      </xdr:nvSpPr>
      <xdr:spPr>
        <a:xfrm>
          <a:off x="7810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43552</xdr:rowOff>
    </xdr:from>
    <xdr:ext cx="534377" cy="259045"/>
    <xdr:sp macro="" textlink="">
      <xdr:nvSpPr>
        <xdr:cNvPr id="315" name="テキスト ボックス 314"/>
        <xdr:cNvSpPr txBox="1"/>
      </xdr:nvSpPr>
      <xdr:spPr>
        <a:xfrm>
          <a:off x="7594111" y="62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89654</xdr:rowOff>
    </xdr:from>
    <xdr:to>
      <xdr:col>10</xdr:col>
      <xdr:colOff>155575</xdr:colOff>
      <xdr:row>36</xdr:row>
      <xdr:rowOff>19804</xdr:rowOff>
    </xdr:to>
    <xdr:sp macro="" textlink="">
      <xdr:nvSpPr>
        <xdr:cNvPr id="316" name="円/楕円 315"/>
        <xdr:cNvSpPr/>
      </xdr:nvSpPr>
      <xdr:spPr>
        <a:xfrm>
          <a:off x="6921500" y="60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10931</xdr:rowOff>
    </xdr:from>
    <xdr:ext cx="534377" cy="259045"/>
    <xdr:sp macro="" textlink="">
      <xdr:nvSpPr>
        <xdr:cNvPr id="317" name="テキスト ボックス 316"/>
        <xdr:cNvSpPr txBox="1"/>
      </xdr:nvSpPr>
      <xdr:spPr>
        <a:xfrm>
          <a:off x="6705111" y="61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137185</xdr:rowOff>
    </xdr:from>
    <xdr:to>
      <xdr:col>15</xdr:col>
      <xdr:colOff>180340</xdr:colOff>
      <xdr:row>58</xdr:row>
      <xdr:rowOff>37167</xdr:rowOff>
    </xdr:to>
    <xdr:cxnSp macro="">
      <xdr:nvCxnSpPr>
        <xdr:cNvPr id="343" name="直線コネクタ 342"/>
        <xdr:cNvCxnSpPr/>
      </xdr:nvCxnSpPr>
      <xdr:spPr>
        <a:xfrm flipV="1">
          <a:off x="10475595" y="9224035"/>
          <a:ext cx="1270" cy="75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40994</xdr:rowOff>
    </xdr:from>
    <xdr:ext cx="534377" cy="259045"/>
    <xdr:sp macro="" textlink="">
      <xdr:nvSpPr>
        <xdr:cNvPr id="344" name="普通建設事業費最小値テキスト"/>
        <xdr:cNvSpPr txBox="1"/>
      </xdr:nvSpPr>
      <xdr:spPr>
        <a:xfrm>
          <a:off x="10528300" y="99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58</xdr:row>
      <xdr:rowOff>37167</xdr:rowOff>
    </xdr:from>
    <xdr:to>
      <xdr:col>15</xdr:col>
      <xdr:colOff>269875</xdr:colOff>
      <xdr:row>58</xdr:row>
      <xdr:rowOff>37167</xdr:rowOff>
    </xdr:to>
    <xdr:cxnSp macro="">
      <xdr:nvCxnSpPr>
        <xdr:cNvPr id="345" name="直線コネクタ 344"/>
        <xdr:cNvCxnSpPr/>
      </xdr:nvCxnSpPr>
      <xdr:spPr>
        <a:xfrm>
          <a:off x="10388600" y="99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83862</xdr:rowOff>
    </xdr:from>
    <xdr:ext cx="534377" cy="259045"/>
    <xdr:sp macro="" textlink="">
      <xdr:nvSpPr>
        <xdr:cNvPr id="346" name="普通建設事業費最大値テキスト"/>
        <xdr:cNvSpPr txBox="1"/>
      </xdr:nvSpPr>
      <xdr:spPr>
        <a:xfrm>
          <a:off x="10528300" y="8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53</xdr:row>
      <xdr:rowOff>137185</xdr:rowOff>
    </xdr:from>
    <xdr:to>
      <xdr:col>15</xdr:col>
      <xdr:colOff>269875</xdr:colOff>
      <xdr:row>53</xdr:row>
      <xdr:rowOff>137185</xdr:rowOff>
    </xdr:to>
    <xdr:cxnSp macro="">
      <xdr:nvCxnSpPr>
        <xdr:cNvPr id="347" name="直線コネクタ 346"/>
        <xdr:cNvCxnSpPr/>
      </xdr:nvCxnSpPr>
      <xdr:spPr>
        <a:xfrm>
          <a:off x="10388600" y="922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48020</xdr:rowOff>
    </xdr:from>
    <xdr:to>
      <xdr:col>15</xdr:col>
      <xdr:colOff>180975</xdr:colOff>
      <xdr:row>54</xdr:row>
      <xdr:rowOff>47389</xdr:rowOff>
    </xdr:to>
    <xdr:cxnSp macro="">
      <xdr:nvCxnSpPr>
        <xdr:cNvPr id="348" name="直線コネクタ 347"/>
        <xdr:cNvCxnSpPr/>
      </xdr:nvCxnSpPr>
      <xdr:spPr>
        <a:xfrm>
          <a:off x="9639300" y="8963420"/>
          <a:ext cx="838200" cy="34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35813</xdr:rowOff>
    </xdr:from>
    <xdr:ext cx="534377" cy="259045"/>
    <xdr:sp macro="" textlink="">
      <xdr:nvSpPr>
        <xdr:cNvPr id="349" name="普通建設事業費平均値テキスト"/>
        <xdr:cNvSpPr txBox="1"/>
      </xdr:nvSpPr>
      <xdr:spPr>
        <a:xfrm>
          <a:off x="10528300" y="9637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57386</xdr:rowOff>
    </xdr:from>
    <xdr:to>
      <xdr:col>15</xdr:col>
      <xdr:colOff>231775</xdr:colOff>
      <xdr:row>56</xdr:row>
      <xdr:rowOff>158986</xdr:rowOff>
    </xdr:to>
    <xdr:sp macro="" textlink="">
      <xdr:nvSpPr>
        <xdr:cNvPr id="350" name="フローチャート : 判断 349"/>
        <xdr:cNvSpPr/>
      </xdr:nvSpPr>
      <xdr:spPr>
        <a:xfrm>
          <a:off x="10426700" y="965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74603</xdr:rowOff>
    </xdr:from>
    <xdr:to>
      <xdr:col>14</xdr:col>
      <xdr:colOff>28575</xdr:colOff>
      <xdr:row>52</xdr:row>
      <xdr:rowOff>48020</xdr:rowOff>
    </xdr:to>
    <xdr:cxnSp macro="">
      <xdr:nvCxnSpPr>
        <xdr:cNvPr id="351" name="直線コネクタ 350"/>
        <xdr:cNvCxnSpPr/>
      </xdr:nvCxnSpPr>
      <xdr:spPr>
        <a:xfrm>
          <a:off x="8750300" y="8647103"/>
          <a:ext cx="889000" cy="3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8563</xdr:rowOff>
    </xdr:from>
    <xdr:to>
      <xdr:col>14</xdr:col>
      <xdr:colOff>79375</xdr:colOff>
      <xdr:row>56</xdr:row>
      <xdr:rowOff>110163</xdr:rowOff>
    </xdr:to>
    <xdr:sp macro="" textlink="">
      <xdr:nvSpPr>
        <xdr:cNvPr id="352" name="フローチャート : 判断 351"/>
        <xdr:cNvSpPr/>
      </xdr:nvSpPr>
      <xdr:spPr>
        <a:xfrm>
          <a:off x="9588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101290</xdr:rowOff>
    </xdr:from>
    <xdr:ext cx="534377" cy="259045"/>
    <xdr:sp macro="" textlink="">
      <xdr:nvSpPr>
        <xdr:cNvPr id="353" name="テキスト ボックス 352"/>
        <xdr:cNvSpPr txBox="1"/>
      </xdr:nvSpPr>
      <xdr:spPr>
        <a:xfrm>
          <a:off x="9372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74603</xdr:rowOff>
    </xdr:from>
    <xdr:to>
      <xdr:col>12</xdr:col>
      <xdr:colOff>511175</xdr:colOff>
      <xdr:row>52</xdr:row>
      <xdr:rowOff>76465</xdr:rowOff>
    </xdr:to>
    <xdr:cxnSp macro="">
      <xdr:nvCxnSpPr>
        <xdr:cNvPr id="354" name="直線コネクタ 353"/>
        <xdr:cNvCxnSpPr/>
      </xdr:nvCxnSpPr>
      <xdr:spPr>
        <a:xfrm flipV="1">
          <a:off x="7861300" y="8647103"/>
          <a:ext cx="889000" cy="3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584</xdr:rowOff>
    </xdr:from>
    <xdr:to>
      <xdr:col>12</xdr:col>
      <xdr:colOff>561975</xdr:colOff>
      <xdr:row>56</xdr:row>
      <xdr:rowOff>102184</xdr:rowOff>
    </xdr:to>
    <xdr:sp macro="" textlink="">
      <xdr:nvSpPr>
        <xdr:cNvPr id="355" name="フローチャート : 判断 354"/>
        <xdr:cNvSpPr/>
      </xdr:nvSpPr>
      <xdr:spPr>
        <a:xfrm>
          <a:off x="8699500" y="96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93311</xdr:rowOff>
    </xdr:from>
    <xdr:ext cx="534377" cy="259045"/>
    <xdr:sp macro="" textlink="">
      <xdr:nvSpPr>
        <xdr:cNvPr id="356" name="テキスト ボックス 355"/>
        <xdr:cNvSpPr txBox="1"/>
      </xdr:nvSpPr>
      <xdr:spPr>
        <a:xfrm>
          <a:off x="8483111" y="9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76465</xdr:rowOff>
    </xdr:from>
    <xdr:to>
      <xdr:col>11</xdr:col>
      <xdr:colOff>307975</xdr:colOff>
      <xdr:row>57</xdr:row>
      <xdr:rowOff>13404</xdr:rowOff>
    </xdr:to>
    <xdr:cxnSp macro="">
      <xdr:nvCxnSpPr>
        <xdr:cNvPr id="357" name="直線コネクタ 356"/>
        <xdr:cNvCxnSpPr/>
      </xdr:nvCxnSpPr>
      <xdr:spPr>
        <a:xfrm flipV="1">
          <a:off x="6972300" y="8991865"/>
          <a:ext cx="889000" cy="7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43431</xdr:rowOff>
    </xdr:from>
    <xdr:to>
      <xdr:col>11</xdr:col>
      <xdr:colOff>358775</xdr:colOff>
      <xdr:row>56</xdr:row>
      <xdr:rowOff>145031</xdr:rowOff>
    </xdr:to>
    <xdr:sp macro="" textlink="">
      <xdr:nvSpPr>
        <xdr:cNvPr id="358" name="フローチャート : 判断 357"/>
        <xdr:cNvSpPr/>
      </xdr:nvSpPr>
      <xdr:spPr>
        <a:xfrm>
          <a:off x="7810500" y="964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136158</xdr:rowOff>
    </xdr:from>
    <xdr:ext cx="534377" cy="259045"/>
    <xdr:sp macro="" textlink="">
      <xdr:nvSpPr>
        <xdr:cNvPr id="359" name="テキスト ボックス 358"/>
        <xdr:cNvSpPr txBox="1"/>
      </xdr:nvSpPr>
      <xdr:spPr>
        <a:xfrm>
          <a:off x="7594111" y="97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108440</xdr:rowOff>
    </xdr:from>
    <xdr:to>
      <xdr:col>10</xdr:col>
      <xdr:colOff>155575</xdr:colOff>
      <xdr:row>57</xdr:row>
      <xdr:rowOff>38590</xdr:rowOff>
    </xdr:to>
    <xdr:sp macro="" textlink="">
      <xdr:nvSpPr>
        <xdr:cNvPr id="360" name="フローチャート : 判断 359"/>
        <xdr:cNvSpPr/>
      </xdr:nvSpPr>
      <xdr:spPr>
        <a:xfrm>
          <a:off x="6921500" y="97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55117</xdr:rowOff>
    </xdr:from>
    <xdr:ext cx="534377" cy="259045"/>
    <xdr:sp macro="" textlink="">
      <xdr:nvSpPr>
        <xdr:cNvPr id="361" name="テキスト ボックス 360"/>
        <xdr:cNvSpPr txBox="1"/>
      </xdr:nvSpPr>
      <xdr:spPr>
        <a:xfrm>
          <a:off x="6705111" y="94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168039</xdr:rowOff>
    </xdr:from>
    <xdr:to>
      <xdr:col>15</xdr:col>
      <xdr:colOff>231775</xdr:colOff>
      <xdr:row>54</xdr:row>
      <xdr:rowOff>98189</xdr:rowOff>
    </xdr:to>
    <xdr:sp macro="" textlink="">
      <xdr:nvSpPr>
        <xdr:cNvPr id="367" name="円/楕円 366"/>
        <xdr:cNvSpPr/>
      </xdr:nvSpPr>
      <xdr:spPr>
        <a:xfrm>
          <a:off x="10426700" y="9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82966</xdr:rowOff>
    </xdr:from>
    <xdr:ext cx="534377" cy="259045"/>
    <xdr:sp macro="" textlink="">
      <xdr:nvSpPr>
        <xdr:cNvPr id="368" name="普通建設事業費該当値テキスト"/>
        <xdr:cNvSpPr txBox="1"/>
      </xdr:nvSpPr>
      <xdr:spPr>
        <a:xfrm>
          <a:off x="10528300" y="91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83,480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168670</xdr:rowOff>
    </xdr:from>
    <xdr:to>
      <xdr:col>14</xdr:col>
      <xdr:colOff>79375</xdr:colOff>
      <xdr:row>52</xdr:row>
      <xdr:rowOff>98820</xdr:rowOff>
    </xdr:to>
    <xdr:sp macro="" textlink="">
      <xdr:nvSpPr>
        <xdr:cNvPr id="369" name="円/楕円 368"/>
        <xdr:cNvSpPr/>
      </xdr:nvSpPr>
      <xdr:spPr>
        <a:xfrm>
          <a:off x="9588500" y="89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115347</xdr:rowOff>
    </xdr:from>
    <xdr:ext cx="599010" cy="259045"/>
    <xdr:sp macro="" textlink="">
      <xdr:nvSpPr>
        <xdr:cNvPr id="370" name="テキスト ボックス 369"/>
        <xdr:cNvSpPr txBox="1"/>
      </xdr:nvSpPr>
      <xdr:spPr>
        <a:xfrm>
          <a:off x="9339794" y="86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114,922</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23803</xdr:rowOff>
    </xdr:from>
    <xdr:to>
      <xdr:col>12</xdr:col>
      <xdr:colOff>561975</xdr:colOff>
      <xdr:row>50</xdr:row>
      <xdr:rowOff>125403</xdr:rowOff>
    </xdr:to>
    <xdr:sp macro="" textlink="">
      <xdr:nvSpPr>
        <xdr:cNvPr id="371" name="円/楕円 370"/>
        <xdr:cNvSpPr/>
      </xdr:nvSpPr>
      <xdr:spPr>
        <a:xfrm>
          <a:off x="8699500" y="85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141930</xdr:rowOff>
    </xdr:from>
    <xdr:ext cx="599010" cy="259045"/>
    <xdr:sp macro="" textlink="">
      <xdr:nvSpPr>
        <xdr:cNvPr id="372" name="テキスト ボックス 371"/>
        <xdr:cNvSpPr txBox="1"/>
      </xdr:nvSpPr>
      <xdr:spPr>
        <a:xfrm>
          <a:off x="8450794" y="83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25665</xdr:rowOff>
    </xdr:from>
    <xdr:to>
      <xdr:col>11</xdr:col>
      <xdr:colOff>358775</xdr:colOff>
      <xdr:row>52</xdr:row>
      <xdr:rowOff>127265</xdr:rowOff>
    </xdr:to>
    <xdr:sp macro="" textlink="">
      <xdr:nvSpPr>
        <xdr:cNvPr id="373" name="円/楕円 372"/>
        <xdr:cNvSpPr/>
      </xdr:nvSpPr>
      <xdr:spPr>
        <a:xfrm>
          <a:off x="7810500" y="8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143792</xdr:rowOff>
    </xdr:from>
    <xdr:ext cx="599010" cy="259045"/>
    <xdr:sp macro="" textlink="">
      <xdr:nvSpPr>
        <xdr:cNvPr id="374" name="テキスト ボックス 373"/>
        <xdr:cNvSpPr txBox="1"/>
      </xdr:nvSpPr>
      <xdr:spPr>
        <a:xfrm>
          <a:off x="7561794" y="871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134054</xdr:rowOff>
    </xdr:from>
    <xdr:to>
      <xdr:col>10</xdr:col>
      <xdr:colOff>155575</xdr:colOff>
      <xdr:row>57</xdr:row>
      <xdr:rowOff>64204</xdr:rowOff>
    </xdr:to>
    <xdr:sp macro="" textlink="">
      <xdr:nvSpPr>
        <xdr:cNvPr id="375" name="円/楕円 374"/>
        <xdr:cNvSpPr/>
      </xdr:nvSpPr>
      <xdr:spPr>
        <a:xfrm>
          <a:off x="6921500" y="9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55331</xdr:rowOff>
    </xdr:from>
    <xdr:ext cx="534377" cy="259045"/>
    <xdr:sp macro="" textlink="">
      <xdr:nvSpPr>
        <xdr:cNvPr id="376" name="テキスト ボックス 375"/>
        <xdr:cNvSpPr txBox="1"/>
      </xdr:nvSpPr>
      <xdr:spPr>
        <a:xfrm>
          <a:off x="6705111" y="98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712</xdr:rowOff>
    </xdr:from>
    <xdr:to>
      <xdr:col>15</xdr:col>
      <xdr:colOff>180340</xdr:colOff>
      <xdr:row>79</xdr:row>
      <xdr:rowOff>90501</xdr:rowOff>
    </xdr:to>
    <xdr:cxnSp macro="">
      <xdr:nvCxnSpPr>
        <xdr:cNvPr id="402" name="直線コネクタ 401"/>
        <xdr:cNvCxnSpPr/>
      </xdr:nvCxnSpPr>
      <xdr:spPr>
        <a:xfrm flipV="1">
          <a:off x="10475595" y="12688012"/>
          <a:ext cx="1270" cy="94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94328</xdr:rowOff>
    </xdr:from>
    <xdr:ext cx="378565" cy="259045"/>
    <xdr:sp macro="" textlink="">
      <xdr:nvSpPr>
        <xdr:cNvPr id="403" name="普通建設事業費 （ うち新規整備　）最小値テキスト"/>
        <xdr:cNvSpPr txBox="1"/>
      </xdr:nvSpPr>
      <xdr:spPr>
        <a:xfrm>
          <a:off x="10528300" y="1363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79</xdr:row>
      <xdr:rowOff>90501</xdr:rowOff>
    </xdr:from>
    <xdr:to>
      <xdr:col>15</xdr:col>
      <xdr:colOff>269875</xdr:colOff>
      <xdr:row>79</xdr:row>
      <xdr:rowOff>90501</xdr:rowOff>
    </xdr:to>
    <xdr:cxnSp macro="">
      <xdr:nvCxnSpPr>
        <xdr:cNvPr id="404" name="直線コネクタ 403"/>
        <xdr:cNvCxnSpPr/>
      </xdr:nvCxnSpPr>
      <xdr:spPr>
        <a:xfrm>
          <a:off x="10388600" y="136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118839</xdr:rowOff>
    </xdr:from>
    <xdr:ext cx="534377" cy="259045"/>
    <xdr:sp macro="" textlink="">
      <xdr:nvSpPr>
        <xdr:cNvPr id="405" name="普通建設事業費 （ うち新規整備　）最大値テキスト"/>
        <xdr:cNvSpPr txBox="1"/>
      </xdr:nvSpPr>
      <xdr:spPr>
        <a:xfrm>
          <a:off x="10528300" y="1246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74</xdr:row>
      <xdr:rowOff>712</xdr:rowOff>
    </xdr:from>
    <xdr:to>
      <xdr:col>15</xdr:col>
      <xdr:colOff>269875</xdr:colOff>
      <xdr:row>74</xdr:row>
      <xdr:rowOff>712</xdr:rowOff>
    </xdr:to>
    <xdr:cxnSp macro="">
      <xdr:nvCxnSpPr>
        <xdr:cNvPr id="406" name="直線コネクタ 405"/>
        <xdr:cNvCxnSpPr/>
      </xdr:nvCxnSpPr>
      <xdr:spPr>
        <a:xfrm>
          <a:off x="10388600" y="1268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79187</xdr:rowOff>
    </xdr:from>
    <xdr:to>
      <xdr:col>15</xdr:col>
      <xdr:colOff>180975</xdr:colOff>
      <xdr:row>75</xdr:row>
      <xdr:rowOff>104936</xdr:rowOff>
    </xdr:to>
    <xdr:cxnSp macro="">
      <xdr:nvCxnSpPr>
        <xdr:cNvPr id="407" name="直線コネクタ 406"/>
        <xdr:cNvCxnSpPr/>
      </xdr:nvCxnSpPr>
      <xdr:spPr>
        <a:xfrm>
          <a:off x="9639300" y="12080687"/>
          <a:ext cx="838200" cy="8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159273</xdr:rowOff>
    </xdr:from>
    <xdr:ext cx="534377" cy="259045"/>
    <xdr:sp macro="" textlink="">
      <xdr:nvSpPr>
        <xdr:cNvPr id="408" name="普通建設事業費 （ うち新規整備　）平均値テキスト"/>
        <xdr:cNvSpPr txBox="1"/>
      </xdr:nvSpPr>
      <xdr:spPr>
        <a:xfrm>
          <a:off x="10528300" y="13360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9396</xdr:rowOff>
    </xdr:from>
    <xdr:to>
      <xdr:col>15</xdr:col>
      <xdr:colOff>231775</xdr:colOff>
      <xdr:row>78</xdr:row>
      <xdr:rowOff>110996</xdr:rowOff>
    </xdr:to>
    <xdr:sp macro="" textlink="">
      <xdr:nvSpPr>
        <xdr:cNvPr id="409" name="フローチャート : 判断 408"/>
        <xdr:cNvSpPr/>
      </xdr:nvSpPr>
      <xdr:spPr>
        <a:xfrm>
          <a:off x="10426700" y="133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32731</xdr:rowOff>
    </xdr:from>
    <xdr:to>
      <xdr:col>14</xdr:col>
      <xdr:colOff>28575</xdr:colOff>
      <xdr:row>70</xdr:row>
      <xdr:rowOff>79187</xdr:rowOff>
    </xdr:to>
    <xdr:cxnSp macro="">
      <xdr:nvCxnSpPr>
        <xdr:cNvPr id="410" name="直線コネクタ 409"/>
        <xdr:cNvCxnSpPr/>
      </xdr:nvCxnSpPr>
      <xdr:spPr>
        <a:xfrm>
          <a:off x="8750300" y="1203423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96003</xdr:rowOff>
    </xdr:from>
    <xdr:to>
      <xdr:col>14</xdr:col>
      <xdr:colOff>79375</xdr:colOff>
      <xdr:row>78</xdr:row>
      <xdr:rowOff>26153</xdr:rowOff>
    </xdr:to>
    <xdr:sp macro="" textlink="">
      <xdr:nvSpPr>
        <xdr:cNvPr id="411" name="フローチャート : 判断 410"/>
        <xdr:cNvSpPr/>
      </xdr:nvSpPr>
      <xdr:spPr>
        <a:xfrm>
          <a:off x="95885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17280</xdr:rowOff>
    </xdr:from>
    <xdr:ext cx="534377" cy="259045"/>
    <xdr:sp macro="" textlink="">
      <xdr:nvSpPr>
        <xdr:cNvPr id="412" name="テキスト ボックス 411"/>
        <xdr:cNvSpPr txBox="1"/>
      </xdr:nvSpPr>
      <xdr:spPr>
        <a:xfrm>
          <a:off x="9372111" y="133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81504</xdr:rowOff>
    </xdr:from>
    <xdr:to>
      <xdr:col>12</xdr:col>
      <xdr:colOff>561975</xdr:colOff>
      <xdr:row>78</xdr:row>
      <xdr:rowOff>11654</xdr:rowOff>
    </xdr:to>
    <xdr:sp macro="" textlink="">
      <xdr:nvSpPr>
        <xdr:cNvPr id="413" name="フローチャート : 判断 412"/>
        <xdr:cNvSpPr/>
      </xdr:nvSpPr>
      <xdr:spPr>
        <a:xfrm>
          <a:off x="8699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2781</xdr:rowOff>
    </xdr:from>
    <xdr:ext cx="534377" cy="259045"/>
    <xdr:sp macro="" textlink="">
      <xdr:nvSpPr>
        <xdr:cNvPr id="414" name="テキスト ボックス 413"/>
        <xdr:cNvSpPr txBox="1"/>
      </xdr:nvSpPr>
      <xdr:spPr>
        <a:xfrm>
          <a:off x="8483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54136</xdr:rowOff>
    </xdr:from>
    <xdr:to>
      <xdr:col>15</xdr:col>
      <xdr:colOff>231775</xdr:colOff>
      <xdr:row>75</xdr:row>
      <xdr:rowOff>155736</xdr:rowOff>
    </xdr:to>
    <xdr:sp macro="" textlink="">
      <xdr:nvSpPr>
        <xdr:cNvPr id="420" name="円/楕円 419"/>
        <xdr:cNvSpPr/>
      </xdr:nvSpPr>
      <xdr:spPr>
        <a:xfrm>
          <a:off x="10426700" y="12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77013</xdr:rowOff>
    </xdr:from>
    <xdr:ext cx="534377" cy="259045"/>
    <xdr:sp macro="" textlink="">
      <xdr:nvSpPr>
        <xdr:cNvPr id="421" name="普通建設事業費 （ うち新規整備　）該当値テキスト"/>
        <xdr:cNvSpPr txBox="1"/>
      </xdr:nvSpPr>
      <xdr:spPr>
        <a:xfrm>
          <a:off x="10528300" y="127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28387</xdr:rowOff>
    </xdr:from>
    <xdr:to>
      <xdr:col>14</xdr:col>
      <xdr:colOff>79375</xdr:colOff>
      <xdr:row>70</xdr:row>
      <xdr:rowOff>129987</xdr:rowOff>
    </xdr:to>
    <xdr:sp macro="" textlink="">
      <xdr:nvSpPr>
        <xdr:cNvPr id="422" name="円/楕円 421"/>
        <xdr:cNvSpPr/>
      </xdr:nvSpPr>
      <xdr:spPr>
        <a:xfrm>
          <a:off x="9588500" y="12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146514</xdr:rowOff>
    </xdr:from>
    <xdr:ext cx="534377" cy="259045"/>
    <xdr:sp macro="" textlink="">
      <xdr:nvSpPr>
        <xdr:cNvPr id="423" name="テキスト ボックス 422"/>
        <xdr:cNvSpPr txBox="1"/>
      </xdr:nvSpPr>
      <xdr:spPr>
        <a:xfrm>
          <a:off x="9372111" y="11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153381</xdr:rowOff>
    </xdr:from>
    <xdr:to>
      <xdr:col>12</xdr:col>
      <xdr:colOff>561975</xdr:colOff>
      <xdr:row>70</xdr:row>
      <xdr:rowOff>83531</xdr:rowOff>
    </xdr:to>
    <xdr:sp macro="" textlink="">
      <xdr:nvSpPr>
        <xdr:cNvPr id="424" name="円/楕円 423"/>
        <xdr:cNvSpPr/>
      </xdr:nvSpPr>
      <xdr:spPr>
        <a:xfrm>
          <a:off x="8699500" y="11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100058</xdr:rowOff>
    </xdr:from>
    <xdr:ext cx="534377" cy="259045"/>
    <xdr:sp macro="" textlink="">
      <xdr:nvSpPr>
        <xdr:cNvPr id="425" name="テキスト ボックス 424"/>
        <xdr:cNvSpPr txBox="1"/>
      </xdr:nvSpPr>
      <xdr:spPr>
        <a:xfrm>
          <a:off x="8483111" y="117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52" name="直線コネクタ 451"/>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53"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54" name="直線コネクタ 453"/>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5"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6" name="直線コネクタ 455"/>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169483</xdr:rowOff>
    </xdr:from>
    <xdr:to>
      <xdr:col>15</xdr:col>
      <xdr:colOff>180975</xdr:colOff>
      <xdr:row>99</xdr:row>
      <xdr:rowOff>15832</xdr:rowOff>
    </xdr:to>
    <xdr:cxnSp macro="">
      <xdr:nvCxnSpPr>
        <xdr:cNvPr id="457" name="直線コネクタ 456"/>
        <xdr:cNvCxnSpPr/>
      </xdr:nvCxnSpPr>
      <xdr:spPr>
        <a:xfrm flipV="1">
          <a:off x="9639300" y="16457233"/>
          <a:ext cx="838200" cy="5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8"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9" name="フローチャート : 判断 458"/>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161874</xdr:rowOff>
    </xdr:from>
    <xdr:to>
      <xdr:col>14</xdr:col>
      <xdr:colOff>28575</xdr:colOff>
      <xdr:row>99</xdr:row>
      <xdr:rowOff>15832</xdr:rowOff>
    </xdr:to>
    <xdr:cxnSp macro="">
      <xdr:nvCxnSpPr>
        <xdr:cNvPr id="460" name="直線コネクタ 459"/>
        <xdr:cNvCxnSpPr/>
      </xdr:nvCxnSpPr>
      <xdr:spPr>
        <a:xfrm>
          <a:off x="8750300" y="16963974"/>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61" name="フローチャート : 判断 460"/>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62" name="テキスト ボックス 461"/>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63" name="フローチャート : 判断 462"/>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64" name="テキスト ボックス 463"/>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118683</xdr:rowOff>
    </xdr:from>
    <xdr:to>
      <xdr:col>15</xdr:col>
      <xdr:colOff>231775</xdr:colOff>
      <xdr:row>96</xdr:row>
      <xdr:rowOff>48833</xdr:rowOff>
    </xdr:to>
    <xdr:sp macro="" textlink="">
      <xdr:nvSpPr>
        <xdr:cNvPr id="470" name="円/楕円 469"/>
        <xdr:cNvSpPr/>
      </xdr:nvSpPr>
      <xdr:spPr>
        <a:xfrm>
          <a:off x="104267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141560</xdr:rowOff>
    </xdr:from>
    <xdr:ext cx="534377" cy="259045"/>
    <xdr:sp macro="" textlink="">
      <xdr:nvSpPr>
        <xdr:cNvPr id="471" name="普通建設事業費 （ うち更新整備　）該当値テキスト"/>
        <xdr:cNvSpPr txBox="1"/>
      </xdr:nvSpPr>
      <xdr:spPr>
        <a:xfrm>
          <a:off x="10528300" y="1625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136482</xdr:rowOff>
    </xdr:from>
    <xdr:to>
      <xdr:col>14</xdr:col>
      <xdr:colOff>79375</xdr:colOff>
      <xdr:row>99</xdr:row>
      <xdr:rowOff>66632</xdr:rowOff>
    </xdr:to>
    <xdr:sp macro="" textlink="">
      <xdr:nvSpPr>
        <xdr:cNvPr id="472" name="円/楕円 471"/>
        <xdr:cNvSpPr/>
      </xdr:nvSpPr>
      <xdr:spPr>
        <a:xfrm>
          <a:off x="9588500" y="16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57759</xdr:rowOff>
    </xdr:from>
    <xdr:ext cx="534377" cy="259045"/>
    <xdr:sp macro="" textlink="">
      <xdr:nvSpPr>
        <xdr:cNvPr id="473" name="テキスト ボックス 472"/>
        <xdr:cNvSpPr txBox="1"/>
      </xdr:nvSpPr>
      <xdr:spPr>
        <a:xfrm>
          <a:off x="9372111" y="17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111074</xdr:rowOff>
    </xdr:from>
    <xdr:to>
      <xdr:col>12</xdr:col>
      <xdr:colOff>561975</xdr:colOff>
      <xdr:row>99</xdr:row>
      <xdr:rowOff>41224</xdr:rowOff>
    </xdr:to>
    <xdr:sp macro="" textlink="">
      <xdr:nvSpPr>
        <xdr:cNvPr id="474" name="円/楕円 473"/>
        <xdr:cNvSpPr/>
      </xdr:nvSpPr>
      <xdr:spPr>
        <a:xfrm>
          <a:off x="8699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32351</xdr:rowOff>
    </xdr:from>
    <xdr:ext cx="534377" cy="259045"/>
    <xdr:sp macro="" textlink="">
      <xdr:nvSpPr>
        <xdr:cNvPr id="475" name="テキスト ボックス 474"/>
        <xdr:cNvSpPr txBox="1"/>
      </xdr:nvSpPr>
      <xdr:spPr>
        <a:xfrm>
          <a:off x="8483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6" name="直線コネクタ 48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7" name="テキスト ボックス 48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8" name="直線コネクタ 48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9" name="テキスト ボックス 48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0" name="直線コネクタ 48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1" name="テキスト ボックス 49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2" name="直線コネクタ 49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3" name="テキスト ボックス 49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4" name="直線コネクタ 49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5" name="テキスト ボックス 49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6" name="直線コネクタ 49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7" name="テキスト ボックス 49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501" name="直線コネクタ 500"/>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502"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3" name="直線コネクタ 50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4"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5" name="直線コネクタ 504"/>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5022</xdr:rowOff>
    </xdr:from>
    <xdr:to>
      <xdr:col>23</xdr:col>
      <xdr:colOff>517525</xdr:colOff>
      <xdr:row>38</xdr:row>
      <xdr:rowOff>64719</xdr:rowOff>
    </xdr:to>
    <xdr:cxnSp macro="">
      <xdr:nvCxnSpPr>
        <xdr:cNvPr id="506" name="直線コネクタ 505"/>
        <xdr:cNvCxnSpPr/>
      </xdr:nvCxnSpPr>
      <xdr:spPr>
        <a:xfrm flipV="1">
          <a:off x="15481300" y="6520122"/>
          <a:ext cx="8382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7"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8" name="フローチャート : 判断 507"/>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146297</xdr:rowOff>
    </xdr:from>
    <xdr:to>
      <xdr:col>22</xdr:col>
      <xdr:colOff>365125</xdr:colOff>
      <xdr:row>38</xdr:row>
      <xdr:rowOff>64719</xdr:rowOff>
    </xdr:to>
    <xdr:cxnSp macro="">
      <xdr:nvCxnSpPr>
        <xdr:cNvPr id="509" name="直線コネクタ 508"/>
        <xdr:cNvCxnSpPr/>
      </xdr:nvCxnSpPr>
      <xdr:spPr>
        <a:xfrm>
          <a:off x="14592300" y="6489947"/>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10" name="フローチャート : 判断 509"/>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107234</xdr:rowOff>
    </xdr:from>
    <xdr:ext cx="469744" cy="259045"/>
    <xdr:sp macro="" textlink="">
      <xdr:nvSpPr>
        <xdr:cNvPr id="511" name="テキスト ボックス 510"/>
        <xdr:cNvSpPr txBox="1"/>
      </xdr:nvSpPr>
      <xdr:spPr>
        <a:xfrm>
          <a:off x="1524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63152</xdr:rowOff>
    </xdr:from>
    <xdr:to>
      <xdr:col>21</xdr:col>
      <xdr:colOff>161925</xdr:colOff>
      <xdr:row>37</xdr:row>
      <xdr:rowOff>146297</xdr:rowOff>
    </xdr:to>
    <xdr:cxnSp macro="">
      <xdr:nvCxnSpPr>
        <xdr:cNvPr id="512" name="直線コネクタ 511"/>
        <xdr:cNvCxnSpPr/>
      </xdr:nvCxnSpPr>
      <xdr:spPr>
        <a:xfrm>
          <a:off x="13703300" y="6406802"/>
          <a:ext cx="889000" cy="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13" name="フローチャート : 判断 512"/>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14" name="テキスト ボックス 513"/>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89049</xdr:rowOff>
    </xdr:from>
    <xdr:to>
      <xdr:col>19</xdr:col>
      <xdr:colOff>644525</xdr:colOff>
      <xdr:row>37</xdr:row>
      <xdr:rowOff>63152</xdr:rowOff>
    </xdr:to>
    <xdr:cxnSp macro="">
      <xdr:nvCxnSpPr>
        <xdr:cNvPr id="515" name="直線コネクタ 514"/>
        <xdr:cNvCxnSpPr/>
      </xdr:nvCxnSpPr>
      <xdr:spPr>
        <a:xfrm>
          <a:off x="12814300" y="6089799"/>
          <a:ext cx="889000" cy="3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6" name="フローチャート : 判断 515"/>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7" name="テキスト ボックス 516"/>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8" name="フローチャート : 判断 517"/>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9" name="テキスト ボックス 518"/>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125672</xdr:rowOff>
    </xdr:from>
    <xdr:to>
      <xdr:col>23</xdr:col>
      <xdr:colOff>568325</xdr:colOff>
      <xdr:row>38</xdr:row>
      <xdr:rowOff>55821</xdr:rowOff>
    </xdr:to>
    <xdr:sp macro="" textlink="">
      <xdr:nvSpPr>
        <xdr:cNvPr id="525" name="円/楕円 524"/>
        <xdr:cNvSpPr/>
      </xdr:nvSpPr>
      <xdr:spPr>
        <a:xfrm>
          <a:off x="16268700" y="6469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148549</xdr:rowOff>
    </xdr:from>
    <xdr:ext cx="469744" cy="259045"/>
    <xdr:sp macro="" textlink="">
      <xdr:nvSpPr>
        <xdr:cNvPr id="526" name="災害復旧事業費該当値テキスト"/>
        <xdr:cNvSpPr txBox="1"/>
      </xdr:nvSpPr>
      <xdr:spPr>
        <a:xfrm>
          <a:off x="16370300" y="632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13919</xdr:rowOff>
    </xdr:from>
    <xdr:to>
      <xdr:col>22</xdr:col>
      <xdr:colOff>415925</xdr:colOff>
      <xdr:row>38</xdr:row>
      <xdr:rowOff>115519</xdr:rowOff>
    </xdr:to>
    <xdr:sp macro="" textlink="">
      <xdr:nvSpPr>
        <xdr:cNvPr id="527" name="円/楕円 526"/>
        <xdr:cNvSpPr/>
      </xdr:nvSpPr>
      <xdr:spPr>
        <a:xfrm>
          <a:off x="1543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132046</xdr:rowOff>
    </xdr:from>
    <xdr:ext cx="469744" cy="259045"/>
    <xdr:sp macro="" textlink="">
      <xdr:nvSpPr>
        <xdr:cNvPr id="528" name="テキスト ボックス 527"/>
        <xdr:cNvSpPr txBox="1"/>
      </xdr:nvSpPr>
      <xdr:spPr>
        <a:xfrm>
          <a:off x="15246427" y="6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95497</xdr:rowOff>
    </xdr:from>
    <xdr:to>
      <xdr:col>21</xdr:col>
      <xdr:colOff>212725</xdr:colOff>
      <xdr:row>38</xdr:row>
      <xdr:rowOff>25646</xdr:rowOff>
    </xdr:to>
    <xdr:sp macro="" textlink="">
      <xdr:nvSpPr>
        <xdr:cNvPr id="529" name="円/楕円 528"/>
        <xdr:cNvSpPr/>
      </xdr:nvSpPr>
      <xdr:spPr>
        <a:xfrm>
          <a:off x="14541500" y="6439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42174</xdr:rowOff>
    </xdr:from>
    <xdr:ext cx="469744" cy="259045"/>
    <xdr:sp macro="" textlink="">
      <xdr:nvSpPr>
        <xdr:cNvPr id="530" name="テキスト ボックス 529"/>
        <xdr:cNvSpPr txBox="1"/>
      </xdr:nvSpPr>
      <xdr:spPr>
        <a:xfrm>
          <a:off x="14357427" y="621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12352</xdr:rowOff>
    </xdr:from>
    <xdr:to>
      <xdr:col>20</xdr:col>
      <xdr:colOff>9525</xdr:colOff>
      <xdr:row>37</xdr:row>
      <xdr:rowOff>113952</xdr:rowOff>
    </xdr:to>
    <xdr:sp macro="" textlink="">
      <xdr:nvSpPr>
        <xdr:cNvPr id="531" name="円/楕円 530"/>
        <xdr:cNvSpPr/>
      </xdr:nvSpPr>
      <xdr:spPr>
        <a:xfrm>
          <a:off x="13652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130479</xdr:rowOff>
    </xdr:from>
    <xdr:ext cx="534377" cy="259045"/>
    <xdr:sp macro="" textlink="">
      <xdr:nvSpPr>
        <xdr:cNvPr id="532" name="テキスト ボックス 531"/>
        <xdr:cNvSpPr txBox="1"/>
      </xdr:nvSpPr>
      <xdr:spPr>
        <a:xfrm>
          <a:off x="13436111" y="61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38249</xdr:rowOff>
    </xdr:from>
    <xdr:to>
      <xdr:col>18</xdr:col>
      <xdr:colOff>492125</xdr:colOff>
      <xdr:row>35</xdr:row>
      <xdr:rowOff>139849</xdr:rowOff>
    </xdr:to>
    <xdr:sp macro="" textlink="">
      <xdr:nvSpPr>
        <xdr:cNvPr id="533" name="円/楕円 532"/>
        <xdr:cNvSpPr/>
      </xdr:nvSpPr>
      <xdr:spPr>
        <a:xfrm>
          <a:off x="12763500" y="60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156376</xdr:rowOff>
    </xdr:from>
    <xdr:ext cx="534377" cy="259045"/>
    <xdr:sp macro="" textlink="">
      <xdr:nvSpPr>
        <xdr:cNvPr id="534" name="テキスト ボックス 533"/>
        <xdr:cNvSpPr txBox="1"/>
      </xdr:nvSpPr>
      <xdr:spPr>
        <a:xfrm>
          <a:off x="12547111" y="58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6" name="テキスト ボックス 60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10" name="直線コネクタ 609"/>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11"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12" name="直線コネクタ 611"/>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13"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4" name="直線コネクタ 613"/>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82615</xdr:rowOff>
    </xdr:from>
    <xdr:to>
      <xdr:col>23</xdr:col>
      <xdr:colOff>517525</xdr:colOff>
      <xdr:row>74</xdr:row>
      <xdr:rowOff>85751</xdr:rowOff>
    </xdr:to>
    <xdr:cxnSp macro="">
      <xdr:nvCxnSpPr>
        <xdr:cNvPr id="615" name="直線コネクタ 614"/>
        <xdr:cNvCxnSpPr/>
      </xdr:nvCxnSpPr>
      <xdr:spPr>
        <a:xfrm flipV="1">
          <a:off x="15481300" y="12769915"/>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6"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7" name="フローチャート : 判断 616"/>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29221</xdr:rowOff>
    </xdr:from>
    <xdr:to>
      <xdr:col>22</xdr:col>
      <xdr:colOff>365125</xdr:colOff>
      <xdr:row>74</xdr:row>
      <xdr:rowOff>85751</xdr:rowOff>
    </xdr:to>
    <xdr:cxnSp macro="">
      <xdr:nvCxnSpPr>
        <xdr:cNvPr id="618" name="直線コネクタ 617"/>
        <xdr:cNvCxnSpPr/>
      </xdr:nvCxnSpPr>
      <xdr:spPr>
        <a:xfrm>
          <a:off x="14592300" y="12545071"/>
          <a:ext cx="889000" cy="2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9" name="フローチャート : 判断 618"/>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20" name="テキスト ボックス 619"/>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125494</xdr:rowOff>
    </xdr:from>
    <xdr:to>
      <xdr:col>21</xdr:col>
      <xdr:colOff>161925</xdr:colOff>
      <xdr:row>73</xdr:row>
      <xdr:rowOff>29221</xdr:rowOff>
    </xdr:to>
    <xdr:cxnSp macro="">
      <xdr:nvCxnSpPr>
        <xdr:cNvPr id="621" name="直線コネクタ 620"/>
        <xdr:cNvCxnSpPr/>
      </xdr:nvCxnSpPr>
      <xdr:spPr>
        <a:xfrm>
          <a:off x="13703300" y="12469894"/>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22" name="フローチャート : 判断 621"/>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23" name="テキスト ボックス 622"/>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44733</xdr:rowOff>
    </xdr:from>
    <xdr:to>
      <xdr:col>19</xdr:col>
      <xdr:colOff>644525</xdr:colOff>
      <xdr:row>72</xdr:row>
      <xdr:rowOff>125494</xdr:rowOff>
    </xdr:to>
    <xdr:cxnSp macro="">
      <xdr:nvCxnSpPr>
        <xdr:cNvPr id="624" name="直線コネクタ 623"/>
        <xdr:cNvCxnSpPr/>
      </xdr:nvCxnSpPr>
      <xdr:spPr>
        <a:xfrm>
          <a:off x="12814300" y="12389133"/>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5" name="フローチャート : 判断 624"/>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6" name="テキスト ボックス 625"/>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7" name="フローチャート : 判断 626"/>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8" name="テキスト ボックス 627"/>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31815</xdr:rowOff>
    </xdr:from>
    <xdr:to>
      <xdr:col>23</xdr:col>
      <xdr:colOff>568325</xdr:colOff>
      <xdr:row>74</xdr:row>
      <xdr:rowOff>133415</xdr:rowOff>
    </xdr:to>
    <xdr:sp macro="" textlink="">
      <xdr:nvSpPr>
        <xdr:cNvPr id="634" name="円/楕円 633"/>
        <xdr:cNvSpPr/>
      </xdr:nvSpPr>
      <xdr:spPr>
        <a:xfrm>
          <a:off x="16268700" y="127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10242</xdr:rowOff>
    </xdr:from>
    <xdr:ext cx="534377" cy="259045"/>
    <xdr:sp macro="" textlink="">
      <xdr:nvSpPr>
        <xdr:cNvPr id="635" name="公債費該当値テキスト"/>
        <xdr:cNvSpPr txBox="1"/>
      </xdr:nvSpPr>
      <xdr:spPr>
        <a:xfrm>
          <a:off x="16370300" y="1269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34951</xdr:rowOff>
    </xdr:from>
    <xdr:to>
      <xdr:col>22</xdr:col>
      <xdr:colOff>415925</xdr:colOff>
      <xdr:row>74</xdr:row>
      <xdr:rowOff>136551</xdr:rowOff>
    </xdr:to>
    <xdr:sp macro="" textlink="">
      <xdr:nvSpPr>
        <xdr:cNvPr id="636" name="円/楕円 635"/>
        <xdr:cNvSpPr/>
      </xdr:nvSpPr>
      <xdr:spPr>
        <a:xfrm>
          <a:off x="15430500" y="127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127678</xdr:rowOff>
    </xdr:from>
    <xdr:ext cx="534377" cy="259045"/>
    <xdr:sp macro="" textlink="">
      <xdr:nvSpPr>
        <xdr:cNvPr id="637" name="テキスト ボックス 636"/>
        <xdr:cNvSpPr txBox="1"/>
      </xdr:nvSpPr>
      <xdr:spPr>
        <a:xfrm>
          <a:off x="15214111" y="128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149871</xdr:rowOff>
    </xdr:from>
    <xdr:to>
      <xdr:col>21</xdr:col>
      <xdr:colOff>212725</xdr:colOff>
      <xdr:row>73</xdr:row>
      <xdr:rowOff>80021</xdr:rowOff>
    </xdr:to>
    <xdr:sp macro="" textlink="">
      <xdr:nvSpPr>
        <xdr:cNvPr id="638" name="円/楕円 637"/>
        <xdr:cNvSpPr/>
      </xdr:nvSpPr>
      <xdr:spPr>
        <a:xfrm>
          <a:off x="14541500" y="124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96548</xdr:rowOff>
    </xdr:from>
    <xdr:ext cx="534377" cy="259045"/>
    <xdr:sp macro="" textlink="">
      <xdr:nvSpPr>
        <xdr:cNvPr id="639" name="テキスト ボックス 638"/>
        <xdr:cNvSpPr txBox="1"/>
      </xdr:nvSpPr>
      <xdr:spPr>
        <a:xfrm>
          <a:off x="14325111" y="122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74694</xdr:rowOff>
    </xdr:from>
    <xdr:to>
      <xdr:col>20</xdr:col>
      <xdr:colOff>9525</xdr:colOff>
      <xdr:row>73</xdr:row>
      <xdr:rowOff>4844</xdr:rowOff>
    </xdr:to>
    <xdr:sp macro="" textlink="">
      <xdr:nvSpPr>
        <xdr:cNvPr id="640" name="円/楕円 639"/>
        <xdr:cNvSpPr/>
      </xdr:nvSpPr>
      <xdr:spPr>
        <a:xfrm>
          <a:off x="13652500" y="12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21371</xdr:rowOff>
    </xdr:from>
    <xdr:ext cx="534377" cy="259045"/>
    <xdr:sp macro="" textlink="">
      <xdr:nvSpPr>
        <xdr:cNvPr id="641" name="テキスト ボックス 640"/>
        <xdr:cNvSpPr txBox="1"/>
      </xdr:nvSpPr>
      <xdr:spPr>
        <a:xfrm>
          <a:off x="13436111" y="121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165383</xdr:rowOff>
    </xdr:from>
    <xdr:to>
      <xdr:col>18</xdr:col>
      <xdr:colOff>492125</xdr:colOff>
      <xdr:row>72</xdr:row>
      <xdr:rowOff>95533</xdr:rowOff>
    </xdr:to>
    <xdr:sp macro="" textlink="">
      <xdr:nvSpPr>
        <xdr:cNvPr id="642" name="円/楕円 641"/>
        <xdr:cNvSpPr/>
      </xdr:nvSpPr>
      <xdr:spPr>
        <a:xfrm>
          <a:off x="12763500" y="12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112060</xdr:rowOff>
    </xdr:from>
    <xdr:ext cx="534377" cy="259045"/>
    <xdr:sp macro="" textlink="">
      <xdr:nvSpPr>
        <xdr:cNvPr id="643" name="テキスト ボックス 642"/>
        <xdr:cNvSpPr txBox="1"/>
      </xdr:nvSpPr>
      <xdr:spPr>
        <a:xfrm>
          <a:off x="12547111" y="121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142329</xdr:rowOff>
    </xdr:from>
    <xdr:to>
      <xdr:col>23</xdr:col>
      <xdr:colOff>516889</xdr:colOff>
      <xdr:row>99</xdr:row>
      <xdr:rowOff>41044</xdr:rowOff>
    </xdr:to>
    <xdr:cxnSp macro="">
      <xdr:nvCxnSpPr>
        <xdr:cNvPr id="667" name="直線コネクタ 666"/>
        <xdr:cNvCxnSpPr/>
      </xdr:nvCxnSpPr>
      <xdr:spPr>
        <a:xfrm flipV="1">
          <a:off x="16317595" y="16772979"/>
          <a:ext cx="1269" cy="24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50401</xdr:rowOff>
    </xdr:from>
    <xdr:ext cx="378565" cy="259045"/>
    <xdr:sp macro="" textlink="">
      <xdr:nvSpPr>
        <xdr:cNvPr id="668" name="積立金最小値テキスト"/>
        <xdr:cNvSpPr txBox="1"/>
      </xdr:nvSpPr>
      <xdr:spPr>
        <a:xfrm>
          <a:off x="16370300" y="1702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99</xdr:row>
      <xdr:rowOff>41044</xdr:rowOff>
    </xdr:from>
    <xdr:to>
      <xdr:col>23</xdr:col>
      <xdr:colOff>606425</xdr:colOff>
      <xdr:row>99</xdr:row>
      <xdr:rowOff>41044</xdr:rowOff>
    </xdr:to>
    <xdr:cxnSp macro="">
      <xdr:nvCxnSpPr>
        <xdr:cNvPr id="669" name="直線コネクタ 668"/>
        <xdr:cNvCxnSpPr/>
      </xdr:nvCxnSpPr>
      <xdr:spPr>
        <a:xfrm>
          <a:off x="16230600" y="170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89006</xdr:rowOff>
    </xdr:from>
    <xdr:ext cx="534377" cy="259045"/>
    <xdr:sp macro="" textlink="">
      <xdr:nvSpPr>
        <xdr:cNvPr id="670" name="積立金最大値テキスト"/>
        <xdr:cNvSpPr txBox="1"/>
      </xdr:nvSpPr>
      <xdr:spPr>
        <a:xfrm>
          <a:off x="16370300"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97</xdr:row>
      <xdr:rowOff>142329</xdr:rowOff>
    </xdr:from>
    <xdr:to>
      <xdr:col>23</xdr:col>
      <xdr:colOff>606425</xdr:colOff>
      <xdr:row>97</xdr:row>
      <xdr:rowOff>142329</xdr:rowOff>
    </xdr:to>
    <xdr:cxnSp macro="">
      <xdr:nvCxnSpPr>
        <xdr:cNvPr id="671" name="直線コネクタ 670"/>
        <xdr:cNvCxnSpPr/>
      </xdr:nvCxnSpPr>
      <xdr:spPr>
        <a:xfrm>
          <a:off x="16230600" y="1677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61016</xdr:rowOff>
    </xdr:from>
    <xdr:to>
      <xdr:col>23</xdr:col>
      <xdr:colOff>517525</xdr:colOff>
      <xdr:row>98</xdr:row>
      <xdr:rowOff>171</xdr:rowOff>
    </xdr:to>
    <xdr:cxnSp macro="">
      <xdr:nvCxnSpPr>
        <xdr:cNvPr id="672" name="直線コネクタ 671"/>
        <xdr:cNvCxnSpPr/>
      </xdr:nvCxnSpPr>
      <xdr:spPr>
        <a:xfrm>
          <a:off x="15481300" y="16691666"/>
          <a:ext cx="838200" cy="1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94851</xdr:rowOff>
    </xdr:from>
    <xdr:ext cx="469744" cy="259045"/>
    <xdr:sp macro="" textlink="">
      <xdr:nvSpPr>
        <xdr:cNvPr id="673" name="積立金平均値テキスト"/>
        <xdr:cNvSpPr txBox="1"/>
      </xdr:nvSpPr>
      <xdr:spPr>
        <a:xfrm>
          <a:off x="16370300" y="16896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116424</xdr:rowOff>
    </xdr:from>
    <xdr:to>
      <xdr:col>23</xdr:col>
      <xdr:colOff>568325</xdr:colOff>
      <xdr:row>99</xdr:row>
      <xdr:rowOff>46574</xdr:rowOff>
    </xdr:to>
    <xdr:sp macro="" textlink="">
      <xdr:nvSpPr>
        <xdr:cNvPr id="674" name="フローチャート : 判断 673"/>
        <xdr:cNvSpPr/>
      </xdr:nvSpPr>
      <xdr:spPr>
        <a:xfrm>
          <a:off x="16268700" y="169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74991</xdr:rowOff>
    </xdr:from>
    <xdr:to>
      <xdr:col>22</xdr:col>
      <xdr:colOff>365125</xdr:colOff>
      <xdr:row>97</xdr:row>
      <xdr:rowOff>61016</xdr:rowOff>
    </xdr:to>
    <xdr:cxnSp macro="">
      <xdr:nvCxnSpPr>
        <xdr:cNvPr id="675" name="直線コネクタ 674"/>
        <xdr:cNvCxnSpPr/>
      </xdr:nvCxnSpPr>
      <xdr:spPr>
        <a:xfrm>
          <a:off x="14592300" y="16362741"/>
          <a:ext cx="889000" cy="3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113361</xdr:rowOff>
    </xdr:from>
    <xdr:to>
      <xdr:col>22</xdr:col>
      <xdr:colOff>415925</xdr:colOff>
      <xdr:row>99</xdr:row>
      <xdr:rowOff>43511</xdr:rowOff>
    </xdr:to>
    <xdr:sp macro="" textlink="">
      <xdr:nvSpPr>
        <xdr:cNvPr id="676" name="フローチャート : 判断 675"/>
        <xdr:cNvSpPr/>
      </xdr:nvSpPr>
      <xdr:spPr>
        <a:xfrm>
          <a:off x="15430500" y="1691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34638</xdr:rowOff>
    </xdr:from>
    <xdr:ext cx="469744" cy="259045"/>
    <xdr:sp macro="" textlink="">
      <xdr:nvSpPr>
        <xdr:cNvPr id="677" name="テキスト ボックス 676"/>
        <xdr:cNvSpPr txBox="1"/>
      </xdr:nvSpPr>
      <xdr:spPr>
        <a:xfrm>
          <a:off x="15246427" y="1700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157592</xdr:rowOff>
    </xdr:from>
    <xdr:to>
      <xdr:col>21</xdr:col>
      <xdr:colOff>161925</xdr:colOff>
      <xdr:row>95</xdr:row>
      <xdr:rowOff>74991</xdr:rowOff>
    </xdr:to>
    <xdr:cxnSp macro="">
      <xdr:nvCxnSpPr>
        <xdr:cNvPr id="678" name="直線コネクタ 677"/>
        <xdr:cNvCxnSpPr/>
      </xdr:nvCxnSpPr>
      <xdr:spPr>
        <a:xfrm>
          <a:off x="13703300" y="1627389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99865</xdr:rowOff>
    </xdr:from>
    <xdr:to>
      <xdr:col>21</xdr:col>
      <xdr:colOff>212725</xdr:colOff>
      <xdr:row>99</xdr:row>
      <xdr:rowOff>30015</xdr:rowOff>
    </xdr:to>
    <xdr:sp macro="" textlink="">
      <xdr:nvSpPr>
        <xdr:cNvPr id="679" name="フローチャート : 判断 678"/>
        <xdr:cNvSpPr/>
      </xdr:nvSpPr>
      <xdr:spPr>
        <a:xfrm>
          <a:off x="14541500" y="1690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21142</xdr:rowOff>
    </xdr:from>
    <xdr:ext cx="469744" cy="259045"/>
    <xdr:sp macro="" textlink="">
      <xdr:nvSpPr>
        <xdr:cNvPr id="680" name="テキスト ボックス 679"/>
        <xdr:cNvSpPr txBox="1"/>
      </xdr:nvSpPr>
      <xdr:spPr>
        <a:xfrm>
          <a:off x="14357427" y="1699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51926</xdr:rowOff>
    </xdr:from>
    <xdr:to>
      <xdr:col>19</xdr:col>
      <xdr:colOff>644525</xdr:colOff>
      <xdr:row>94</xdr:row>
      <xdr:rowOff>157592</xdr:rowOff>
    </xdr:to>
    <xdr:cxnSp macro="">
      <xdr:nvCxnSpPr>
        <xdr:cNvPr id="681" name="直線コネクタ 680"/>
        <xdr:cNvCxnSpPr/>
      </xdr:nvCxnSpPr>
      <xdr:spPr>
        <a:xfrm>
          <a:off x="12814300" y="15653876"/>
          <a:ext cx="889000" cy="6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91095</xdr:rowOff>
    </xdr:from>
    <xdr:to>
      <xdr:col>20</xdr:col>
      <xdr:colOff>9525</xdr:colOff>
      <xdr:row>99</xdr:row>
      <xdr:rowOff>21245</xdr:rowOff>
    </xdr:to>
    <xdr:sp macro="" textlink="">
      <xdr:nvSpPr>
        <xdr:cNvPr id="682" name="フローチャート : 判断 681"/>
        <xdr:cNvSpPr/>
      </xdr:nvSpPr>
      <xdr:spPr>
        <a:xfrm>
          <a:off x="13652500" y="1689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12372</xdr:rowOff>
    </xdr:from>
    <xdr:ext cx="469744" cy="259045"/>
    <xdr:sp macro="" textlink="">
      <xdr:nvSpPr>
        <xdr:cNvPr id="683" name="テキスト ボックス 682"/>
        <xdr:cNvSpPr txBox="1"/>
      </xdr:nvSpPr>
      <xdr:spPr>
        <a:xfrm>
          <a:off x="13468427" y="1698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93213</xdr:rowOff>
    </xdr:from>
    <xdr:to>
      <xdr:col>18</xdr:col>
      <xdr:colOff>492125</xdr:colOff>
      <xdr:row>99</xdr:row>
      <xdr:rowOff>23363</xdr:rowOff>
    </xdr:to>
    <xdr:sp macro="" textlink="">
      <xdr:nvSpPr>
        <xdr:cNvPr id="684" name="フローチャート : 判断 683"/>
        <xdr:cNvSpPr/>
      </xdr:nvSpPr>
      <xdr:spPr>
        <a:xfrm>
          <a:off x="12763500" y="168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14490</xdr:rowOff>
    </xdr:from>
    <xdr:ext cx="469744" cy="259045"/>
    <xdr:sp macro="" textlink="">
      <xdr:nvSpPr>
        <xdr:cNvPr id="685" name="テキスト ボックス 684"/>
        <xdr:cNvSpPr txBox="1"/>
      </xdr:nvSpPr>
      <xdr:spPr>
        <a:xfrm>
          <a:off x="12579427" y="169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120821</xdr:rowOff>
    </xdr:from>
    <xdr:to>
      <xdr:col>23</xdr:col>
      <xdr:colOff>568325</xdr:colOff>
      <xdr:row>98</xdr:row>
      <xdr:rowOff>50971</xdr:rowOff>
    </xdr:to>
    <xdr:sp macro="" textlink="">
      <xdr:nvSpPr>
        <xdr:cNvPr id="691" name="円/楕円 690"/>
        <xdr:cNvSpPr/>
      </xdr:nvSpPr>
      <xdr:spPr>
        <a:xfrm>
          <a:off x="16268700" y="167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44557</xdr:rowOff>
    </xdr:from>
    <xdr:ext cx="534377" cy="259045"/>
    <xdr:sp macro="" textlink="">
      <xdr:nvSpPr>
        <xdr:cNvPr id="692" name="積立金該当値テキスト"/>
        <xdr:cNvSpPr txBox="1"/>
      </xdr:nvSpPr>
      <xdr:spPr>
        <a:xfrm>
          <a:off x="16370300" y="166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10216</xdr:rowOff>
    </xdr:from>
    <xdr:to>
      <xdr:col>22</xdr:col>
      <xdr:colOff>415925</xdr:colOff>
      <xdr:row>97</xdr:row>
      <xdr:rowOff>111816</xdr:rowOff>
    </xdr:to>
    <xdr:sp macro="" textlink="">
      <xdr:nvSpPr>
        <xdr:cNvPr id="693" name="円/楕円 692"/>
        <xdr:cNvSpPr/>
      </xdr:nvSpPr>
      <xdr:spPr>
        <a:xfrm>
          <a:off x="15430500" y="166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128343</xdr:rowOff>
    </xdr:from>
    <xdr:ext cx="534377" cy="259045"/>
    <xdr:sp macro="" textlink="">
      <xdr:nvSpPr>
        <xdr:cNvPr id="694" name="テキスト ボックス 693"/>
        <xdr:cNvSpPr txBox="1"/>
      </xdr:nvSpPr>
      <xdr:spPr>
        <a:xfrm>
          <a:off x="15214111" y="164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24191</xdr:rowOff>
    </xdr:from>
    <xdr:to>
      <xdr:col>21</xdr:col>
      <xdr:colOff>212725</xdr:colOff>
      <xdr:row>95</xdr:row>
      <xdr:rowOff>125791</xdr:rowOff>
    </xdr:to>
    <xdr:sp macro="" textlink="">
      <xdr:nvSpPr>
        <xdr:cNvPr id="695" name="円/楕円 694"/>
        <xdr:cNvSpPr/>
      </xdr:nvSpPr>
      <xdr:spPr>
        <a:xfrm>
          <a:off x="14541500" y="16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142318</xdr:rowOff>
    </xdr:from>
    <xdr:ext cx="534377" cy="259045"/>
    <xdr:sp macro="" textlink="">
      <xdr:nvSpPr>
        <xdr:cNvPr id="696" name="テキスト ボックス 695"/>
        <xdr:cNvSpPr txBox="1"/>
      </xdr:nvSpPr>
      <xdr:spPr>
        <a:xfrm>
          <a:off x="14325111" y="160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106792</xdr:rowOff>
    </xdr:from>
    <xdr:to>
      <xdr:col>20</xdr:col>
      <xdr:colOff>9525</xdr:colOff>
      <xdr:row>95</xdr:row>
      <xdr:rowOff>36942</xdr:rowOff>
    </xdr:to>
    <xdr:sp macro="" textlink="">
      <xdr:nvSpPr>
        <xdr:cNvPr id="697" name="円/楕円 696"/>
        <xdr:cNvSpPr/>
      </xdr:nvSpPr>
      <xdr:spPr>
        <a:xfrm>
          <a:off x="13652500" y="162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53469</xdr:rowOff>
    </xdr:from>
    <xdr:ext cx="534377" cy="259045"/>
    <xdr:sp macro="" textlink="">
      <xdr:nvSpPr>
        <xdr:cNvPr id="698" name="テキスト ボックス 697"/>
        <xdr:cNvSpPr txBox="1"/>
      </xdr:nvSpPr>
      <xdr:spPr>
        <a:xfrm>
          <a:off x="13436111" y="1599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1126</xdr:rowOff>
    </xdr:from>
    <xdr:to>
      <xdr:col>18</xdr:col>
      <xdr:colOff>492125</xdr:colOff>
      <xdr:row>91</xdr:row>
      <xdr:rowOff>102726</xdr:rowOff>
    </xdr:to>
    <xdr:sp macro="" textlink="">
      <xdr:nvSpPr>
        <xdr:cNvPr id="699" name="円/楕円 698"/>
        <xdr:cNvSpPr/>
      </xdr:nvSpPr>
      <xdr:spPr>
        <a:xfrm>
          <a:off x="12763500" y="156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119253</xdr:rowOff>
    </xdr:from>
    <xdr:ext cx="599010" cy="259045"/>
    <xdr:sp macro="" textlink="">
      <xdr:nvSpPr>
        <xdr:cNvPr id="700" name="テキスト ボックス 699"/>
        <xdr:cNvSpPr txBox="1"/>
      </xdr:nvSpPr>
      <xdr:spPr>
        <a:xfrm>
          <a:off x="12514794" y="153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0" name="テキスト ボックス 71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6" name="直線コネクタ 725"/>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9"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30" name="直線コネクタ 729"/>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6296</xdr:rowOff>
    </xdr:from>
    <xdr:to>
      <xdr:col>32</xdr:col>
      <xdr:colOff>187325</xdr:colOff>
      <xdr:row>38</xdr:row>
      <xdr:rowOff>12990</xdr:rowOff>
    </xdr:to>
    <xdr:cxnSp macro="">
      <xdr:nvCxnSpPr>
        <xdr:cNvPr id="731" name="直線コネクタ 730"/>
        <xdr:cNvCxnSpPr/>
      </xdr:nvCxnSpPr>
      <xdr:spPr>
        <a:xfrm>
          <a:off x="21323300" y="6349946"/>
          <a:ext cx="838200" cy="1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32"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33" name="フローチャート : 判断 732"/>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6296</xdr:rowOff>
    </xdr:from>
    <xdr:to>
      <xdr:col>31</xdr:col>
      <xdr:colOff>34925</xdr:colOff>
      <xdr:row>37</xdr:row>
      <xdr:rowOff>75039</xdr:rowOff>
    </xdr:to>
    <xdr:cxnSp macro="">
      <xdr:nvCxnSpPr>
        <xdr:cNvPr id="734" name="直線コネクタ 733"/>
        <xdr:cNvCxnSpPr/>
      </xdr:nvCxnSpPr>
      <xdr:spPr>
        <a:xfrm flipV="1">
          <a:off x="20434300" y="6349946"/>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35" name="フローチャート : 判断 734"/>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36" name="テキスト ボックス 735"/>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28176</xdr:rowOff>
    </xdr:from>
    <xdr:to>
      <xdr:col>29</xdr:col>
      <xdr:colOff>517525</xdr:colOff>
      <xdr:row>37</xdr:row>
      <xdr:rowOff>75039</xdr:rowOff>
    </xdr:to>
    <xdr:cxnSp macro="">
      <xdr:nvCxnSpPr>
        <xdr:cNvPr id="737" name="直線コネクタ 736"/>
        <xdr:cNvCxnSpPr/>
      </xdr:nvCxnSpPr>
      <xdr:spPr>
        <a:xfrm>
          <a:off x="19545300" y="6200376"/>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8" name="フローチャート : 判断 737"/>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9" name="テキスト ボックス 738"/>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28176</xdr:rowOff>
    </xdr:from>
    <xdr:to>
      <xdr:col>28</xdr:col>
      <xdr:colOff>314325</xdr:colOff>
      <xdr:row>36</xdr:row>
      <xdr:rowOff>142966</xdr:rowOff>
    </xdr:to>
    <xdr:cxnSp macro="">
      <xdr:nvCxnSpPr>
        <xdr:cNvPr id="740" name="直線コネクタ 739"/>
        <xdr:cNvCxnSpPr/>
      </xdr:nvCxnSpPr>
      <xdr:spPr>
        <a:xfrm flipV="1">
          <a:off x="18656300" y="6200376"/>
          <a:ext cx="8890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41" name="フローチャート : 判断 740"/>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42" name="テキスト ボックス 741"/>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43" name="フローチャート : 判断 742"/>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44" name="テキスト ボックス 743"/>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133640</xdr:rowOff>
    </xdr:from>
    <xdr:to>
      <xdr:col>32</xdr:col>
      <xdr:colOff>238125</xdr:colOff>
      <xdr:row>38</xdr:row>
      <xdr:rowOff>63790</xdr:rowOff>
    </xdr:to>
    <xdr:sp macro="" textlink="">
      <xdr:nvSpPr>
        <xdr:cNvPr id="750" name="円/楕円 749"/>
        <xdr:cNvSpPr/>
      </xdr:nvSpPr>
      <xdr:spPr>
        <a:xfrm>
          <a:off x="22110700" y="64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112067</xdr:rowOff>
    </xdr:from>
    <xdr:ext cx="469744" cy="259045"/>
    <xdr:sp macro="" textlink="">
      <xdr:nvSpPr>
        <xdr:cNvPr id="751" name="投資及び出資金該当値テキスト"/>
        <xdr:cNvSpPr txBox="1"/>
      </xdr:nvSpPr>
      <xdr:spPr>
        <a:xfrm>
          <a:off x="22212300" y="64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126946</xdr:rowOff>
    </xdr:from>
    <xdr:to>
      <xdr:col>31</xdr:col>
      <xdr:colOff>85725</xdr:colOff>
      <xdr:row>37</xdr:row>
      <xdr:rowOff>57096</xdr:rowOff>
    </xdr:to>
    <xdr:sp macro="" textlink="">
      <xdr:nvSpPr>
        <xdr:cNvPr id="752" name="円/楕円 751"/>
        <xdr:cNvSpPr/>
      </xdr:nvSpPr>
      <xdr:spPr>
        <a:xfrm>
          <a:off x="21272500" y="62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73623</xdr:rowOff>
    </xdr:from>
    <xdr:ext cx="469744" cy="259045"/>
    <xdr:sp macro="" textlink="">
      <xdr:nvSpPr>
        <xdr:cNvPr id="753" name="テキスト ボックス 752"/>
        <xdr:cNvSpPr txBox="1"/>
      </xdr:nvSpPr>
      <xdr:spPr>
        <a:xfrm>
          <a:off x="21088427" y="607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24239</xdr:rowOff>
    </xdr:from>
    <xdr:to>
      <xdr:col>29</xdr:col>
      <xdr:colOff>568325</xdr:colOff>
      <xdr:row>37</xdr:row>
      <xdr:rowOff>125839</xdr:rowOff>
    </xdr:to>
    <xdr:sp macro="" textlink="">
      <xdr:nvSpPr>
        <xdr:cNvPr id="754" name="円/楕円 753"/>
        <xdr:cNvSpPr/>
      </xdr:nvSpPr>
      <xdr:spPr>
        <a:xfrm>
          <a:off x="20383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142366</xdr:rowOff>
    </xdr:from>
    <xdr:ext cx="469744" cy="259045"/>
    <xdr:sp macro="" textlink="">
      <xdr:nvSpPr>
        <xdr:cNvPr id="755" name="テキスト ボックス 754"/>
        <xdr:cNvSpPr txBox="1"/>
      </xdr:nvSpPr>
      <xdr:spPr>
        <a:xfrm>
          <a:off x="20199427" y="61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148826</xdr:rowOff>
    </xdr:from>
    <xdr:to>
      <xdr:col>28</xdr:col>
      <xdr:colOff>365125</xdr:colOff>
      <xdr:row>36</xdr:row>
      <xdr:rowOff>78976</xdr:rowOff>
    </xdr:to>
    <xdr:sp macro="" textlink="">
      <xdr:nvSpPr>
        <xdr:cNvPr id="756" name="円/楕円 755"/>
        <xdr:cNvSpPr/>
      </xdr:nvSpPr>
      <xdr:spPr>
        <a:xfrm>
          <a:off x="19494500" y="61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95503</xdr:rowOff>
    </xdr:from>
    <xdr:ext cx="469744" cy="259045"/>
    <xdr:sp macro="" textlink="">
      <xdr:nvSpPr>
        <xdr:cNvPr id="757" name="テキスト ボックス 756"/>
        <xdr:cNvSpPr txBox="1"/>
      </xdr:nvSpPr>
      <xdr:spPr>
        <a:xfrm>
          <a:off x="19310427" y="592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92166</xdr:rowOff>
    </xdr:from>
    <xdr:to>
      <xdr:col>27</xdr:col>
      <xdr:colOff>161925</xdr:colOff>
      <xdr:row>37</xdr:row>
      <xdr:rowOff>22316</xdr:rowOff>
    </xdr:to>
    <xdr:sp macro="" textlink="">
      <xdr:nvSpPr>
        <xdr:cNvPr id="758" name="円/楕円 757"/>
        <xdr:cNvSpPr/>
      </xdr:nvSpPr>
      <xdr:spPr>
        <a:xfrm>
          <a:off x="186055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38843</xdr:rowOff>
    </xdr:from>
    <xdr:ext cx="469744" cy="259045"/>
    <xdr:sp macro="" textlink="">
      <xdr:nvSpPr>
        <xdr:cNvPr id="759" name="テキスト ボックス 758"/>
        <xdr:cNvSpPr txBox="1"/>
      </xdr:nvSpPr>
      <xdr:spPr>
        <a:xfrm>
          <a:off x="18421427" y="603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1" name="テキスト ボックス 78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85" name="直線コネクタ 784"/>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6"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7" name="直線コネクタ 786"/>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8"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9" name="直線コネクタ 788"/>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25825</xdr:rowOff>
    </xdr:from>
    <xdr:to>
      <xdr:col>32</xdr:col>
      <xdr:colOff>187325</xdr:colOff>
      <xdr:row>57</xdr:row>
      <xdr:rowOff>62596</xdr:rowOff>
    </xdr:to>
    <xdr:cxnSp macro="">
      <xdr:nvCxnSpPr>
        <xdr:cNvPr id="790" name="直線コネクタ 789"/>
        <xdr:cNvCxnSpPr/>
      </xdr:nvCxnSpPr>
      <xdr:spPr>
        <a:xfrm>
          <a:off x="21323300" y="9798475"/>
          <a:ext cx="8382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91"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92" name="フローチャート : 判断 791"/>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157563</xdr:rowOff>
    </xdr:from>
    <xdr:to>
      <xdr:col>31</xdr:col>
      <xdr:colOff>34925</xdr:colOff>
      <xdr:row>57</xdr:row>
      <xdr:rowOff>25825</xdr:rowOff>
    </xdr:to>
    <xdr:cxnSp macro="">
      <xdr:nvCxnSpPr>
        <xdr:cNvPr id="793" name="直線コネクタ 792"/>
        <xdr:cNvCxnSpPr/>
      </xdr:nvCxnSpPr>
      <xdr:spPr>
        <a:xfrm>
          <a:off x="20434300" y="9758763"/>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94" name="フローチャート : 判断 793"/>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95" name="テキスト ボックス 794"/>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106912</xdr:rowOff>
    </xdr:from>
    <xdr:to>
      <xdr:col>29</xdr:col>
      <xdr:colOff>517525</xdr:colOff>
      <xdr:row>56</xdr:row>
      <xdr:rowOff>157563</xdr:rowOff>
    </xdr:to>
    <xdr:cxnSp macro="">
      <xdr:nvCxnSpPr>
        <xdr:cNvPr id="796" name="直線コネクタ 795"/>
        <xdr:cNvCxnSpPr/>
      </xdr:nvCxnSpPr>
      <xdr:spPr>
        <a:xfrm>
          <a:off x="19545300" y="9708112"/>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7" name="フローチャート : 判断 796"/>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8" name="テキスト ボックス 797"/>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153253</xdr:rowOff>
    </xdr:from>
    <xdr:to>
      <xdr:col>28</xdr:col>
      <xdr:colOff>314325</xdr:colOff>
      <xdr:row>56</xdr:row>
      <xdr:rowOff>106912</xdr:rowOff>
    </xdr:to>
    <xdr:cxnSp macro="">
      <xdr:nvCxnSpPr>
        <xdr:cNvPr id="799" name="直線コネクタ 798"/>
        <xdr:cNvCxnSpPr/>
      </xdr:nvCxnSpPr>
      <xdr:spPr>
        <a:xfrm>
          <a:off x="18656300" y="9583003"/>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800" name="フローチャート : 判断 799"/>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801" name="テキスト ボックス 800"/>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802" name="フローチャート : 判断 801"/>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803" name="テキスト ボックス 802"/>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11796</xdr:rowOff>
    </xdr:from>
    <xdr:to>
      <xdr:col>32</xdr:col>
      <xdr:colOff>238125</xdr:colOff>
      <xdr:row>57</xdr:row>
      <xdr:rowOff>113396</xdr:rowOff>
    </xdr:to>
    <xdr:sp macro="" textlink="">
      <xdr:nvSpPr>
        <xdr:cNvPr id="809" name="円/楕円 808"/>
        <xdr:cNvSpPr/>
      </xdr:nvSpPr>
      <xdr:spPr>
        <a:xfrm>
          <a:off x="221107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34673</xdr:rowOff>
    </xdr:from>
    <xdr:ext cx="534377" cy="259045"/>
    <xdr:sp macro="" textlink="">
      <xdr:nvSpPr>
        <xdr:cNvPr id="810" name="貸付金該当値テキスト"/>
        <xdr:cNvSpPr txBox="1"/>
      </xdr:nvSpPr>
      <xdr:spPr>
        <a:xfrm>
          <a:off x="22212300" y="96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146475</xdr:rowOff>
    </xdr:from>
    <xdr:to>
      <xdr:col>31</xdr:col>
      <xdr:colOff>85725</xdr:colOff>
      <xdr:row>57</xdr:row>
      <xdr:rowOff>76625</xdr:rowOff>
    </xdr:to>
    <xdr:sp macro="" textlink="">
      <xdr:nvSpPr>
        <xdr:cNvPr id="811" name="円/楕円 810"/>
        <xdr:cNvSpPr/>
      </xdr:nvSpPr>
      <xdr:spPr>
        <a:xfrm>
          <a:off x="21272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93152</xdr:rowOff>
    </xdr:from>
    <xdr:ext cx="534377" cy="259045"/>
    <xdr:sp macro="" textlink="">
      <xdr:nvSpPr>
        <xdr:cNvPr id="812" name="テキスト ボックス 811"/>
        <xdr:cNvSpPr txBox="1"/>
      </xdr:nvSpPr>
      <xdr:spPr>
        <a:xfrm>
          <a:off x="21056111" y="95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106763</xdr:rowOff>
    </xdr:from>
    <xdr:to>
      <xdr:col>29</xdr:col>
      <xdr:colOff>568325</xdr:colOff>
      <xdr:row>57</xdr:row>
      <xdr:rowOff>36913</xdr:rowOff>
    </xdr:to>
    <xdr:sp macro="" textlink="">
      <xdr:nvSpPr>
        <xdr:cNvPr id="813" name="円/楕円 812"/>
        <xdr:cNvSpPr/>
      </xdr:nvSpPr>
      <xdr:spPr>
        <a:xfrm>
          <a:off x="20383500" y="9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53440</xdr:rowOff>
    </xdr:from>
    <xdr:ext cx="534377" cy="259045"/>
    <xdr:sp macro="" textlink="">
      <xdr:nvSpPr>
        <xdr:cNvPr id="814" name="テキスト ボックス 813"/>
        <xdr:cNvSpPr txBox="1"/>
      </xdr:nvSpPr>
      <xdr:spPr>
        <a:xfrm>
          <a:off x="20167111" y="9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56112</xdr:rowOff>
    </xdr:from>
    <xdr:to>
      <xdr:col>28</xdr:col>
      <xdr:colOff>365125</xdr:colOff>
      <xdr:row>56</xdr:row>
      <xdr:rowOff>157712</xdr:rowOff>
    </xdr:to>
    <xdr:sp macro="" textlink="">
      <xdr:nvSpPr>
        <xdr:cNvPr id="815" name="円/楕円 814"/>
        <xdr:cNvSpPr/>
      </xdr:nvSpPr>
      <xdr:spPr>
        <a:xfrm>
          <a:off x="19494500" y="96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2789</xdr:rowOff>
    </xdr:from>
    <xdr:ext cx="534377" cy="259045"/>
    <xdr:sp macro="" textlink="">
      <xdr:nvSpPr>
        <xdr:cNvPr id="816" name="テキスト ボックス 815"/>
        <xdr:cNvSpPr txBox="1"/>
      </xdr:nvSpPr>
      <xdr:spPr>
        <a:xfrm>
          <a:off x="19278111" y="943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102453</xdr:rowOff>
    </xdr:from>
    <xdr:to>
      <xdr:col>27</xdr:col>
      <xdr:colOff>161925</xdr:colOff>
      <xdr:row>56</xdr:row>
      <xdr:rowOff>32603</xdr:rowOff>
    </xdr:to>
    <xdr:sp macro="" textlink="">
      <xdr:nvSpPr>
        <xdr:cNvPr id="817" name="円/楕円 816"/>
        <xdr:cNvSpPr/>
      </xdr:nvSpPr>
      <xdr:spPr>
        <a:xfrm>
          <a:off x="18605500" y="9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49130</xdr:rowOff>
    </xdr:from>
    <xdr:ext cx="534377" cy="259045"/>
    <xdr:sp macro="" textlink="">
      <xdr:nvSpPr>
        <xdr:cNvPr id="818" name="テキスト ボックス 817"/>
        <xdr:cNvSpPr txBox="1"/>
      </xdr:nvSpPr>
      <xdr:spPr>
        <a:xfrm>
          <a:off x="18389111" y="930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45" name="直線コネクタ 844"/>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6"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7" name="直線コネクタ 846"/>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8"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9" name="直線コネクタ 848"/>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43492</xdr:rowOff>
    </xdr:from>
    <xdr:to>
      <xdr:col>32</xdr:col>
      <xdr:colOff>187325</xdr:colOff>
      <xdr:row>75</xdr:row>
      <xdr:rowOff>161646</xdr:rowOff>
    </xdr:to>
    <xdr:cxnSp macro="">
      <xdr:nvCxnSpPr>
        <xdr:cNvPr id="850" name="直線コネクタ 849"/>
        <xdr:cNvCxnSpPr/>
      </xdr:nvCxnSpPr>
      <xdr:spPr>
        <a:xfrm>
          <a:off x="21323300" y="12730792"/>
          <a:ext cx="838200" cy="28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51"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52" name="フローチャート : 判断 851"/>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43492</xdr:rowOff>
    </xdr:from>
    <xdr:to>
      <xdr:col>31</xdr:col>
      <xdr:colOff>34925</xdr:colOff>
      <xdr:row>74</xdr:row>
      <xdr:rowOff>134442</xdr:rowOff>
    </xdr:to>
    <xdr:cxnSp macro="">
      <xdr:nvCxnSpPr>
        <xdr:cNvPr id="853" name="直線コネクタ 852"/>
        <xdr:cNvCxnSpPr/>
      </xdr:nvCxnSpPr>
      <xdr:spPr>
        <a:xfrm flipV="1">
          <a:off x="20434300" y="12730792"/>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54" name="フローチャート : 判断 853"/>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55" name="テキスト ボックス 854"/>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134442</xdr:rowOff>
    </xdr:from>
    <xdr:to>
      <xdr:col>29</xdr:col>
      <xdr:colOff>517525</xdr:colOff>
      <xdr:row>75</xdr:row>
      <xdr:rowOff>22885</xdr:rowOff>
    </xdr:to>
    <xdr:cxnSp macro="">
      <xdr:nvCxnSpPr>
        <xdr:cNvPr id="856" name="直線コネクタ 855"/>
        <xdr:cNvCxnSpPr/>
      </xdr:nvCxnSpPr>
      <xdr:spPr>
        <a:xfrm flipV="1">
          <a:off x="19545300" y="128217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7" name="フローチャート : 判断 856"/>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8" name="テキスト ボックス 857"/>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22885</xdr:rowOff>
    </xdr:from>
    <xdr:to>
      <xdr:col>28</xdr:col>
      <xdr:colOff>314325</xdr:colOff>
      <xdr:row>75</xdr:row>
      <xdr:rowOff>30168</xdr:rowOff>
    </xdr:to>
    <xdr:cxnSp macro="">
      <xdr:nvCxnSpPr>
        <xdr:cNvPr id="859" name="直線コネクタ 858"/>
        <xdr:cNvCxnSpPr/>
      </xdr:nvCxnSpPr>
      <xdr:spPr>
        <a:xfrm flipV="1">
          <a:off x="18656300" y="12881635"/>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60" name="フローチャート : 判断 859"/>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61" name="テキスト ボックス 860"/>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62" name="フローチャート : 判断 861"/>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63" name="テキスト ボックス 862"/>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110846</xdr:rowOff>
    </xdr:from>
    <xdr:to>
      <xdr:col>32</xdr:col>
      <xdr:colOff>238125</xdr:colOff>
      <xdr:row>76</xdr:row>
      <xdr:rowOff>40996</xdr:rowOff>
    </xdr:to>
    <xdr:sp macro="" textlink="">
      <xdr:nvSpPr>
        <xdr:cNvPr id="869" name="円/楕円 868"/>
        <xdr:cNvSpPr/>
      </xdr:nvSpPr>
      <xdr:spPr>
        <a:xfrm>
          <a:off x="221107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133723</xdr:rowOff>
    </xdr:from>
    <xdr:ext cx="534377" cy="259045"/>
    <xdr:sp macro="" textlink="">
      <xdr:nvSpPr>
        <xdr:cNvPr id="870" name="繰出金該当値テキスト"/>
        <xdr:cNvSpPr txBox="1"/>
      </xdr:nvSpPr>
      <xdr:spPr>
        <a:xfrm>
          <a:off x="22212300" y="128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164142</xdr:rowOff>
    </xdr:from>
    <xdr:to>
      <xdr:col>31</xdr:col>
      <xdr:colOff>85725</xdr:colOff>
      <xdr:row>74</xdr:row>
      <xdr:rowOff>94292</xdr:rowOff>
    </xdr:to>
    <xdr:sp macro="" textlink="">
      <xdr:nvSpPr>
        <xdr:cNvPr id="871" name="円/楕円 870"/>
        <xdr:cNvSpPr/>
      </xdr:nvSpPr>
      <xdr:spPr>
        <a:xfrm>
          <a:off x="21272500" y="126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110819</xdr:rowOff>
    </xdr:from>
    <xdr:ext cx="534377" cy="259045"/>
    <xdr:sp macro="" textlink="">
      <xdr:nvSpPr>
        <xdr:cNvPr id="872" name="テキスト ボックス 871"/>
        <xdr:cNvSpPr txBox="1"/>
      </xdr:nvSpPr>
      <xdr:spPr>
        <a:xfrm>
          <a:off x="21056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83642</xdr:rowOff>
    </xdr:from>
    <xdr:to>
      <xdr:col>29</xdr:col>
      <xdr:colOff>568325</xdr:colOff>
      <xdr:row>75</xdr:row>
      <xdr:rowOff>13792</xdr:rowOff>
    </xdr:to>
    <xdr:sp macro="" textlink="">
      <xdr:nvSpPr>
        <xdr:cNvPr id="873" name="円/楕円 872"/>
        <xdr:cNvSpPr/>
      </xdr:nvSpPr>
      <xdr:spPr>
        <a:xfrm>
          <a:off x="203835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30319</xdr:rowOff>
    </xdr:from>
    <xdr:ext cx="534377" cy="259045"/>
    <xdr:sp macro="" textlink="">
      <xdr:nvSpPr>
        <xdr:cNvPr id="874" name="テキスト ボックス 873"/>
        <xdr:cNvSpPr txBox="1"/>
      </xdr:nvSpPr>
      <xdr:spPr>
        <a:xfrm>
          <a:off x="20167111"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143535</xdr:rowOff>
    </xdr:from>
    <xdr:to>
      <xdr:col>28</xdr:col>
      <xdr:colOff>365125</xdr:colOff>
      <xdr:row>75</xdr:row>
      <xdr:rowOff>73685</xdr:rowOff>
    </xdr:to>
    <xdr:sp macro="" textlink="">
      <xdr:nvSpPr>
        <xdr:cNvPr id="875" name="円/楕円 874"/>
        <xdr:cNvSpPr/>
      </xdr:nvSpPr>
      <xdr:spPr>
        <a:xfrm>
          <a:off x="19494500" y="128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90212</xdr:rowOff>
    </xdr:from>
    <xdr:ext cx="534377" cy="259045"/>
    <xdr:sp macro="" textlink="">
      <xdr:nvSpPr>
        <xdr:cNvPr id="876" name="テキスト ボックス 875"/>
        <xdr:cNvSpPr txBox="1"/>
      </xdr:nvSpPr>
      <xdr:spPr>
        <a:xfrm>
          <a:off x="19278111" y="126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150818</xdr:rowOff>
    </xdr:from>
    <xdr:to>
      <xdr:col>27</xdr:col>
      <xdr:colOff>161925</xdr:colOff>
      <xdr:row>75</xdr:row>
      <xdr:rowOff>80968</xdr:rowOff>
    </xdr:to>
    <xdr:sp macro="" textlink="">
      <xdr:nvSpPr>
        <xdr:cNvPr id="877" name="円/楕円 876"/>
        <xdr:cNvSpPr/>
      </xdr:nvSpPr>
      <xdr:spPr>
        <a:xfrm>
          <a:off x="18605500" y="12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97495</xdr:rowOff>
    </xdr:from>
    <xdr:ext cx="534377" cy="259045"/>
    <xdr:sp macro="" textlink="">
      <xdr:nvSpPr>
        <xdr:cNvPr id="878" name="テキスト ボックス 877"/>
        <xdr:cNvSpPr txBox="1"/>
      </xdr:nvSpPr>
      <xdr:spPr>
        <a:xfrm>
          <a:off x="18389111" y="126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・物件費及び災害復旧事業費については、事業進捗に伴い除染推進事業が増となったことなどにより、住民一人当たりのコストは、前年度と比較して物件費が</a:t>
          </a:r>
          <a:r>
            <a:rPr kumimoji="1" lang="en-US" altLang="ja-JP" sz="1300">
              <a:latin typeface="ＭＳ Ｐゴシック"/>
            </a:rPr>
            <a:t>3,613</a:t>
          </a:r>
          <a:r>
            <a:rPr kumimoji="1" lang="ja-JP" altLang="en-US" sz="1300">
              <a:latin typeface="ＭＳ Ｐゴシック"/>
            </a:rPr>
            <a:t>円増の</a:t>
          </a:r>
          <a:r>
            <a:rPr kumimoji="1" lang="en-US" altLang="ja-JP" sz="1300">
              <a:latin typeface="ＭＳ Ｐゴシック"/>
            </a:rPr>
            <a:t>73,467</a:t>
          </a:r>
          <a:r>
            <a:rPr kumimoji="1" lang="ja-JP" altLang="en-US" sz="1300">
              <a:latin typeface="ＭＳ Ｐゴシック"/>
            </a:rPr>
            <a:t>円、災害復旧事業費が</a:t>
          </a:r>
          <a:r>
            <a:rPr kumimoji="1" lang="en-US" altLang="ja-JP" sz="1300">
              <a:latin typeface="ＭＳ Ｐゴシック"/>
            </a:rPr>
            <a:t>1,828</a:t>
          </a:r>
          <a:r>
            <a:rPr kumimoji="1" lang="ja-JP" altLang="en-US" sz="1300">
              <a:latin typeface="ＭＳ Ｐゴシック"/>
            </a:rPr>
            <a:t>円増の</a:t>
          </a:r>
          <a:r>
            <a:rPr kumimoji="1" lang="en-US" altLang="ja-JP" sz="1300">
              <a:latin typeface="ＭＳ Ｐゴシック"/>
            </a:rPr>
            <a:t>8,124</a:t>
          </a:r>
          <a:r>
            <a:rPr kumimoji="1" lang="ja-JP" altLang="en-US" sz="1300">
              <a:latin typeface="ＭＳ Ｐゴシック"/>
            </a:rPr>
            <a:t>円となり、類似団体の中で</a:t>
          </a:r>
          <a:r>
            <a:rPr kumimoji="1" lang="en-US" altLang="ja-JP" sz="1300">
              <a:latin typeface="ＭＳ Ｐゴシック"/>
            </a:rPr>
            <a:t>2</a:t>
          </a:r>
          <a:r>
            <a:rPr kumimoji="1" lang="ja-JP" altLang="en-US" sz="1300">
              <a:latin typeface="ＭＳ Ｐゴシック"/>
            </a:rPr>
            <a:t>番目に高い水準となった。</a:t>
          </a:r>
          <a:endParaRPr kumimoji="1" lang="en-US" altLang="ja-JP" sz="1300">
            <a:latin typeface="ＭＳ Ｐゴシック"/>
          </a:endParaRPr>
        </a:p>
        <a:p>
          <a:r>
            <a:rPr kumimoji="1" lang="ja-JP" altLang="en-US" sz="1300">
              <a:latin typeface="ＭＳ Ｐゴシック"/>
            </a:rPr>
            <a:t>・普通建設事業費については、事業進捗に伴い清掃センター長寿命化事業が増となった一方で、事業完了に伴い災害公営住宅整備事業や学校給食施設整備事業が皆減となったことなどにより、住民一人当たりのコストは、前年度と比較して</a:t>
          </a:r>
          <a:r>
            <a:rPr kumimoji="1" lang="en-US" altLang="ja-JP" sz="1300">
              <a:latin typeface="ＭＳ Ｐゴシック"/>
            </a:rPr>
            <a:t>31,442</a:t>
          </a:r>
          <a:r>
            <a:rPr kumimoji="1" lang="ja-JP" altLang="en-US" sz="1300">
              <a:latin typeface="ＭＳ Ｐゴシック"/>
            </a:rPr>
            <a:t>円減の</a:t>
          </a:r>
          <a:r>
            <a:rPr kumimoji="1" lang="en-US" altLang="ja-JP" sz="1300">
              <a:latin typeface="ＭＳ Ｐゴシック"/>
            </a:rPr>
            <a:t>83,480</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補助費等及び繰出金については、下水道事業会計が企業会計に移行したことに伴い、これまで特別会計に対する繰出金としていた一般会計からの支出が補助費等に振り替わったことによる影響によるものであり、住民一人当たりのコストは、前年度と比較して補助費等が</a:t>
          </a:r>
          <a:r>
            <a:rPr kumimoji="1" lang="en-US" altLang="ja-JP" sz="1300">
              <a:latin typeface="ＭＳ Ｐゴシック"/>
            </a:rPr>
            <a:t>10,525</a:t>
          </a:r>
          <a:r>
            <a:rPr kumimoji="1" lang="ja-JP" altLang="en-US" sz="1300">
              <a:latin typeface="ＭＳ Ｐゴシック"/>
            </a:rPr>
            <a:t>円増の</a:t>
          </a:r>
          <a:r>
            <a:rPr kumimoji="1" lang="en-US" altLang="ja-JP" sz="1300">
              <a:latin typeface="ＭＳ Ｐゴシック"/>
            </a:rPr>
            <a:t>35,717</a:t>
          </a:r>
          <a:r>
            <a:rPr kumimoji="1" lang="ja-JP" altLang="en-US" sz="1300">
              <a:latin typeface="ＭＳ Ｐゴシック"/>
            </a:rPr>
            <a:t>円となる一方、繰出金が</a:t>
          </a:r>
          <a:r>
            <a:rPr kumimoji="1" lang="en-US" altLang="ja-JP" sz="1300">
              <a:latin typeface="ＭＳ Ｐゴシック"/>
            </a:rPr>
            <a:t>8,868</a:t>
          </a:r>
          <a:r>
            <a:rPr kumimoji="1" lang="ja-JP" altLang="en-US" sz="1300">
              <a:latin typeface="ＭＳ Ｐゴシック"/>
            </a:rPr>
            <a:t>円減の</a:t>
          </a:r>
          <a:r>
            <a:rPr kumimoji="1" lang="en-US" altLang="ja-JP" sz="1300">
              <a:latin typeface="ＭＳ Ｐゴシック"/>
            </a:rPr>
            <a:t>39,078</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・維持補修費については、大規模維持補修事業が減となったことなどにより、住民一人当たりのコストは、前年度と比較して</a:t>
          </a:r>
          <a:r>
            <a:rPr kumimoji="1" lang="en-US" altLang="ja-JP" sz="1300">
              <a:latin typeface="ＭＳ Ｐゴシック"/>
            </a:rPr>
            <a:t>828</a:t>
          </a:r>
          <a:r>
            <a:rPr kumimoji="1" lang="ja-JP" altLang="en-US" sz="1300">
              <a:latin typeface="ＭＳ Ｐゴシック"/>
            </a:rPr>
            <a:t>円減の</a:t>
          </a:r>
          <a:r>
            <a:rPr kumimoji="1" lang="en-US" altLang="ja-JP" sz="1300">
              <a:latin typeface="ＭＳ Ｐゴシック"/>
            </a:rPr>
            <a:t>6,692</a:t>
          </a:r>
          <a:r>
            <a:rPr kumimoji="1" lang="ja-JP" altLang="en-US" sz="1300">
              <a:latin typeface="ＭＳ Ｐゴシック"/>
            </a:rPr>
            <a:t>円となった。なお、施設の老朽化の進行に伴う今後の事業費の動向については、公共施設等総合管理計画に基づき、普通建設事業費と合わせて動視していく必要がある。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329,938
327,831
1,232.02
163,875,143
154,419,398
3,805,101
73,002,355
124,724,237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171269</xdr:rowOff>
    </xdr:from>
    <xdr:to>
      <xdr:col>6</xdr:col>
      <xdr:colOff>511175</xdr:colOff>
      <xdr:row>33</xdr:row>
      <xdr:rowOff>139156</xdr:rowOff>
    </xdr:to>
    <xdr:cxnSp macro="">
      <xdr:nvCxnSpPr>
        <xdr:cNvPr id="63" name="直線コネクタ 62"/>
        <xdr:cNvCxnSpPr/>
      </xdr:nvCxnSpPr>
      <xdr:spPr>
        <a:xfrm>
          <a:off x="3797300" y="5657669"/>
          <a:ext cx="8382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171269</xdr:rowOff>
    </xdr:from>
    <xdr:to>
      <xdr:col>5</xdr:col>
      <xdr:colOff>358775</xdr:colOff>
      <xdr:row>33</xdr:row>
      <xdr:rowOff>138067</xdr:rowOff>
    </xdr:to>
    <xdr:cxnSp macro="">
      <xdr:nvCxnSpPr>
        <xdr:cNvPr id="66" name="直線コネクタ 65"/>
        <xdr:cNvCxnSpPr/>
      </xdr:nvCxnSpPr>
      <xdr:spPr>
        <a:xfrm flipV="1">
          <a:off x="2908300" y="565766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138067</xdr:rowOff>
    </xdr:from>
    <xdr:to>
      <xdr:col>4</xdr:col>
      <xdr:colOff>155575</xdr:colOff>
      <xdr:row>33</xdr:row>
      <xdr:rowOff>164193</xdr:rowOff>
    </xdr:to>
    <xdr:cxnSp macro="">
      <xdr:nvCxnSpPr>
        <xdr:cNvPr id="69" name="直線コネクタ 68"/>
        <xdr:cNvCxnSpPr/>
      </xdr:nvCxnSpPr>
      <xdr:spPr>
        <a:xfrm flipV="1">
          <a:off x="2019300" y="57959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164193</xdr:rowOff>
    </xdr:from>
    <xdr:to>
      <xdr:col>2</xdr:col>
      <xdr:colOff>638175</xdr:colOff>
      <xdr:row>34</xdr:row>
      <xdr:rowOff>70031</xdr:rowOff>
    </xdr:to>
    <xdr:cxnSp macro="">
      <xdr:nvCxnSpPr>
        <xdr:cNvPr id="72" name="直線コネクタ 71"/>
        <xdr:cNvCxnSpPr/>
      </xdr:nvCxnSpPr>
      <xdr:spPr>
        <a:xfrm flipV="1">
          <a:off x="1130300" y="5822043"/>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88356</xdr:rowOff>
    </xdr:from>
    <xdr:to>
      <xdr:col>6</xdr:col>
      <xdr:colOff>561975</xdr:colOff>
      <xdr:row>34</xdr:row>
      <xdr:rowOff>18506</xdr:rowOff>
    </xdr:to>
    <xdr:sp macro="" textlink="">
      <xdr:nvSpPr>
        <xdr:cNvPr id="82" name="円/楕円 81"/>
        <xdr:cNvSpPr/>
      </xdr:nvSpPr>
      <xdr:spPr>
        <a:xfrm>
          <a:off x="45847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111233</xdr:rowOff>
    </xdr:from>
    <xdr:ext cx="469744" cy="259045"/>
    <xdr:sp macro="" textlink="">
      <xdr:nvSpPr>
        <xdr:cNvPr id="83" name="議会費該当値テキスト"/>
        <xdr:cNvSpPr txBox="1"/>
      </xdr:nvSpPr>
      <xdr:spPr>
        <a:xfrm>
          <a:off x="4686300" y="55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120469</xdr:rowOff>
    </xdr:from>
    <xdr:to>
      <xdr:col>5</xdr:col>
      <xdr:colOff>409575</xdr:colOff>
      <xdr:row>33</xdr:row>
      <xdr:rowOff>50619</xdr:rowOff>
    </xdr:to>
    <xdr:sp macro="" textlink="">
      <xdr:nvSpPr>
        <xdr:cNvPr id="84" name="円/楕円 83"/>
        <xdr:cNvSpPr/>
      </xdr:nvSpPr>
      <xdr:spPr>
        <a:xfrm>
          <a:off x="3746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67146</xdr:rowOff>
    </xdr:from>
    <xdr:ext cx="469744" cy="259045"/>
    <xdr:sp macro="" textlink="">
      <xdr:nvSpPr>
        <xdr:cNvPr id="85" name="テキスト ボックス 84"/>
        <xdr:cNvSpPr txBox="1"/>
      </xdr:nvSpPr>
      <xdr:spPr>
        <a:xfrm>
          <a:off x="3562427"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87267</xdr:rowOff>
    </xdr:from>
    <xdr:to>
      <xdr:col>4</xdr:col>
      <xdr:colOff>206375</xdr:colOff>
      <xdr:row>34</xdr:row>
      <xdr:rowOff>17417</xdr:rowOff>
    </xdr:to>
    <xdr:sp macro="" textlink="">
      <xdr:nvSpPr>
        <xdr:cNvPr id="86" name="円/楕円 85"/>
        <xdr:cNvSpPr/>
      </xdr:nvSpPr>
      <xdr:spPr>
        <a:xfrm>
          <a:off x="2857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33944</xdr:rowOff>
    </xdr:from>
    <xdr:ext cx="469744" cy="259045"/>
    <xdr:sp macro="" textlink="">
      <xdr:nvSpPr>
        <xdr:cNvPr id="87" name="テキスト ボックス 86"/>
        <xdr:cNvSpPr txBox="1"/>
      </xdr:nvSpPr>
      <xdr:spPr>
        <a:xfrm>
          <a:off x="267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113393</xdr:rowOff>
    </xdr:from>
    <xdr:to>
      <xdr:col>3</xdr:col>
      <xdr:colOff>3175</xdr:colOff>
      <xdr:row>34</xdr:row>
      <xdr:rowOff>43543</xdr:rowOff>
    </xdr:to>
    <xdr:sp macro="" textlink="">
      <xdr:nvSpPr>
        <xdr:cNvPr id="88" name="円/楕円 87"/>
        <xdr:cNvSpPr/>
      </xdr:nvSpPr>
      <xdr:spPr>
        <a:xfrm>
          <a:off x="1968500" y="5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60070</xdr:rowOff>
    </xdr:from>
    <xdr:ext cx="469744" cy="259045"/>
    <xdr:sp macro="" textlink="">
      <xdr:nvSpPr>
        <xdr:cNvPr id="89" name="テキスト ボックス 88"/>
        <xdr:cNvSpPr txBox="1"/>
      </xdr:nvSpPr>
      <xdr:spPr>
        <a:xfrm>
          <a:off x="1784427" y="55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19231</xdr:rowOff>
    </xdr:from>
    <xdr:to>
      <xdr:col>1</xdr:col>
      <xdr:colOff>485775</xdr:colOff>
      <xdr:row>34</xdr:row>
      <xdr:rowOff>120831</xdr:rowOff>
    </xdr:to>
    <xdr:sp macro="" textlink="">
      <xdr:nvSpPr>
        <xdr:cNvPr id="90" name="円/楕円 89"/>
        <xdr:cNvSpPr/>
      </xdr:nvSpPr>
      <xdr:spPr>
        <a:xfrm>
          <a:off x="1079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137358</xdr:rowOff>
    </xdr:from>
    <xdr:ext cx="469744" cy="259045"/>
    <xdr:sp macro="" textlink="">
      <xdr:nvSpPr>
        <xdr:cNvPr id="91" name="テキスト ボックス 90"/>
        <xdr:cNvSpPr txBox="1"/>
      </xdr:nvSpPr>
      <xdr:spPr>
        <a:xfrm>
          <a:off x="895427"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162489</xdr:rowOff>
    </xdr:from>
    <xdr:to>
      <xdr:col>6</xdr:col>
      <xdr:colOff>510540</xdr:colOff>
      <xdr:row>58</xdr:row>
      <xdr:rowOff>114776</xdr:rowOff>
    </xdr:to>
    <xdr:cxnSp macro="">
      <xdr:nvCxnSpPr>
        <xdr:cNvPr id="117" name="直線コネクタ 116"/>
        <xdr:cNvCxnSpPr/>
      </xdr:nvCxnSpPr>
      <xdr:spPr>
        <a:xfrm flipV="1">
          <a:off x="4633595" y="9763689"/>
          <a:ext cx="1270" cy="29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118603</xdr:rowOff>
    </xdr:from>
    <xdr:ext cx="534377" cy="259045"/>
    <xdr:sp macro="" textlink="">
      <xdr:nvSpPr>
        <xdr:cNvPr id="118" name="総務費最小値テキスト"/>
        <xdr:cNvSpPr txBox="1"/>
      </xdr:nvSpPr>
      <xdr:spPr>
        <a:xfrm>
          <a:off x="4686300" y="100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114776</xdr:rowOff>
    </xdr:from>
    <xdr:to>
      <xdr:col>6</xdr:col>
      <xdr:colOff>600075</xdr:colOff>
      <xdr:row>58</xdr:row>
      <xdr:rowOff>114776</xdr:rowOff>
    </xdr:to>
    <xdr:cxnSp macro="">
      <xdr:nvCxnSpPr>
        <xdr:cNvPr id="119" name="直線コネクタ 118"/>
        <xdr:cNvCxnSpPr/>
      </xdr:nvCxnSpPr>
      <xdr:spPr>
        <a:xfrm>
          <a:off x="4546600" y="10058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109166</xdr:rowOff>
    </xdr:from>
    <xdr:ext cx="534377" cy="259045"/>
    <xdr:sp macro="" textlink="">
      <xdr:nvSpPr>
        <xdr:cNvPr id="120" name="総務費最大値テキスト"/>
        <xdr:cNvSpPr txBox="1"/>
      </xdr:nvSpPr>
      <xdr:spPr>
        <a:xfrm>
          <a:off x="4686300" y="95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56</xdr:row>
      <xdr:rowOff>162489</xdr:rowOff>
    </xdr:from>
    <xdr:to>
      <xdr:col>6</xdr:col>
      <xdr:colOff>600075</xdr:colOff>
      <xdr:row>56</xdr:row>
      <xdr:rowOff>162489</xdr:rowOff>
    </xdr:to>
    <xdr:cxnSp macro="">
      <xdr:nvCxnSpPr>
        <xdr:cNvPr id="121" name="直線コネクタ 120"/>
        <xdr:cNvCxnSpPr/>
      </xdr:nvCxnSpPr>
      <xdr:spPr>
        <a:xfrm>
          <a:off x="4546600" y="976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97748</xdr:rowOff>
    </xdr:from>
    <xdr:to>
      <xdr:col>6</xdr:col>
      <xdr:colOff>511175</xdr:colOff>
      <xdr:row>57</xdr:row>
      <xdr:rowOff>59494</xdr:rowOff>
    </xdr:to>
    <xdr:cxnSp macro="">
      <xdr:nvCxnSpPr>
        <xdr:cNvPr id="122" name="直線コネクタ 121"/>
        <xdr:cNvCxnSpPr/>
      </xdr:nvCxnSpPr>
      <xdr:spPr>
        <a:xfrm>
          <a:off x="3797300" y="9698948"/>
          <a:ext cx="838200" cy="1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130486</xdr:rowOff>
    </xdr:from>
    <xdr:ext cx="534377" cy="259045"/>
    <xdr:sp macro="" textlink="">
      <xdr:nvSpPr>
        <xdr:cNvPr id="123" name="総務費平均値テキスト"/>
        <xdr:cNvSpPr txBox="1"/>
      </xdr:nvSpPr>
      <xdr:spPr>
        <a:xfrm>
          <a:off x="4686300" y="990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152059</xdr:rowOff>
    </xdr:from>
    <xdr:to>
      <xdr:col>6</xdr:col>
      <xdr:colOff>561975</xdr:colOff>
      <xdr:row>58</xdr:row>
      <xdr:rowOff>82209</xdr:rowOff>
    </xdr:to>
    <xdr:sp macro="" textlink="">
      <xdr:nvSpPr>
        <xdr:cNvPr id="124" name="フローチャート : 判断 123"/>
        <xdr:cNvSpPr/>
      </xdr:nvSpPr>
      <xdr:spPr>
        <a:xfrm>
          <a:off x="4584700" y="99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157811</xdr:rowOff>
    </xdr:from>
    <xdr:to>
      <xdr:col>5</xdr:col>
      <xdr:colOff>358775</xdr:colOff>
      <xdr:row>56</xdr:row>
      <xdr:rowOff>97748</xdr:rowOff>
    </xdr:to>
    <xdr:cxnSp macro="">
      <xdr:nvCxnSpPr>
        <xdr:cNvPr id="125" name="直線コネクタ 124"/>
        <xdr:cNvCxnSpPr/>
      </xdr:nvCxnSpPr>
      <xdr:spPr>
        <a:xfrm>
          <a:off x="2908300" y="9416111"/>
          <a:ext cx="889000" cy="28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147173</xdr:rowOff>
    </xdr:from>
    <xdr:to>
      <xdr:col>5</xdr:col>
      <xdr:colOff>409575</xdr:colOff>
      <xdr:row>58</xdr:row>
      <xdr:rowOff>77323</xdr:rowOff>
    </xdr:to>
    <xdr:sp macro="" textlink="">
      <xdr:nvSpPr>
        <xdr:cNvPr id="126" name="フローチャート : 判断 125"/>
        <xdr:cNvSpPr/>
      </xdr:nvSpPr>
      <xdr:spPr>
        <a:xfrm>
          <a:off x="3746500" y="991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68450</xdr:rowOff>
    </xdr:from>
    <xdr:ext cx="534377" cy="259045"/>
    <xdr:sp macro="" textlink="">
      <xdr:nvSpPr>
        <xdr:cNvPr id="127" name="テキスト ボックス 126"/>
        <xdr:cNvSpPr txBox="1"/>
      </xdr:nvSpPr>
      <xdr:spPr>
        <a:xfrm>
          <a:off x="3530111" y="1001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85574</xdr:rowOff>
    </xdr:from>
    <xdr:to>
      <xdr:col>4</xdr:col>
      <xdr:colOff>155575</xdr:colOff>
      <xdr:row>54</xdr:row>
      <xdr:rowOff>157811</xdr:rowOff>
    </xdr:to>
    <xdr:cxnSp macro="">
      <xdr:nvCxnSpPr>
        <xdr:cNvPr id="128" name="直線コネクタ 127"/>
        <xdr:cNvCxnSpPr/>
      </xdr:nvCxnSpPr>
      <xdr:spPr>
        <a:xfrm>
          <a:off x="2019300" y="934387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146044</xdr:rowOff>
    </xdr:from>
    <xdr:to>
      <xdr:col>4</xdr:col>
      <xdr:colOff>206375</xdr:colOff>
      <xdr:row>58</xdr:row>
      <xdr:rowOff>76194</xdr:rowOff>
    </xdr:to>
    <xdr:sp macro="" textlink="">
      <xdr:nvSpPr>
        <xdr:cNvPr id="129" name="フローチャート : 判断 128"/>
        <xdr:cNvSpPr/>
      </xdr:nvSpPr>
      <xdr:spPr>
        <a:xfrm>
          <a:off x="2857500" y="9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67321</xdr:rowOff>
    </xdr:from>
    <xdr:ext cx="534377" cy="259045"/>
    <xdr:sp macro="" textlink="">
      <xdr:nvSpPr>
        <xdr:cNvPr id="130" name="テキスト ボックス 129"/>
        <xdr:cNvSpPr txBox="1"/>
      </xdr:nvSpPr>
      <xdr:spPr>
        <a:xfrm>
          <a:off x="2641111" y="10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49533</xdr:rowOff>
    </xdr:from>
    <xdr:to>
      <xdr:col>2</xdr:col>
      <xdr:colOff>638175</xdr:colOff>
      <xdr:row>54</xdr:row>
      <xdr:rowOff>85574</xdr:rowOff>
    </xdr:to>
    <xdr:cxnSp macro="">
      <xdr:nvCxnSpPr>
        <xdr:cNvPr id="131" name="直線コネクタ 130"/>
        <xdr:cNvCxnSpPr/>
      </xdr:nvCxnSpPr>
      <xdr:spPr>
        <a:xfrm>
          <a:off x="1130300" y="8793483"/>
          <a:ext cx="889000" cy="5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136005</xdr:rowOff>
    </xdr:from>
    <xdr:to>
      <xdr:col>3</xdr:col>
      <xdr:colOff>3175</xdr:colOff>
      <xdr:row>58</xdr:row>
      <xdr:rowOff>66155</xdr:rowOff>
    </xdr:to>
    <xdr:sp macro="" textlink="">
      <xdr:nvSpPr>
        <xdr:cNvPr id="132" name="フローチャート : 判断 131"/>
        <xdr:cNvSpPr/>
      </xdr:nvSpPr>
      <xdr:spPr>
        <a:xfrm>
          <a:off x="1968500" y="99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57282</xdr:rowOff>
    </xdr:from>
    <xdr:ext cx="534377" cy="259045"/>
    <xdr:sp macro="" textlink="">
      <xdr:nvSpPr>
        <xdr:cNvPr id="133" name="テキスト ボックス 132"/>
        <xdr:cNvSpPr txBox="1"/>
      </xdr:nvSpPr>
      <xdr:spPr>
        <a:xfrm>
          <a:off x="1752111" y="10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124189</xdr:rowOff>
    </xdr:from>
    <xdr:to>
      <xdr:col>1</xdr:col>
      <xdr:colOff>485775</xdr:colOff>
      <xdr:row>58</xdr:row>
      <xdr:rowOff>54339</xdr:rowOff>
    </xdr:to>
    <xdr:sp macro="" textlink="">
      <xdr:nvSpPr>
        <xdr:cNvPr id="134" name="フローチャート : 判断 133"/>
        <xdr:cNvSpPr/>
      </xdr:nvSpPr>
      <xdr:spPr>
        <a:xfrm>
          <a:off x="1079500" y="9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45466</xdr:rowOff>
    </xdr:from>
    <xdr:ext cx="534377" cy="259045"/>
    <xdr:sp macro="" textlink="">
      <xdr:nvSpPr>
        <xdr:cNvPr id="135" name="テキスト ボックス 134"/>
        <xdr:cNvSpPr txBox="1"/>
      </xdr:nvSpPr>
      <xdr:spPr>
        <a:xfrm>
          <a:off x="863111" y="99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8694</xdr:rowOff>
    </xdr:from>
    <xdr:to>
      <xdr:col>6</xdr:col>
      <xdr:colOff>561975</xdr:colOff>
      <xdr:row>57</xdr:row>
      <xdr:rowOff>110294</xdr:rowOff>
    </xdr:to>
    <xdr:sp macro="" textlink="">
      <xdr:nvSpPr>
        <xdr:cNvPr id="141" name="円/楕円 140"/>
        <xdr:cNvSpPr/>
      </xdr:nvSpPr>
      <xdr:spPr>
        <a:xfrm>
          <a:off x="4584700" y="97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95071</xdr:rowOff>
    </xdr:from>
    <xdr:ext cx="534377" cy="259045"/>
    <xdr:sp macro="" textlink="">
      <xdr:nvSpPr>
        <xdr:cNvPr id="142" name="総務費該当値テキスト"/>
        <xdr:cNvSpPr txBox="1"/>
      </xdr:nvSpPr>
      <xdr:spPr>
        <a:xfrm>
          <a:off x="4686300" y="96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46948</xdr:rowOff>
    </xdr:from>
    <xdr:to>
      <xdr:col>5</xdr:col>
      <xdr:colOff>409575</xdr:colOff>
      <xdr:row>56</xdr:row>
      <xdr:rowOff>148548</xdr:rowOff>
    </xdr:to>
    <xdr:sp macro="" textlink="">
      <xdr:nvSpPr>
        <xdr:cNvPr id="143" name="円/楕円 142"/>
        <xdr:cNvSpPr/>
      </xdr:nvSpPr>
      <xdr:spPr>
        <a:xfrm>
          <a:off x="3746500" y="96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165075</xdr:rowOff>
    </xdr:from>
    <xdr:ext cx="534377" cy="259045"/>
    <xdr:sp macro="" textlink="">
      <xdr:nvSpPr>
        <xdr:cNvPr id="144" name="テキスト ボックス 143"/>
        <xdr:cNvSpPr txBox="1"/>
      </xdr:nvSpPr>
      <xdr:spPr>
        <a:xfrm>
          <a:off x="3530111" y="94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107011</xdr:rowOff>
    </xdr:from>
    <xdr:to>
      <xdr:col>4</xdr:col>
      <xdr:colOff>206375</xdr:colOff>
      <xdr:row>55</xdr:row>
      <xdr:rowOff>37161</xdr:rowOff>
    </xdr:to>
    <xdr:sp macro="" textlink="">
      <xdr:nvSpPr>
        <xdr:cNvPr id="145" name="円/楕円 144"/>
        <xdr:cNvSpPr/>
      </xdr:nvSpPr>
      <xdr:spPr>
        <a:xfrm>
          <a:off x="2857500" y="93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53688</xdr:rowOff>
    </xdr:from>
    <xdr:ext cx="599010" cy="259045"/>
    <xdr:sp macro="" textlink="">
      <xdr:nvSpPr>
        <xdr:cNvPr id="146" name="テキスト ボックス 145"/>
        <xdr:cNvSpPr txBox="1"/>
      </xdr:nvSpPr>
      <xdr:spPr>
        <a:xfrm>
          <a:off x="2608794" y="91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34774</xdr:rowOff>
    </xdr:from>
    <xdr:to>
      <xdr:col>3</xdr:col>
      <xdr:colOff>3175</xdr:colOff>
      <xdr:row>54</xdr:row>
      <xdr:rowOff>136374</xdr:rowOff>
    </xdr:to>
    <xdr:sp macro="" textlink="">
      <xdr:nvSpPr>
        <xdr:cNvPr id="147" name="円/楕円 146"/>
        <xdr:cNvSpPr/>
      </xdr:nvSpPr>
      <xdr:spPr>
        <a:xfrm>
          <a:off x="1968500" y="92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152901</xdr:rowOff>
    </xdr:from>
    <xdr:ext cx="599010" cy="259045"/>
    <xdr:sp macro="" textlink="">
      <xdr:nvSpPr>
        <xdr:cNvPr id="148" name="テキスト ボックス 147"/>
        <xdr:cNvSpPr txBox="1"/>
      </xdr:nvSpPr>
      <xdr:spPr>
        <a:xfrm>
          <a:off x="1719794" y="90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133,287</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170183</xdr:rowOff>
    </xdr:from>
    <xdr:to>
      <xdr:col>1</xdr:col>
      <xdr:colOff>485775</xdr:colOff>
      <xdr:row>51</xdr:row>
      <xdr:rowOff>100333</xdr:rowOff>
    </xdr:to>
    <xdr:sp macro="" textlink="">
      <xdr:nvSpPr>
        <xdr:cNvPr id="149" name="円/楕円 148"/>
        <xdr:cNvSpPr/>
      </xdr:nvSpPr>
      <xdr:spPr>
        <a:xfrm>
          <a:off x="1079500" y="87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116860</xdr:rowOff>
    </xdr:from>
    <xdr:ext cx="599010" cy="259045"/>
    <xdr:sp macro="" textlink="">
      <xdr:nvSpPr>
        <xdr:cNvPr id="150" name="テキスト ボックス 149"/>
        <xdr:cNvSpPr txBox="1"/>
      </xdr:nvSpPr>
      <xdr:spPr>
        <a:xfrm>
          <a:off x="830794" y="851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5" name="直線コネクタ 174"/>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6"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7" name="直線コネクタ 176"/>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8"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79" name="直線コネクタ 178"/>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153619</xdr:rowOff>
    </xdr:from>
    <xdr:to>
      <xdr:col>6</xdr:col>
      <xdr:colOff>511175</xdr:colOff>
      <xdr:row>77</xdr:row>
      <xdr:rowOff>86525</xdr:rowOff>
    </xdr:to>
    <xdr:cxnSp macro="">
      <xdr:nvCxnSpPr>
        <xdr:cNvPr id="180" name="直線コネクタ 179"/>
        <xdr:cNvCxnSpPr/>
      </xdr:nvCxnSpPr>
      <xdr:spPr>
        <a:xfrm flipV="1">
          <a:off x="3797300" y="13183819"/>
          <a:ext cx="8382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1"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2" name="フローチャート : 判断 181"/>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98476</xdr:rowOff>
    </xdr:from>
    <xdr:to>
      <xdr:col>5</xdr:col>
      <xdr:colOff>358775</xdr:colOff>
      <xdr:row>77</xdr:row>
      <xdr:rowOff>86525</xdr:rowOff>
    </xdr:to>
    <xdr:cxnSp macro="">
      <xdr:nvCxnSpPr>
        <xdr:cNvPr id="183" name="直線コネクタ 182"/>
        <xdr:cNvCxnSpPr/>
      </xdr:nvCxnSpPr>
      <xdr:spPr>
        <a:xfrm>
          <a:off x="2908300" y="12785776"/>
          <a:ext cx="889000" cy="5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4" name="フローチャート : 判断 183"/>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5" name="テキスト ボックス 184"/>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98476</xdr:rowOff>
    </xdr:from>
    <xdr:to>
      <xdr:col>4</xdr:col>
      <xdr:colOff>155575</xdr:colOff>
      <xdr:row>75</xdr:row>
      <xdr:rowOff>59551</xdr:rowOff>
    </xdr:to>
    <xdr:cxnSp macro="">
      <xdr:nvCxnSpPr>
        <xdr:cNvPr id="186" name="直線コネクタ 185"/>
        <xdr:cNvCxnSpPr/>
      </xdr:nvCxnSpPr>
      <xdr:spPr>
        <a:xfrm flipV="1">
          <a:off x="2019300" y="12785776"/>
          <a:ext cx="889000" cy="1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7" name="フローチャート : 判断 186"/>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8" name="テキスト ボックス 187"/>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62954</xdr:rowOff>
    </xdr:from>
    <xdr:to>
      <xdr:col>2</xdr:col>
      <xdr:colOff>638175</xdr:colOff>
      <xdr:row>75</xdr:row>
      <xdr:rowOff>59551</xdr:rowOff>
    </xdr:to>
    <xdr:cxnSp macro="">
      <xdr:nvCxnSpPr>
        <xdr:cNvPr id="189" name="直線コネクタ 188"/>
        <xdr:cNvCxnSpPr/>
      </xdr:nvCxnSpPr>
      <xdr:spPr>
        <a:xfrm>
          <a:off x="1130300" y="12578804"/>
          <a:ext cx="889000" cy="3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0" name="フローチャート : 判断 189"/>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1" name="テキスト ボックス 190"/>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2" name="フローチャート : 判断 191"/>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3" name="テキスト ボックス 192"/>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102819</xdr:rowOff>
    </xdr:from>
    <xdr:to>
      <xdr:col>6</xdr:col>
      <xdr:colOff>561975</xdr:colOff>
      <xdr:row>77</xdr:row>
      <xdr:rowOff>32969</xdr:rowOff>
    </xdr:to>
    <xdr:sp macro="" textlink="">
      <xdr:nvSpPr>
        <xdr:cNvPr id="199" name="円/楕円 198"/>
        <xdr:cNvSpPr/>
      </xdr:nvSpPr>
      <xdr:spPr>
        <a:xfrm>
          <a:off x="4584700" y="131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81246</xdr:rowOff>
    </xdr:from>
    <xdr:ext cx="599010" cy="259045"/>
    <xdr:sp macro="" textlink="">
      <xdr:nvSpPr>
        <xdr:cNvPr id="200" name="民生費該当値テキスト"/>
        <xdr:cNvSpPr txBox="1"/>
      </xdr:nvSpPr>
      <xdr:spPr>
        <a:xfrm>
          <a:off x="4686300" y="1311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35725</xdr:rowOff>
    </xdr:from>
    <xdr:to>
      <xdr:col>5</xdr:col>
      <xdr:colOff>409575</xdr:colOff>
      <xdr:row>77</xdr:row>
      <xdr:rowOff>137325</xdr:rowOff>
    </xdr:to>
    <xdr:sp macro="" textlink="">
      <xdr:nvSpPr>
        <xdr:cNvPr id="201" name="円/楕円 200"/>
        <xdr:cNvSpPr/>
      </xdr:nvSpPr>
      <xdr:spPr>
        <a:xfrm>
          <a:off x="3746500" y="132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128452</xdr:rowOff>
    </xdr:from>
    <xdr:ext cx="599010" cy="259045"/>
    <xdr:sp macro="" textlink="">
      <xdr:nvSpPr>
        <xdr:cNvPr id="202" name="テキスト ボックス 201"/>
        <xdr:cNvSpPr txBox="1"/>
      </xdr:nvSpPr>
      <xdr:spPr>
        <a:xfrm>
          <a:off x="3497794" y="133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47676</xdr:rowOff>
    </xdr:from>
    <xdr:to>
      <xdr:col>4</xdr:col>
      <xdr:colOff>206375</xdr:colOff>
      <xdr:row>74</xdr:row>
      <xdr:rowOff>149276</xdr:rowOff>
    </xdr:to>
    <xdr:sp macro="" textlink="">
      <xdr:nvSpPr>
        <xdr:cNvPr id="203" name="円/楕円 202"/>
        <xdr:cNvSpPr/>
      </xdr:nvSpPr>
      <xdr:spPr>
        <a:xfrm>
          <a:off x="28575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165803</xdr:rowOff>
    </xdr:from>
    <xdr:ext cx="599010" cy="259045"/>
    <xdr:sp macro="" textlink="">
      <xdr:nvSpPr>
        <xdr:cNvPr id="204" name="テキスト ボックス 203"/>
        <xdr:cNvSpPr txBox="1"/>
      </xdr:nvSpPr>
      <xdr:spPr>
        <a:xfrm>
          <a:off x="2608794" y="125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8751</xdr:rowOff>
    </xdr:from>
    <xdr:to>
      <xdr:col>3</xdr:col>
      <xdr:colOff>3175</xdr:colOff>
      <xdr:row>75</xdr:row>
      <xdr:rowOff>110351</xdr:rowOff>
    </xdr:to>
    <xdr:sp macro="" textlink="">
      <xdr:nvSpPr>
        <xdr:cNvPr id="205" name="円/楕円 204"/>
        <xdr:cNvSpPr/>
      </xdr:nvSpPr>
      <xdr:spPr>
        <a:xfrm>
          <a:off x="1968500" y="12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126878</xdr:rowOff>
    </xdr:from>
    <xdr:ext cx="599010" cy="259045"/>
    <xdr:sp macro="" textlink="">
      <xdr:nvSpPr>
        <xdr:cNvPr id="206" name="テキスト ボックス 205"/>
        <xdr:cNvSpPr txBox="1"/>
      </xdr:nvSpPr>
      <xdr:spPr>
        <a:xfrm>
          <a:off x="1719794" y="126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172,811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12154</xdr:rowOff>
    </xdr:from>
    <xdr:to>
      <xdr:col>1</xdr:col>
      <xdr:colOff>485775</xdr:colOff>
      <xdr:row>73</xdr:row>
      <xdr:rowOff>113754</xdr:rowOff>
    </xdr:to>
    <xdr:sp macro="" textlink="">
      <xdr:nvSpPr>
        <xdr:cNvPr id="207" name="円/楕円 206"/>
        <xdr:cNvSpPr/>
      </xdr:nvSpPr>
      <xdr:spPr>
        <a:xfrm>
          <a:off x="1079500" y="125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130281</xdr:rowOff>
    </xdr:from>
    <xdr:ext cx="599010" cy="259045"/>
    <xdr:sp macro="" textlink="">
      <xdr:nvSpPr>
        <xdr:cNvPr id="208" name="テキスト ボックス 207"/>
        <xdr:cNvSpPr txBox="1"/>
      </xdr:nvSpPr>
      <xdr:spPr>
        <a:xfrm>
          <a:off x="830794" y="123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1" name="直線コネクタ 230"/>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2"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3" name="直線コネクタ 232"/>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4"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5" name="直線コネクタ 234"/>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152547</xdr:rowOff>
    </xdr:from>
    <xdr:to>
      <xdr:col>6</xdr:col>
      <xdr:colOff>511175</xdr:colOff>
      <xdr:row>95</xdr:row>
      <xdr:rowOff>153141</xdr:rowOff>
    </xdr:to>
    <xdr:cxnSp macro="">
      <xdr:nvCxnSpPr>
        <xdr:cNvPr id="236" name="直線コネクタ 235"/>
        <xdr:cNvCxnSpPr/>
      </xdr:nvCxnSpPr>
      <xdr:spPr>
        <a:xfrm flipV="1">
          <a:off x="3797300" y="16268847"/>
          <a:ext cx="838200" cy="1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7"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8" name="フローチャート : 判断 237"/>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153141</xdr:rowOff>
    </xdr:from>
    <xdr:to>
      <xdr:col>5</xdr:col>
      <xdr:colOff>358775</xdr:colOff>
      <xdr:row>96</xdr:row>
      <xdr:rowOff>66822</xdr:rowOff>
    </xdr:to>
    <xdr:cxnSp macro="">
      <xdr:nvCxnSpPr>
        <xdr:cNvPr id="239" name="直線コネクタ 238"/>
        <xdr:cNvCxnSpPr/>
      </xdr:nvCxnSpPr>
      <xdr:spPr>
        <a:xfrm flipV="1">
          <a:off x="2908300" y="16440891"/>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0" name="フローチャート : 判断 239"/>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1" name="テキスト ボックス 240"/>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66822</xdr:rowOff>
    </xdr:from>
    <xdr:to>
      <xdr:col>4</xdr:col>
      <xdr:colOff>155575</xdr:colOff>
      <xdr:row>96</xdr:row>
      <xdr:rowOff>136111</xdr:rowOff>
    </xdr:to>
    <xdr:cxnSp macro="">
      <xdr:nvCxnSpPr>
        <xdr:cNvPr id="242" name="直線コネクタ 241"/>
        <xdr:cNvCxnSpPr/>
      </xdr:nvCxnSpPr>
      <xdr:spPr>
        <a:xfrm flipV="1">
          <a:off x="2019300" y="16526022"/>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3" name="フローチャート : 判断 242"/>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4" name="テキスト ボックス 243"/>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136111</xdr:rowOff>
    </xdr:from>
    <xdr:to>
      <xdr:col>2</xdr:col>
      <xdr:colOff>638175</xdr:colOff>
      <xdr:row>96</xdr:row>
      <xdr:rowOff>138945</xdr:rowOff>
    </xdr:to>
    <xdr:cxnSp macro="">
      <xdr:nvCxnSpPr>
        <xdr:cNvPr id="245" name="直線コネクタ 244"/>
        <xdr:cNvCxnSpPr/>
      </xdr:nvCxnSpPr>
      <xdr:spPr>
        <a:xfrm flipV="1">
          <a:off x="1130300" y="1659531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6" name="フローチャート : 判断 245"/>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7" name="テキスト ボックス 246"/>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8" name="フローチャート : 判断 247"/>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49" name="テキスト ボックス 248"/>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101747</xdr:rowOff>
    </xdr:from>
    <xdr:to>
      <xdr:col>6</xdr:col>
      <xdr:colOff>561975</xdr:colOff>
      <xdr:row>95</xdr:row>
      <xdr:rowOff>31897</xdr:rowOff>
    </xdr:to>
    <xdr:sp macro="" textlink="">
      <xdr:nvSpPr>
        <xdr:cNvPr id="255" name="円/楕円 254"/>
        <xdr:cNvSpPr/>
      </xdr:nvSpPr>
      <xdr:spPr>
        <a:xfrm>
          <a:off x="4584700" y="1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124624</xdr:rowOff>
    </xdr:from>
    <xdr:ext cx="534377" cy="259045"/>
    <xdr:sp macro="" textlink="">
      <xdr:nvSpPr>
        <xdr:cNvPr id="256" name="衛生費該当値テキスト"/>
        <xdr:cNvSpPr txBox="1"/>
      </xdr:nvSpPr>
      <xdr:spPr>
        <a:xfrm>
          <a:off x="4686300" y="160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102341</xdr:rowOff>
    </xdr:from>
    <xdr:to>
      <xdr:col>5</xdr:col>
      <xdr:colOff>409575</xdr:colOff>
      <xdr:row>96</xdr:row>
      <xdr:rowOff>32491</xdr:rowOff>
    </xdr:to>
    <xdr:sp macro="" textlink="">
      <xdr:nvSpPr>
        <xdr:cNvPr id="257" name="円/楕円 256"/>
        <xdr:cNvSpPr/>
      </xdr:nvSpPr>
      <xdr:spPr>
        <a:xfrm>
          <a:off x="3746500" y="1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49018</xdr:rowOff>
    </xdr:from>
    <xdr:ext cx="534377" cy="259045"/>
    <xdr:sp macro="" textlink="">
      <xdr:nvSpPr>
        <xdr:cNvPr id="258" name="テキスト ボックス 257"/>
        <xdr:cNvSpPr txBox="1"/>
      </xdr:nvSpPr>
      <xdr:spPr>
        <a:xfrm>
          <a:off x="3530111" y="161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16022</xdr:rowOff>
    </xdr:from>
    <xdr:to>
      <xdr:col>4</xdr:col>
      <xdr:colOff>206375</xdr:colOff>
      <xdr:row>96</xdr:row>
      <xdr:rowOff>117622</xdr:rowOff>
    </xdr:to>
    <xdr:sp macro="" textlink="">
      <xdr:nvSpPr>
        <xdr:cNvPr id="259" name="円/楕円 258"/>
        <xdr:cNvSpPr/>
      </xdr:nvSpPr>
      <xdr:spPr>
        <a:xfrm>
          <a:off x="2857500" y="1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134149</xdr:rowOff>
    </xdr:from>
    <xdr:ext cx="534377" cy="259045"/>
    <xdr:sp macro="" textlink="">
      <xdr:nvSpPr>
        <xdr:cNvPr id="260" name="テキスト ボックス 259"/>
        <xdr:cNvSpPr txBox="1"/>
      </xdr:nvSpPr>
      <xdr:spPr>
        <a:xfrm>
          <a:off x="2641111" y="162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85311</xdr:rowOff>
    </xdr:from>
    <xdr:to>
      <xdr:col>3</xdr:col>
      <xdr:colOff>3175</xdr:colOff>
      <xdr:row>97</xdr:row>
      <xdr:rowOff>15461</xdr:rowOff>
    </xdr:to>
    <xdr:sp macro="" textlink="">
      <xdr:nvSpPr>
        <xdr:cNvPr id="261" name="円/楕円 260"/>
        <xdr:cNvSpPr/>
      </xdr:nvSpPr>
      <xdr:spPr>
        <a:xfrm>
          <a:off x="1968500" y="165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31988</xdr:rowOff>
    </xdr:from>
    <xdr:ext cx="534377" cy="259045"/>
    <xdr:sp macro="" textlink="">
      <xdr:nvSpPr>
        <xdr:cNvPr id="262" name="テキスト ボックス 261"/>
        <xdr:cNvSpPr txBox="1"/>
      </xdr:nvSpPr>
      <xdr:spPr>
        <a:xfrm>
          <a:off x="1752111" y="163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88145</xdr:rowOff>
    </xdr:from>
    <xdr:to>
      <xdr:col>1</xdr:col>
      <xdr:colOff>485775</xdr:colOff>
      <xdr:row>97</xdr:row>
      <xdr:rowOff>18295</xdr:rowOff>
    </xdr:to>
    <xdr:sp macro="" textlink="">
      <xdr:nvSpPr>
        <xdr:cNvPr id="263" name="円/楕円 262"/>
        <xdr:cNvSpPr/>
      </xdr:nvSpPr>
      <xdr:spPr>
        <a:xfrm>
          <a:off x="1079500" y="1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34822</xdr:rowOff>
    </xdr:from>
    <xdr:ext cx="534377" cy="259045"/>
    <xdr:sp macro="" textlink="">
      <xdr:nvSpPr>
        <xdr:cNvPr id="264" name="テキスト ボックス 263"/>
        <xdr:cNvSpPr txBox="1"/>
      </xdr:nvSpPr>
      <xdr:spPr>
        <a:xfrm>
          <a:off x="863111" y="163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71577</xdr:rowOff>
    </xdr:from>
    <xdr:to>
      <xdr:col>15</xdr:col>
      <xdr:colOff>180340</xdr:colOff>
      <xdr:row>38</xdr:row>
      <xdr:rowOff>138100</xdr:rowOff>
    </xdr:to>
    <xdr:cxnSp macro="">
      <xdr:nvCxnSpPr>
        <xdr:cNvPr id="286" name="直線コネクタ 285"/>
        <xdr:cNvCxnSpPr/>
      </xdr:nvCxnSpPr>
      <xdr:spPr>
        <a:xfrm flipV="1">
          <a:off x="10475595" y="6072327"/>
          <a:ext cx="1270" cy="5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141927</xdr:rowOff>
    </xdr:from>
    <xdr:ext cx="249299" cy="259045"/>
    <xdr:sp macro="" textlink="">
      <xdr:nvSpPr>
        <xdr:cNvPr id="287" name="労働費最小値テキスト"/>
        <xdr:cNvSpPr txBox="1"/>
      </xdr:nvSpPr>
      <xdr:spPr>
        <a:xfrm>
          <a:off x="10528300" y="665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138100</xdr:rowOff>
    </xdr:from>
    <xdr:to>
      <xdr:col>15</xdr:col>
      <xdr:colOff>269875</xdr:colOff>
      <xdr:row>38</xdr:row>
      <xdr:rowOff>138100</xdr:rowOff>
    </xdr:to>
    <xdr:cxnSp macro="">
      <xdr:nvCxnSpPr>
        <xdr:cNvPr id="288" name="直線コネクタ 287"/>
        <xdr:cNvCxnSpPr/>
      </xdr:nvCxnSpPr>
      <xdr:spPr>
        <a:xfrm>
          <a:off x="10388600" y="665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18254</xdr:rowOff>
    </xdr:from>
    <xdr:ext cx="469744" cy="259045"/>
    <xdr:sp macro="" textlink="">
      <xdr:nvSpPr>
        <xdr:cNvPr id="289" name="労働費最大値テキスト"/>
        <xdr:cNvSpPr txBox="1"/>
      </xdr:nvSpPr>
      <xdr:spPr>
        <a:xfrm>
          <a:off x="10528300" y="58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35</xdr:row>
      <xdr:rowOff>71577</xdr:rowOff>
    </xdr:from>
    <xdr:to>
      <xdr:col>15</xdr:col>
      <xdr:colOff>269875</xdr:colOff>
      <xdr:row>35</xdr:row>
      <xdr:rowOff>71577</xdr:rowOff>
    </xdr:to>
    <xdr:cxnSp macro="">
      <xdr:nvCxnSpPr>
        <xdr:cNvPr id="290" name="直線コネクタ 289"/>
        <xdr:cNvCxnSpPr/>
      </xdr:nvCxnSpPr>
      <xdr:spPr>
        <a:xfrm>
          <a:off x="10388600" y="607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53975</xdr:rowOff>
    </xdr:from>
    <xdr:to>
      <xdr:col>15</xdr:col>
      <xdr:colOff>180975</xdr:colOff>
      <xdr:row>37</xdr:row>
      <xdr:rowOff>171247</xdr:rowOff>
    </xdr:to>
    <xdr:cxnSp macro="">
      <xdr:nvCxnSpPr>
        <xdr:cNvPr id="291" name="直線コネクタ 290"/>
        <xdr:cNvCxnSpPr/>
      </xdr:nvCxnSpPr>
      <xdr:spPr>
        <a:xfrm>
          <a:off x="9639300" y="6226175"/>
          <a:ext cx="838200" cy="2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125950</xdr:rowOff>
    </xdr:from>
    <xdr:ext cx="378565" cy="259045"/>
    <xdr:sp macro="" textlink="">
      <xdr:nvSpPr>
        <xdr:cNvPr id="292" name="労働費平均値テキスト"/>
        <xdr:cNvSpPr txBox="1"/>
      </xdr:nvSpPr>
      <xdr:spPr>
        <a:xfrm>
          <a:off x="10528300" y="62981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103073</xdr:rowOff>
    </xdr:from>
    <xdr:to>
      <xdr:col>15</xdr:col>
      <xdr:colOff>231775</xdr:colOff>
      <xdr:row>38</xdr:row>
      <xdr:rowOff>33223</xdr:rowOff>
    </xdr:to>
    <xdr:sp macro="" textlink="">
      <xdr:nvSpPr>
        <xdr:cNvPr id="293" name="フローチャート : 判断 292"/>
        <xdr:cNvSpPr/>
      </xdr:nvSpPr>
      <xdr:spPr>
        <a:xfrm>
          <a:off x="10426700" y="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20142</xdr:rowOff>
    </xdr:from>
    <xdr:to>
      <xdr:col>14</xdr:col>
      <xdr:colOff>28575</xdr:colOff>
      <xdr:row>36</xdr:row>
      <xdr:rowOff>53975</xdr:rowOff>
    </xdr:to>
    <xdr:cxnSp macro="">
      <xdr:nvCxnSpPr>
        <xdr:cNvPr id="294" name="直線コネクタ 293"/>
        <xdr:cNvCxnSpPr/>
      </xdr:nvCxnSpPr>
      <xdr:spPr>
        <a:xfrm>
          <a:off x="8750300" y="5677992"/>
          <a:ext cx="889000" cy="5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82499</xdr:rowOff>
    </xdr:from>
    <xdr:to>
      <xdr:col>14</xdr:col>
      <xdr:colOff>79375</xdr:colOff>
      <xdr:row>38</xdr:row>
      <xdr:rowOff>12649</xdr:rowOff>
    </xdr:to>
    <xdr:sp macro="" textlink="">
      <xdr:nvSpPr>
        <xdr:cNvPr id="295" name="フローチャート : 判断 294"/>
        <xdr:cNvSpPr/>
      </xdr:nvSpPr>
      <xdr:spPr>
        <a:xfrm>
          <a:off x="9588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3776</xdr:rowOff>
    </xdr:from>
    <xdr:ext cx="378565" cy="259045"/>
    <xdr:sp macro="" textlink="">
      <xdr:nvSpPr>
        <xdr:cNvPr id="296" name="テキスト ボックス 295"/>
        <xdr:cNvSpPr txBox="1"/>
      </xdr:nvSpPr>
      <xdr:spPr>
        <a:xfrm>
          <a:off x="9450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103810</xdr:rowOff>
    </xdr:from>
    <xdr:to>
      <xdr:col>12</xdr:col>
      <xdr:colOff>511175</xdr:colOff>
      <xdr:row>33</xdr:row>
      <xdr:rowOff>20142</xdr:rowOff>
    </xdr:to>
    <xdr:cxnSp macro="">
      <xdr:nvCxnSpPr>
        <xdr:cNvPr id="297" name="直線コネクタ 296"/>
        <xdr:cNvCxnSpPr/>
      </xdr:nvCxnSpPr>
      <xdr:spPr>
        <a:xfrm>
          <a:off x="7861300" y="559021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41580</xdr:rowOff>
    </xdr:from>
    <xdr:to>
      <xdr:col>12</xdr:col>
      <xdr:colOff>561975</xdr:colOff>
      <xdr:row>37</xdr:row>
      <xdr:rowOff>143180</xdr:rowOff>
    </xdr:to>
    <xdr:sp macro="" textlink="">
      <xdr:nvSpPr>
        <xdr:cNvPr id="298" name="フローチャート : 判断 297"/>
        <xdr:cNvSpPr/>
      </xdr:nvSpPr>
      <xdr:spPr>
        <a:xfrm>
          <a:off x="8699500" y="63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134307</xdr:rowOff>
    </xdr:from>
    <xdr:ext cx="378565" cy="259045"/>
    <xdr:sp macro="" textlink="">
      <xdr:nvSpPr>
        <xdr:cNvPr id="299" name="テキスト ボックス 298"/>
        <xdr:cNvSpPr txBox="1"/>
      </xdr:nvSpPr>
      <xdr:spPr>
        <a:xfrm>
          <a:off x="8561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145415</xdr:rowOff>
    </xdr:from>
    <xdr:to>
      <xdr:col>11</xdr:col>
      <xdr:colOff>307975</xdr:colOff>
      <xdr:row>32</xdr:row>
      <xdr:rowOff>103810</xdr:rowOff>
    </xdr:to>
    <xdr:cxnSp macro="">
      <xdr:nvCxnSpPr>
        <xdr:cNvPr id="300" name="直線コネクタ 299"/>
        <xdr:cNvCxnSpPr/>
      </xdr:nvCxnSpPr>
      <xdr:spPr>
        <a:xfrm>
          <a:off x="6972300" y="5288915"/>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162966</xdr:rowOff>
    </xdr:from>
    <xdr:to>
      <xdr:col>11</xdr:col>
      <xdr:colOff>358775</xdr:colOff>
      <xdr:row>37</xdr:row>
      <xdr:rowOff>93116</xdr:rowOff>
    </xdr:to>
    <xdr:sp macro="" textlink="">
      <xdr:nvSpPr>
        <xdr:cNvPr id="301" name="フローチャート : 判断 300"/>
        <xdr:cNvSpPr/>
      </xdr:nvSpPr>
      <xdr:spPr>
        <a:xfrm>
          <a:off x="7810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84243</xdr:rowOff>
    </xdr:from>
    <xdr:ext cx="469744" cy="259045"/>
    <xdr:sp macro="" textlink="">
      <xdr:nvSpPr>
        <xdr:cNvPr id="302" name="テキスト ボックス 301"/>
        <xdr:cNvSpPr txBox="1"/>
      </xdr:nvSpPr>
      <xdr:spPr>
        <a:xfrm>
          <a:off x="7626427" y="64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126619</xdr:rowOff>
    </xdr:from>
    <xdr:to>
      <xdr:col>10</xdr:col>
      <xdr:colOff>155575</xdr:colOff>
      <xdr:row>37</xdr:row>
      <xdr:rowOff>56769</xdr:rowOff>
    </xdr:to>
    <xdr:sp macro="" textlink="">
      <xdr:nvSpPr>
        <xdr:cNvPr id="303" name="フローチャート : 判断 302"/>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47896</xdr:rowOff>
    </xdr:from>
    <xdr:ext cx="469744" cy="259045"/>
    <xdr:sp macro="" textlink="">
      <xdr:nvSpPr>
        <xdr:cNvPr id="304" name="テキスト ボックス 303"/>
        <xdr:cNvSpPr txBox="1"/>
      </xdr:nvSpPr>
      <xdr:spPr>
        <a:xfrm>
          <a:off x="6737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120447</xdr:rowOff>
    </xdr:from>
    <xdr:to>
      <xdr:col>15</xdr:col>
      <xdr:colOff>231775</xdr:colOff>
      <xdr:row>38</xdr:row>
      <xdr:rowOff>50597</xdr:rowOff>
    </xdr:to>
    <xdr:sp macro="" textlink="">
      <xdr:nvSpPr>
        <xdr:cNvPr id="310" name="円/楕円 309"/>
        <xdr:cNvSpPr/>
      </xdr:nvSpPr>
      <xdr:spPr>
        <a:xfrm>
          <a:off x="10426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98874</xdr:rowOff>
    </xdr:from>
    <xdr:ext cx="378565" cy="259045"/>
    <xdr:sp macro="" textlink="">
      <xdr:nvSpPr>
        <xdr:cNvPr id="311" name="労働費該当値テキスト"/>
        <xdr:cNvSpPr txBox="1"/>
      </xdr:nvSpPr>
      <xdr:spPr>
        <a:xfrm>
          <a:off x="10528300" y="644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3175</xdr:rowOff>
    </xdr:from>
    <xdr:to>
      <xdr:col>14</xdr:col>
      <xdr:colOff>79375</xdr:colOff>
      <xdr:row>36</xdr:row>
      <xdr:rowOff>104775</xdr:rowOff>
    </xdr:to>
    <xdr:sp macro="" textlink="">
      <xdr:nvSpPr>
        <xdr:cNvPr id="312" name="円/楕円 311"/>
        <xdr:cNvSpPr/>
      </xdr:nvSpPr>
      <xdr:spPr>
        <a:xfrm>
          <a:off x="958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121302</xdr:rowOff>
    </xdr:from>
    <xdr:ext cx="469744" cy="259045"/>
    <xdr:sp macro="" textlink="">
      <xdr:nvSpPr>
        <xdr:cNvPr id="313" name="テキスト ボックス 312"/>
        <xdr:cNvSpPr txBox="1"/>
      </xdr:nvSpPr>
      <xdr:spPr>
        <a:xfrm>
          <a:off x="9404427"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140792</xdr:rowOff>
    </xdr:from>
    <xdr:to>
      <xdr:col>12</xdr:col>
      <xdr:colOff>561975</xdr:colOff>
      <xdr:row>33</xdr:row>
      <xdr:rowOff>70942</xdr:rowOff>
    </xdr:to>
    <xdr:sp macro="" textlink="">
      <xdr:nvSpPr>
        <xdr:cNvPr id="314" name="円/楕円 313"/>
        <xdr:cNvSpPr/>
      </xdr:nvSpPr>
      <xdr:spPr>
        <a:xfrm>
          <a:off x="8699500" y="56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87469</xdr:rowOff>
    </xdr:from>
    <xdr:ext cx="469744" cy="259045"/>
    <xdr:sp macro="" textlink="">
      <xdr:nvSpPr>
        <xdr:cNvPr id="315" name="テキスト ボックス 314"/>
        <xdr:cNvSpPr txBox="1"/>
      </xdr:nvSpPr>
      <xdr:spPr>
        <a:xfrm>
          <a:off x="8515427" y="54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53010</xdr:rowOff>
    </xdr:from>
    <xdr:to>
      <xdr:col>11</xdr:col>
      <xdr:colOff>358775</xdr:colOff>
      <xdr:row>32</xdr:row>
      <xdr:rowOff>154610</xdr:rowOff>
    </xdr:to>
    <xdr:sp macro="" textlink="">
      <xdr:nvSpPr>
        <xdr:cNvPr id="316" name="円/楕円 315"/>
        <xdr:cNvSpPr/>
      </xdr:nvSpPr>
      <xdr:spPr>
        <a:xfrm>
          <a:off x="7810500" y="55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171137</xdr:rowOff>
    </xdr:from>
    <xdr:ext cx="469744" cy="259045"/>
    <xdr:sp macro="" textlink="">
      <xdr:nvSpPr>
        <xdr:cNvPr id="317" name="テキスト ボックス 316"/>
        <xdr:cNvSpPr txBox="1"/>
      </xdr:nvSpPr>
      <xdr:spPr>
        <a:xfrm>
          <a:off x="7626427" y="53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94615</xdr:rowOff>
    </xdr:from>
    <xdr:to>
      <xdr:col>10</xdr:col>
      <xdr:colOff>155575</xdr:colOff>
      <xdr:row>31</xdr:row>
      <xdr:rowOff>24765</xdr:rowOff>
    </xdr:to>
    <xdr:sp macro="" textlink="">
      <xdr:nvSpPr>
        <xdr:cNvPr id="318" name="円/楕円 317"/>
        <xdr:cNvSpPr/>
      </xdr:nvSpPr>
      <xdr:spPr>
        <a:xfrm>
          <a:off x="6921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41292</xdr:rowOff>
    </xdr:from>
    <xdr:ext cx="469744" cy="259045"/>
    <xdr:sp macro="" textlink="">
      <xdr:nvSpPr>
        <xdr:cNvPr id="319" name="テキスト ボックス 318"/>
        <xdr:cNvSpPr txBox="1"/>
      </xdr:nvSpPr>
      <xdr:spPr>
        <a:xfrm>
          <a:off x="6737427" y="5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43402</xdr:rowOff>
    </xdr:from>
    <xdr:to>
      <xdr:col>15</xdr:col>
      <xdr:colOff>180340</xdr:colOff>
      <xdr:row>58</xdr:row>
      <xdr:rowOff>19342</xdr:rowOff>
    </xdr:to>
    <xdr:cxnSp macro="">
      <xdr:nvCxnSpPr>
        <xdr:cNvPr id="339" name="直線コネクタ 338"/>
        <xdr:cNvCxnSpPr/>
      </xdr:nvCxnSpPr>
      <xdr:spPr>
        <a:xfrm flipV="1">
          <a:off x="10475595" y="9130252"/>
          <a:ext cx="1270" cy="83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58</xdr:row>
      <xdr:rowOff>19342</xdr:rowOff>
    </xdr:from>
    <xdr:to>
      <xdr:col>15</xdr:col>
      <xdr:colOff>269875</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161529</xdr:rowOff>
    </xdr:from>
    <xdr:ext cx="534377" cy="259045"/>
    <xdr:sp macro="" textlink="">
      <xdr:nvSpPr>
        <xdr:cNvPr id="342" name="農林水産業費最大値テキスト"/>
        <xdr:cNvSpPr txBox="1"/>
      </xdr:nvSpPr>
      <xdr:spPr>
        <a:xfrm>
          <a:off x="10528300" y="890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53</xdr:row>
      <xdr:rowOff>43402</xdr:rowOff>
    </xdr:from>
    <xdr:to>
      <xdr:col>15</xdr:col>
      <xdr:colOff>269875</xdr:colOff>
      <xdr:row>53</xdr:row>
      <xdr:rowOff>43402</xdr:rowOff>
    </xdr:to>
    <xdr:cxnSp macro="">
      <xdr:nvCxnSpPr>
        <xdr:cNvPr id="343" name="直線コネクタ 342"/>
        <xdr:cNvCxnSpPr/>
      </xdr:nvCxnSpPr>
      <xdr:spPr>
        <a:xfrm>
          <a:off x="10388600" y="913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26543</xdr:rowOff>
    </xdr:from>
    <xdr:to>
      <xdr:col>15</xdr:col>
      <xdr:colOff>180975</xdr:colOff>
      <xdr:row>54</xdr:row>
      <xdr:rowOff>100895</xdr:rowOff>
    </xdr:to>
    <xdr:cxnSp macro="">
      <xdr:nvCxnSpPr>
        <xdr:cNvPr id="344" name="直線コネクタ 343"/>
        <xdr:cNvCxnSpPr/>
      </xdr:nvCxnSpPr>
      <xdr:spPr>
        <a:xfrm flipV="1">
          <a:off x="9639300" y="9284843"/>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9720</xdr:rowOff>
    </xdr:from>
    <xdr:ext cx="469744" cy="259045"/>
    <xdr:sp macro="" textlink="">
      <xdr:nvSpPr>
        <xdr:cNvPr id="345" name="農林水産業費平均値テキスト"/>
        <xdr:cNvSpPr txBox="1"/>
      </xdr:nvSpPr>
      <xdr:spPr>
        <a:xfrm>
          <a:off x="10528300" y="9610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31293</xdr:rowOff>
    </xdr:from>
    <xdr:to>
      <xdr:col>15</xdr:col>
      <xdr:colOff>231775</xdr:colOff>
      <xdr:row>56</xdr:row>
      <xdr:rowOff>132893</xdr:rowOff>
    </xdr:to>
    <xdr:sp macro="" textlink="">
      <xdr:nvSpPr>
        <xdr:cNvPr id="346" name="フローチャート : 判断 345"/>
        <xdr:cNvSpPr/>
      </xdr:nvSpPr>
      <xdr:spPr>
        <a:xfrm>
          <a:off x="104267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90322</xdr:rowOff>
    </xdr:from>
    <xdr:to>
      <xdr:col>14</xdr:col>
      <xdr:colOff>28575</xdr:colOff>
      <xdr:row>54</xdr:row>
      <xdr:rowOff>100895</xdr:rowOff>
    </xdr:to>
    <xdr:cxnSp macro="">
      <xdr:nvCxnSpPr>
        <xdr:cNvPr id="347" name="直線コネクタ 346"/>
        <xdr:cNvCxnSpPr/>
      </xdr:nvCxnSpPr>
      <xdr:spPr>
        <a:xfrm>
          <a:off x="8750300" y="8662822"/>
          <a:ext cx="889000" cy="69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40780</xdr:rowOff>
    </xdr:from>
    <xdr:to>
      <xdr:col>14</xdr:col>
      <xdr:colOff>79375</xdr:colOff>
      <xdr:row>56</xdr:row>
      <xdr:rowOff>142380</xdr:rowOff>
    </xdr:to>
    <xdr:sp macro="" textlink="">
      <xdr:nvSpPr>
        <xdr:cNvPr id="348" name="フローチャート : 判断 347"/>
        <xdr:cNvSpPr/>
      </xdr:nvSpPr>
      <xdr:spPr>
        <a:xfrm>
          <a:off x="9588500" y="96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133507</xdr:rowOff>
    </xdr:from>
    <xdr:ext cx="469744" cy="259045"/>
    <xdr:sp macro="" textlink="">
      <xdr:nvSpPr>
        <xdr:cNvPr id="349" name="テキスト ボックス 348"/>
        <xdr:cNvSpPr txBox="1"/>
      </xdr:nvSpPr>
      <xdr:spPr>
        <a:xfrm>
          <a:off x="9404427" y="97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90322</xdr:rowOff>
    </xdr:from>
    <xdr:to>
      <xdr:col>12</xdr:col>
      <xdr:colOff>511175</xdr:colOff>
      <xdr:row>53</xdr:row>
      <xdr:rowOff>150902</xdr:rowOff>
    </xdr:to>
    <xdr:cxnSp macro="">
      <xdr:nvCxnSpPr>
        <xdr:cNvPr id="350" name="直線コネクタ 349"/>
        <xdr:cNvCxnSpPr/>
      </xdr:nvCxnSpPr>
      <xdr:spPr>
        <a:xfrm flipV="1">
          <a:off x="7861300" y="8662822"/>
          <a:ext cx="889000" cy="5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35179</xdr:rowOff>
    </xdr:from>
    <xdr:to>
      <xdr:col>12</xdr:col>
      <xdr:colOff>561975</xdr:colOff>
      <xdr:row>56</xdr:row>
      <xdr:rowOff>136779</xdr:rowOff>
    </xdr:to>
    <xdr:sp macro="" textlink="">
      <xdr:nvSpPr>
        <xdr:cNvPr id="351" name="フローチャート : 判断 350"/>
        <xdr:cNvSpPr/>
      </xdr:nvSpPr>
      <xdr:spPr>
        <a:xfrm>
          <a:off x="8699500" y="963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127906</xdr:rowOff>
    </xdr:from>
    <xdr:ext cx="469744" cy="259045"/>
    <xdr:sp macro="" textlink="">
      <xdr:nvSpPr>
        <xdr:cNvPr id="352" name="テキスト ボックス 351"/>
        <xdr:cNvSpPr txBox="1"/>
      </xdr:nvSpPr>
      <xdr:spPr>
        <a:xfrm>
          <a:off x="8515427"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150902</xdr:rowOff>
    </xdr:from>
    <xdr:to>
      <xdr:col>11</xdr:col>
      <xdr:colOff>307975</xdr:colOff>
      <xdr:row>55</xdr:row>
      <xdr:rowOff>36144</xdr:rowOff>
    </xdr:to>
    <xdr:cxnSp macro="">
      <xdr:nvCxnSpPr>
        <xdr:cNvPr id="353" name="直線コネクタ 352"/>
        <xdr:cNvCxnSpPr/>
      </xdr:nvCxnSpPr>
      <xdr:spPr>
        <a:xfrm flipV="1">
          <a:off x="6972300" y="9237752"/>
          <a:ext cx="889000" cy="2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57982</xdr:rowOff>
    </xdr:from>
    <xdr:to>
      <xdr:col>11</xdr:col>
      <xdr:colOff>358775</xdr:colOff>
      <xdr:row>56</xdr:row>
      <xdr:rowOff>159582</xdr:rowOff>
    </xdr:to>
    <xdr:sp macro="" textlink="">
      <xdr:nvSpPr>
        <xdr:cNvPr id="354" name="フローチャート : 判断 353"/>
        <xdr:cNvSpPr/>
      </xdr:nvSpPr>
      <xdr:spPr>
        <a:xfrm>
          <a:off x="7810500" y="965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150709</xdr:rowOff>
    </xdr:from>
    <xdr:ext cx="469744" cy="259045"/>
    <xdr:sp macro="" textlink="">
      <xdr:nvSpPr>
        <xdr:cNvPr id="355" name="テキスト ボックス 354"/>
        <xdr:cNvSpPr txBox="1"/>
      </xdr:nvSpPr>
      <xdr:spPr>
        <a:xfrm>
          <a:off x="7626427" y="97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50267</xdr:rowOff>
    </xdr:from>
    <xdr:to>
      <xdr:col>10</xdr:col>
      <xdr:colOff>155575</xdr:colOff>
      <xdr:row>56</xdr:row>
      <xdr:rowOff>151867</xdr:rowOff>
    </xdr:to>
    <xdr:sp macro="" textlink="">
      <xdr:nvSpPr>
        <xdr:cNvPr id="356" name="フローチャート : 判断 355"/>
        <xdr:cNvSpPr/>
      </xdr:nvSpPr>
      <xdr:spPr>
        <a:xfrm>
          <a:off x="6921500" y="96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142994</xdr:rowOff>
    </xdr:from>
    <xdr:ext cx="469744" cy="259045"/>
    <xdr:sp macro="" textlink="">
      <xdr:nvSpPr>
        <xdr:cNvPr id="357" name="テキスト ボックス 356"/>
        <xdr:cNvSpPr txBox="1"/>
      </xdr:nvSpPr>
      <xdr:spPr>
        <a:xfrm>
          <a:off x="6737427" y="974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147193</xdr:rowOff>
    </xdr:from>
    <xdr:to>
      <xdr:col>15</xdr:col>
      <xdr:colOff>231775</xdr:colOff>
      <xdr:row>54</xdr:row>
      <xdr:rowOff>77343</xdr:rowOff>
    </xdr:to>
    <xdr:sp macro="" textlink="">
      <xdr:nvSpPr>
        <xdr:cNvPr id="363" name="円/楕円 362"/>
        <xdr:cNvSpPr/>
      </xdr:nvSpPr>
      <xdr:spPr>
        <a:xfrm>
          <a:off x="10426700" y="92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170070</xdr:rowOff>
    </xdr:from>
    <xdr:ext cx="534377" cy="259045"/>
    <xdr:sp macro="" textlink="">
      <xdr:nvSpPr>
        <xdr:cNvPr id="364" name="農林水産業費該当値テキスト"/>
        <xdr:cNvSpPr txBox="1"/>
      </xdr:nvSpPr>
      <xdr:spPr>
        <a:xfrm>
          <a:off x="10528300" y="90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50095</xdr:rowOff>
    </xdr:from>
    <xdr:to>
      <xdr:col>14</xdr:col>
      <xdr:colOff>79375</xdr:colOff>
      <xdr:row>54</xdr:row>
      <xdr:rowOff>151695</xdr:rowOff>
    </xdr:to>
    <xdr:sp macro="" textlink="">
      <xdr:nvSpPr>
        <xdr:cNvPr id="365" name="円/楕円 364"/>
        <xdr:cNvSpPr/>
      </xdr:nvSpPr>
      <xdr:spPr>
        <a:xfrm>
          <a:off x="9588500" y="93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168222</xdr:rowOff>
    </xdr:from>
    <xdr:ext cx="534377" cy="259045"/>
    <xdr:sp macro="" textlink="">
      <xdr:nvSpPr>
        <xdr:cNvPr id="366" name="テキスト ボックス 365"/>
        <xdr:cNvSpPr txBox="1"/>
      </xdr:nvSpPr>
      <xdr:spPr>
        <a:xfrm>
          <a:off x="9372111" y="90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39522</xdr:rowOff>
    </xdr:from>
    <xdr:to>
      <xdr:col>12</xdr:col>
      <xdr:colOff>561975</xdr:colOff>
      <xdr:row>50</xdr:row>
      <xdr:rowOff>141122</xdr:rowOff>
    </xdr:to>
    <xdr:sp macro="" textlink="">
      <xdr:nvSpPr>
        <xdr:cNvPr id="367" name="円/楕円 366"/>
        <xdr:cNvSpPr/>
      </xdr:nvSpPr>
      <xdr:spPr>
        <a:xfrm>
          <a:off x="8699500" y="86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157649</xdr:rowOff>
    </xdr:from>
    <xdr:ext cx="534377" cy="259045"/>
    <xdr:sp macro="" textlink="">
      <xdr:nvSpPr>
        <xdr:cNvPr id="368" name="テキスト ボックス 367"/>
        <xdr:cNvSpPr txBox="1"/>
      </xdr:nvSpPr>
      <xdr:spPr>
        <a:xfrm>
          <a:off x="8483111" y="83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100102</xdr:rowOff>
    </xdr:from>
    <xdr:to>
      <xdr:col>11</xdr:col>
      <xdr:colOff>358775</xdr:colOff>
      <xdr:row>54</xdr:row>
      <xdr:rowOff>30252</xdr:rowOff>
    </xdr:to>
    <xdr:sp macro="" textlink="">
      <xdr:nvSpPr>
        <xdr:cNvPr id="369" name="円/楕円 368"/>
        <xdr:cNvSpPr/>
      </xdr:nvSpPr>
      <xdr:spPr>
        <a:xfrm>
          <a:off x="7810500" y="91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46779</xdr:rowOff>
    </xdr:from>
    <xdr:ext cx="534377" cy="259045"/>
    <xdr:sp macro="" textlink="">
      <xdr:nvSpPr>
        <xdr:cNvPr id="370" name="テキスト ボックス 369"/>
        <xdr:cNvSpPr txBox="1"/>
      </xdr:nvSpPr>
      <xdr:spPr>
        <a:xfrm>
          <a:off x="7594111" y="8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156794</xdr:rowOff>
    </xdr:from>
    <xdr:to>
      <xdr:col>10</xdr:col>
      <xdr:colOff>155575</xdr:colOff>
      <xdr:row>55</xdr:row>
      <xdr:rowOff>86944</xdr:rowOff>
    </xdr:to>
    <xdr:sp macro="" textlink="">
      <xdr:nvSpPr>
        <xdr:cNvPr id="371" name="円/楕円 370"/>
        <xdr:cNvSpPr/>
      </xdr:nvSpPr>
      <xdr:spPr>
        <a:xfrm>
          <a:off x="6921500" y="94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103471</xdr:rowOff>
    </xdr:from>
    <xdr:ext cx="469744" cy="259045"/>
    <xdr:sp macro="" textlink="">
      <xdr:nvSpPr>
        <xdr:cNvPr id="372" name="テキスト ボックス 371"/>
        <xdr:cNvSpPr txBox="1"/>
      </xdr:nvSpPr>
      <xdr:spPr>
        <a:xfrm>
          <a:off x="6737427" y="919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394" name="直線コネクタ 393"/>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395"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396" name="直線コネクタ 395"/>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397"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398" name="直線コネクタ 397"/>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40717</xdr:rowOff>
    </xdr:from>
    <xdr:to>
      <xdr:col>15</xdr:col>
      <xdr:colOff>180975</xdr:colOff>
      <xdr:row>76</xdr:row>
      <xdr:rowOff>99375</xdr:rowOff>
    </xdr:to>
    <xdr:cxnSp macro="">
      <xdr:nvCxnSpPr>
        <xdr:cNvPr id="399" name="直線コネクタ 398"/>
        <xdr:cNvCxnSpPr/>
      </xdr:nvCxnSpPr>
      <xdr:spPr>
        <a:xfrm>
          <a:off x="9639300" y="13070917"/>
          <a:ext cx="8382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0"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1" name="フローチャート : 判断 400"/>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40717</xdr:rowOff>
    </xdr:from>
    <xdr:to>
      <xdr:col>14</xdr:col>
      <xdr:colOff>28575</xdr:colOff>
      <xdr:row>76</xdr:row>
      <xdr:rowOff>57198</xdr:rowOff>
    </xdr:to>
    <xdr:cxnSp macro="">
      <xdr:nvCxnSpPr>
        <xdr:cNvPr id="402" name="直線コネクタ 401"/>
        <xdr:cNvCxnSpPr/>
      </xdr:nvCxnSpPr>
      <xdr:spPr>
        <a:xfrm flipV="1">
          <a:off x="8750300" y="13070917"/>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03" name="フローチャート : 判断 402"/>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04" name="テキスト ボックス 403"/>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30749</xdr:rowOff>
    </xdr:from>
    <xdr:to>
      <xdr:col>12</xdr:col>
      <xdr:colOff>511175</xdr:colOff>
      <xdr:row>76</xdr:row>
      <xdr:rowOff>57198</xdr:rowOff>
    </xdr:to>
    <xdr:cxnSp macro="">
      <xdr:nvCxnSpPr>
        <xdr:cNvPr id="405" name="直線コネクタ 404"/>
        <xdr:cNvCxnSpPr/>
      </xdr:nvCxnSpPr>
      <xdr:spPr>
        <a:xfrm>
          <a:off x="7861300" y="13060949"/>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06" name="フローチャート : 判断 405"/>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07" name="テキスト ボックス 406"/>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1580</xdr:rowOff>
    </xdr:from>
    <xdr:to>
      <xdr:col>11</xdr:col>
      <xdr:colOff>307975</xdr:colOff>
      <xdr:row>76</xdr:row>
      <xdr:rowOff>30749</xdr:rowOff>
    </xdr:to>
    <xdr:cxnSp macro="">
      <xdr:nvCxnSpPr>
        <xdr:cNvPr id="408" name="直線コネクタ 407"/>
        <xdr:cNvCxnSpPr/>
      </xdr:nvCxnSpPr>
      <xdr:spPr>
        <a:xfrm>
          <a:off x="6972300" y="13031780"/>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09" name="フローチャート : 判断 408"/>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0" name="テキスト ボックス 409"/>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1" name="フローチャート : 判断 410"/>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2" name="テキスト ボックス 411"/>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48575</xdr:rowOff>
    </xdr:from>
    <xdr:to>
      <xdr:col>15</xdr:col>
      <xdr:colOff>231775</xdr:colOff>
      <xdr:row>76</xdr:row>
      <xdr:rowOff>150175</xdr:rowOff>
    </xdr:to>
    <xdr:sp macro="" textlink="">
      <xdr:nvSpPr>
        <xdr:cNvPr id="418" name="円/楕円 417"/>
        <xdr:cNvSpPr/>
      </xdr:nvSpPr>
      <xdr:spPr>
        <a:xfrm>
          <a:off x="10426700" y="130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71452</xdr:rowOff>
    </xdr:from>
    <xdr:ext cx="534377" cy="259045"/>
    <xdr:sp macro="" textlink="">
      <xdr:nvSpPr>
        <xdr:cNvPr id="419" name="商工費該当値テキスト"/>
        <xdr:cNvSpPr txBox="1"/>
      </xdr:nvSpPr>
      <xdr:spPr>
        <a:xfrm>
          <a:off x="10528300" y="129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161367</xdr:rowOff>
    </xdr:from>
    <xdr:to>
      <xdr:col>14</xdr:col>
      <xdr:colOff>79375</xdr:colOff>
      <xdr:row>76</xdr:row>
      <xdr:rowOff>91517</xdr:rowOff>
    </xdr:to>
    <xdr:sp macro="" textlink="">
      <xdr:nvSpPr>
        <xdr:cNvPr id="420" name="円/楕円 419"/>
        <xdr:cNvSpPr/>
      </xdr:nvSpPr>
      <xdr:spPr>
        <a:xfrm>
          <a:off x="9588500" y="130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108043</xdr:rowOff>
    </xdr:from>
    <xdr:ext cx="534377" cy="259045"/>
    <xdr:sp macro="" textlink="">
      <xdr:nvSpPr>
        <xdr:cNvPr id="421" name="テキスト ボックス 420"/>
        <xdr:cNvSpPr txBox="1"/>
      </xdr:nvSpPr>
      <xdr:spPr>
        <a:xfrm>
          <a:off x="9372111" y="127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6398</xdr:rowOff>
    </xdr:from>
    <xdr:to>
      <xdr:col>12</xdr:col>
      <xdr:colOff>561975</xdr:colOff>
      <xdr:row>76</xdr:row>
      <xdr:rowOff>107998</xdr:rowOff>
    </xdr:to>
    <xdr:sp macro="" textlink="">
      <xdr:nvSpPr>
        <xdr:cNvPr id="422" name="円/楕円 421"/>
        <xdr:cNvSpPr/>
      </xdr:nvSpPr>
      <xdr:spPr>
        <a:xfrm>
          <a:off x="8699500" y="13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124525</xdr:rowOff>
    </xdr:from>
    <xdr:ext cx="534377" cy="259045"/>
    <xdr:sp macro="" textlink="">
      <xdr:nvSpPr>
        <xdr:cNvPr id="423" name="テキスト ボックス 422"/>
        <xdr:cNvSpPr txBox="1"/>
      </xdr:nvSpPr>
      <xdr:spPr>
        <a:xfrm>
          <a:off x="8483111" y="128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151399</xdr:rowOff>
    </xdr:from>
    <xdr:to>
      <xdr:col>11</xdr:col>
      <xdr:colOff>358775</xdr:colOff>
      <xdr:row>76</xdr:row>
      <xdr:rowOff>81549</xdr:rowOff>
    </xdr:to>
    <xdr:sp macro="" textlink="">
      <xdr:nvSpPr>
        <xdr:cNvPr id="424" name="円/楕円 423"/>
        <xdr:cNvSpPr/>
      </xdr:nvSpPr>
      <xdr:spPr>
        <a:xfrm>
          <a:off x="7810500" y="130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98076</xdr:rowOff>
    </xdr:from>
    <xdr:ext cx="534377" cy="259045"/>
    <xdr:sp macro="" textlink="">
      <xdr:nvSpPr>
        <xdr:cNvPr id="425" name="テキスト ボックス 424"/>
        <xdr:cNvSpPr txBox="1"/>
      </xdr:nvSpPr>
      <xdr:spPr>
        <a:xfrm>
          <a:off x="7594111" y="127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122230</xdr:rowOff>
    </xdr:from>
    <xdr:to>
      <xdr:col>10</xdr:col>
      <xdr:colOff>155575</xdr:colOff>
      <xdr:row>76</xdr:row>
      <xdr:rowOff>52380</xdr:rowOff>
    </xdr:to>
    <xdr:sp macro="" textlink="">
      <xdr:nvSpPr>
        <xdr:cNvPr id="426" name="円/楕円 425"/>
        <xdr:cNvSpPr/>
      </xdr:nvSpPr>
      <xdr:spPr>
        <a:xfrm>
          <a:off x="6921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68907</xdr:rowOff>
    </xdr:from>
    <xdr:ext cx="534377" cy="259045"/>
    <xdr:sp macro="" textlink="">
      <xdr:nvSpPr>
        <xdr:cNvPr id="427" name="テキスト ボックス 426"/>
        <xdr:cNvSpPr txBox="1"/>
      </xdr:nvSpPr>
      <xdr:spPr>
        <a:xfrm>
          <a:off x="6705111" y="127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46177</xdr:rowOff>
    </xdr:from>
    <xdr:to>
      <xdr:col>15</xdr:col>
      <xdr:colOff>180340</xdr:colOff>
      <xdr:row>97</xdr:row>
      <xdr:rowOff>115494</xdr:rowOff>
    </xdr:to>
    <xdr:cxnSp macro="">
      <xdr:nvCxnSpPr>
        <xdr:cNvPr id="451" name="直線コネクタ 450"/>
        <xdr:cNvCxnSpPr/>
      </xdr:nvCxnSpPr>
      <xdr:spPr>
        <a:xfrm flipV="1">
          <a:off x="10475595" y="15819577"/>
          <a:ext cx="1270" cy="92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119321</xdr:rowOff>
    </xdr:from>
    <xdr:ext cx="534377" cy="259045"/>
    <xdr:sp macro="" textlink="">
      <xdr:nvSpPr>
        <xdr:cNvPr id="452" name="土木費最小値テキスト"/>
        <xdr:cNvSpPr txBox="1"/>
      </xdr:nvSpPr>
      <xdr:spPr>
        <a:xfrm>
          <a:off x="10528300" y="167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97</xdr:row>
      <xdr:rowOff>115494</xdr:rowOff>
    </xdr:from>
    <xdr:to>
      <xdr:col>15</xdr:col>
      <xdr:colOff>269875</xdr:colOff>
      <xdr:row>97</xdr:row>
      <xdr:rowOff>115494</xdr:rowOff>
    </xdr:to>
    <xdr:cxnSp macro="">
      <xdr:nvCxnSpPr>
        <xdr:cNvPr id="453" name="直線コネクタ 452"/>
        <xdr:cNvCxnSpPr/>
      </xdr:nvCxnSpPr>
      <xdr:spPr>
        <a:xfrm>
          <a:off x="10388600" y="1674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164304</xdr:rowOff>
    </xdr:from>
    <xdr:ext cx="534377" cy="259045"/>
    <xdr:sp macro="" textlink="">
      <xdr:nvSpPr>
        <xdr:cNvPr id="454" name="土木費最大値テキスト"/>
        <xdr:cNvSpPr txBox="1"/>
      </xdr:nvSpPr>
      <xdr:spPr>
        <a:xfrm>
          <a:off x="10528300" y="155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92</xdr:row>
      <xdr:rowOff>46177</xdr:rowOff>
    </xdr:from>
    <xdr:to>
      <xdr:col>15</xdr:col>
      <xdr:colOff>269875</xdr:colOff>
      <xdr:row>92</xdr:row>
      <xdr:rowOff>46177</xdr:rowOff>
    </xdr:to>
    <xdr:cxnSp macro="">
      <xdr:nvCxnSpPr>
        <xdr:cNvPr id="455" name="直線コネクタ 454"/>
        <xdr:cNvCxnSpPr/>
      </xdr:nvCxnSpPr>
      <xdr:spPr>
        <a:xfrm>
          <a:off x="10388600" y="158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58801</xdr:rowOff>
    </xdr:from>
    <xdr:to>
      <xdr:col>15</xdr:col>
      <xdr:colOff>180975</xdr:colOff>
      <xdr:row>92</xdr:row>
      <xdr:rowOff>154687</xdr:rowOff>
    </xdr:to>
    <xdr:cxnSp macro="">
      <xdr:nvCxnSpPr>
        <xdr:cNvPr id="456" name="直線コネクタ 455"/>
        <xdr:cNvCxnSpPr/>
      </xdr:nvCxnSpPr>
      <xdr:spPr>
        <a:xfrm>
          <a:off x="9639300" y="15660751"/>
          <a:ext cx="838200" cy="2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104994</xdr:rowOff>
    </xdr:from>
    <xdr:ext cx="534377" cy="259045"/>
    <xdr:sp macro="" textlink="">
      <xdr:nvSpPr>
        <xdr:cNvPr id="457" name="土木費平均値テキスト"/>
        <xdr:cNvSpPr txBox="1"/>
      </xdr:nvSpPr>
      <xdr:spPr>
        <a:xfrm>
          <a:off x="10528300" y="1639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126567</xdr:rowOff>
    </xdr:from>
    <xdr:to>
      <xdr:col>15</xdr:col>
      <xdr:colOff>231775</xdr:colOff>
      <xdr:row>96</xdr:row>
      <xdr:rowOff>56717</xdr:rowOff>
    </xdr:to>
    <xdr:sp macro="" textlink="">
      <xdr:nvSpPr>
        <xdr:cNvPr id="458" name="フローチャート : 判断 457"/>
        <xdr:cNvSpPr/>
      </xdr:nvSpPr>
      <xdr:spPr>
        <a:xfrm>
          <a:off x="10426700" y="1641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155473</xdr:rowOff>
    </xdr:from>
    <xdr:to>
      <xdr:col>14</xdr:col>
      <xdr:colOff>28575</xdr:colOff>
      <xdr:row>91</xdr:row>
      <xdr:rowOff>58801</xdr:rowOff>
    </xdr:to>
    <xdr:cxnSp macro="">
      <xdr:nvCxnSpPr>
        <xdr:cNvPr id="459" name="直線コネクタ 458"/>
        <xdr:cNvCxnSpPr/>
      </xdr:nvCxnSpPr>
      <xdr:spPr>
        <a:xfrm>
          <a:off x="8750300" y="15414523"/>
          <a:ext cx="889000" cy="2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135458</xdr:rowOff>
    </xdr:from>
    <xdr:to>
      <xdr:col>14</xdr:col>
      <xdr:colOff>79375</xdr:colOff>
      <xdr:row>96</xdr:row>
      <xdr:rowOff>65608</xdr:rowOff>
    </xdr:to>
    <xdr:sp macro="" textlink="">
      <xdr:nvSpPr>
        <xdr:cNvPr id="460" name="フローチャート : 判断 459"/>
        <xdr:cNvSpPr/>
      </xdr:nvSpPr>
      <xdr:spPr>
        <a:xfrm>
          <a:off x="9588500" y="1642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56735</xdr:rowOff>
    </xdr:from>
    <xdr:ext cx="534377" cy="259045"/>
    <xdr:sp macro="" textlink="">
      <xdr:nvSpPr>
        <xdr:cNvPr id="461" name="テキスト ボックス 460"/>
        <xdr:cNvSpPr txBox="1"/>
      </xdr:nvSpPr>
      <xdr:spPr>
        <a:xfrm>
          <a:off x="9372111" y="165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155473</xdr:rowOff>
    </xdr:from>
    <xdr:to>
      <xdr:col>12</xdr:col>
      <xdr:colOff>511175</xdr:colOff>
      <xdr:row>91</xdr:row>
      <xdr:rowOff>9982</xdr:rowOff>
    </xdr:to>
    <xdr:cxnSp macro="">
      <xdr:nvCxnSpPr>
        <xdr:cNvPr id="462" name="直線コネクタ 461"/>
        <xdr:cNvCxnSpPr/>
      </xdr:nvCxnSpPr>
      <xdr:spPr>
        <a:xfrm flipV="1">
          <a:off x="7861300" y="15414523"/>
          <a:ext cx="889000" cy="1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93256</xdr:rowOff>
    </xdr:from>
    <xdr:to>
      <xdr:col>12</xdr:col>
      <xdr:colOff>561975</xdr:colOff>
      <xdr:row>96</xdr:row>
      <xdr:rowOff>23406</xdr:rowOff>
    </xdr:to>
    <xdr:sp macro="" textlink="">
      <xdr:nvSpPr>
        <xdr:cNvPr id="463" name="フローチャート : 判断 462"/>
        <xdr:cNvSpPr/>
      </xdr:nvSpPr>
      <xdr:spPr>
        <a:xfrm>
          <a:off x="8699500" y="1638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14533</xdr:rowOff>
    </xdr:from>
    <xdr:ext cx="534377" cy="259045"/>
    <xdr:sp macro="" textlink="">
      <xdr:nvSpPr>
        <xdr:cNvPr id="464" name="テキスト ボックス 463"/>
        <xdr:cNvSpPr txBox="1"/>
      </xdr:nvSpPr>
      <xdr:spPr>
        <a:xfrm>
          <a:off x="8483111" y="164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9982</xdr:rowOff>
    </xdr:from>
    <xdr:to>
      <xdr:col>11</xdr:col>
      <xdr:colOff>307975</xdr:colOff>
      <xdr:row>95</xdr:row>
      <xdr:rowOff>128143</xdr:rowOff>
    </xdr:to>
    <xdr:cxnSp macro="">
      <xdr:nvCxnSpPr>
        <xdr:cNvPr id="465" name="直線コネクタ 464"/>
        <xdr:cNvCxnSpPr/>
      </xdr:nvCxnSpPr>
      <xdr:spPr>
        <a:xfrm flipV="1">
          <a:off x="6972300" y="15611932"/>
          <a:ext cx="889000" cy="8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91847</xdr:rowOff>
    </xdr:from>
    <xdr:to>
      <xdr:col>11</xdr:col>
      <xdr:colOff>358775</xdr:colOff>
      <xdr:row>96</xdr:row>
      <xdr:rowOff>21997</xdr:rowOff>
    </xdr:to>
    <xdr:sp macro="" textlink="">
      <xdr:nvSpPr>
        <xdr:cNvPr id="466" name="フローチャート : 判断 465"/>
        <xdr:cNvSpPr/>
      </xdr:nvSpPr>
      <xdr:spPr>
        <a:xfrm>
          <a:off x="7810500" y="163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13124</xdr:rowOff>
    </xdr:from>
    <xdr:ext cx="534377" cy="259045"/>
    <xdr:sp macro="" textlink="">
      <xdr:nvSpPr>
        <xdr:cNvPr id="467" name="テキスト ボックス 466"/>
        <xdr:cNvSpPr txBox="1"/>
      </xdr:nvSpPr>
      <xdr:spPr>
        <a:xfrm>
          <a:off x="7594111" y="164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128333</xdr:rowOff>
    </xdr:from>
    <xdr:to>
      <xdr:col>10</xdr:col>
      <xdr:colOff>155575</xdr:colOff>
      <xdr:row>96</xdr:row>
      <xdr:rowOff>58483</xdr:rowOff>
    </xdr:to>
    <xdr:sp macro="" textlink="">
      <xdr:nvSpPr>
        <xdr:cNvPr id="468" name="フローチャート : 判断 467"/>
        <xdr:cNvSpPr/>
      </xdr:nvSpPr>
      <xdr:spPr>
        <a:xfrm>
          <a:off x="6921500" y="164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49610</xdr:rowOff>
    </xdr:from>
    <xdr:ext cx="534377" cy="259045"/>
    <xdr:sp macro="" textlink="">
      <xdr:nvSpPr>
        <xdr:cNvPr id="469" name="テキスト ボックス 468"/>
        <xdr:cNvSpPr txBox="1"/>
      </xdr:nvSpPr>
      <xdr:spPr>
        <a:xfrm>
          <a:off x="6705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103887</xdr:rowOff>
    </xdr:from>
    <xdr:to>
      <xdr:col>15</xdr:col>
      <xdr:colOff>231775</xdr:colOff>
      <xdr:row>93</xdr:row>
      <xdr:rowOff>34037</xdr:rowOff>
    </xdr:to>
    <xdr:sp macro="" textlink="">
      <xdr:nvSpPr>
        <xdr:cNvPr id="475" name="円/楕円 474"/>
        <xdr:cNvSpPr/>
      </xdr:nvSpPr>
      <xdr:spPr>
        <a:xfrm>
          <a:off x="10426700" y="158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18814</xdr:rowOff>
    </xdr:from>
    <xdr:ext cx="534377" cy="259045"/>
    <xdr:sp macro="" textlink="">
      <xdr:nvSpPr>
        <xdr:cNvPr id="476" name="土木費該当値テキスト"/>
        <xdr:cNvSpPr txBox="1"/>
      </xdr:nvSpPr>
      <xdr:spPr>
        <a:xfrm>
          <a:off x="10528300" y="157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8001</xdr:rowOff>
    </xdr:from>
    <xdr:to>
      <xdr:col>14</xdr:col>
      <xdr:colOff>79375</xdr:colOff>
      <xdr:row>91</xdr:row>
      <xdr:rowOff>109601</xdr:rowOff>
    </xdr:to>
    <xdr:sp macro="" textlink="">
      <xdr:nvSpPr>
        <xdr:cNvPr id="477" name="円/楕円 476"/>
        <xdr:cNvSpPr/>
      </xdr:nvSpPr>
      <xdr:spPr>
        <a:xfrm>
          <a:off x="9588500" y="156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126128</xdr:rowOff>
    </xdr:from>
    <xdr:ext cx="599010" cy="259045"/>
    <xdr:sp macro="" textlink="">
      <xdr:nvSpPr>
        <xdr:cNvPr id="478" name="テキスト ボックス 477"/>
        <xdr:cNvSpPr txBox="1"/>
      </xdr:nvSpPr>
      <xdr:spPr>
        <a:xfrm>
          <a:off x="9339794" y="1538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104673</xdr:rowOff>
    </xdr:from>
    <xdr:to>
      <xdr:col>12</xdr:col>
      <xdr:colOff>561975</xdr:colOff>
      <xdr:row>90</xdr:row>
      <xdr:rowOff>34823</xdr:rowOff>
    </xdr:to>
    <xdr:sp macro="" textlink="">
      <xdr:nvSpPr>
        <xdr:cNvPr id="479" name="円/楕円 478"/>
        <xdr:cNvSpPr/>
      </xdr:nvSpPr>
      <xdr:spPr>
        <a:xfrm>
          <a:off x="8699500" y="153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51350</xdr:rowOff>
    </xdr:from>
    <xdr:ext cx="599010" cy="259045"/>
    <xdr:sp macro="" textlink="">
      <xdr:nvSpPr>
        <xdr:cNvPr id="480" name="テキスト ボックス 479"/>
        <xdr:cNvSpPr txBox="1"/>
      </xdr:nvSpPr>
      <xdr:spPr>
        <a:xfrm>
          <a:off x="8450794" y="151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126,258</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130632</xdr:rowOff>
    </xdr:from>
    <xdr:to>
      <xdr:col>11</xdr:col>
      <xdr:colOff>358775</xdr:colOff>
      <xdr:row>91</xdr:row>
      <xdr:rowOff>60782</xdr:rowOff>
    </xdr:to>
    <xdr:sp macro="" textlink="">
      <xdr:nvSpPr>
        <xdr:cNvPr id="481" name="円/楕円 480"/>
        <xdr:cNvSpPr/>
      </xdr:nvSpPr>
      <xdr:spPr>
        <a:xfrm>
          <a:off x="7810500" y="155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77309</xdr:rowOff>
    </xdr:from>
    <xdr:ext cx="599010" cy="259045"/>
    <xdr:sp macro="" textlink="">
      <xdr:nvSpPr>
        <xdr:cNvPr id="482" name="テキスト ボックス 481"/>
        <xdr:cNvSpPr txBox="1"/>
      </xdr:nvSpPr>
      <xdr:spPr>
        <a:xfrm>
          <a:off x="7561794" y="1533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77343</xdr:rowOff>
    </xdr:from>
    <xdr:to>
      <xdr:col>10</xdr:col>
      <xdr:colOff>155575</xdr:colOff>
      <xdr:row>96</xdr:row>
      <xdr:rowOff>7493</xdr:rowOff>
    </xdr:to>
    <xdr:sp macro="" textlink="">
      <xdr:nvSpPr>
        <xdr:cNvPr id="483" name="円/楕円 482"/>
        <xdr:cNvSpPr/>
      </xdr:nvSpPr>
      <xdr:spPr>
        <a:xfrm>
          <a:off x="6921500" y="16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24020</xdr:rowOff>
    </xdr:from>
    <xdr:ext cx="534377" cy="259045"/>
    <xdr:sp macro="" textlink="">
      <xdr:nvSpPr>
        <xdr:cNvPr id="484" name="テキスト ボックス 483"/>
        <xdr:cNvSpPr txBox="1"/>
      </xdr:nvSpPr>
      <xdr:spPr>
        <a:xfrm>
          <a:off x="6705111" y="161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1" name="直線コネクタ 51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1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13" name="直線コネクタ 51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1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15" name="直線コネクタ 51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11194</xdr:rowOff>
    </xdr:from>
    <xdr:to>
      <xdr:col>23</xdr:col>
      <xdr:colOff>517525</xdr:colOff>
      <xdr:row>36</xdr:row>
      <xdr:rowOff>98062</xdr:rowOff>
    </xdr:to>
    <xdr:cxnSp macro="">
      <xdr:nvCxnSpPr>
        <xdr:cNvPr id="516" name="直線コネクタ 515"/>
        <xdr:cNvCxnSpPr/>
      </xdr:nvCxnSpPr>
      <xdr:spPr>
        <a:xfrm>
          <a:off x="15481300" y="61833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17"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18" name="フローチャート : 判断 51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89408</xdr:rowOff>
    </xdr:from>
    <xdr:to>
      <xdr:col>22</xdr:col>
      <xdr:colOff>365125</xdr:colOff>
      <xdr:row>36</xdr:row>
      <xdr:rowOff>11194</xdr:rowOff>
    </xdr:to>
    <xdr:cxnSp macro="">
      <xdr:nvCxnSpPr>
        <xdr:cNvPr id="519" name="直線コネクタ 518"/>
        <xdr:cNvCxnSpPr/>
      </xdr:nvCxnSpPr>
      <xdr:spPr>
        <a:xfrm>
          <a:off x="14592300" y="6090158"/>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0" name="フローチャート : 判断 51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1" name="テキスト ボックス 520"/>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89408</xdr:rowOff>
    </xdr:from>
    <xdr:to>
      <xdr:col>21</xdr:col>
      <xdr:colOff>161925</xdr:colOff>
      <xdr:row>36</xdr:row>
      <xdr:rowOff>107369</xdr:rowOff>
    </xdr:to>
    <xdr:cxnSp macro="">
      <xdr:nvCxnSpPr>
        <xdr:cNvPr id="522" name="直線コネクタ 521"/>
        <xdr:cNvCxnSpPr/>
      </xdr:nvCxnSpPr>
      <xdr:spPr>
        <a:xfrm flipV="1">
          <a:off x="13703300" y="6090158"/>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23" name="フローチャート : 判断 52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24" name="テキスト ボックス 523"/>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107369</xdr:rowOff>
    </xdr:from>
    <xdr:to>
      <xdr:col>19</xdr:col>
      <xdr:colOff>644525</xdr:colOff>
      <xdr:row>36</xdr:row>
      <xdr:rowOff>163213</xdr:rowOff>
    </xdr:to>
    <xdr:cxnSp macro="">
      <xdr:nvCxnSpPr>
        <xdr:cNvPr id="525" name="直線コネクタ 524"/>
        <xdr:cNvCxnSpPr/>
      </xdr:nvCxnSpPr>
      <xdr:spPr>
        <a:xfrm flipV="1">
          <a:off x="12814300" y="6279569"/>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26" name="フローチャート : 判断 52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27" name="テキスト ボックス 52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28" name="フローチャート : 判断 52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29" name="テキスト ボックス 52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47262</xdr:rowOff>
    </xdr:from>
    <xdr:to>
      <xdr:col>23</xdr:col>
      <xdr:colOff>568325</xdr:colOff>
      <xdr:row>36</xdr:row>
      <xdr:rowOff>148862</xdr:rowOff>
    </xdr:to>
    <xdr:sp macro="" textlink="">
      <xdr:nvSpPr>
        <xdr:cNvPr id="535" name="円/楕円 534"/>
        <xdr:cNvSpPr/>
      </xdr:nvSpPr>
      <xdr:spPr>
        <a:xfrm>
          <a:off x="16268700" y="62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25689</xdr:rowOff>
    </xdr:from>
    <xdr:ext cx="534377" cy="259045"/>
    <xdr:sp macro="" textlink="">
      <xdr:nvSpPr>
        <xdr:cNvPr id="536" name="消防費該当値テキスト"/>
        <xdr:cNvSpPr txBox="1"/>
      </xdr:nvSpPr>
      <xdr:spPr>
        <a:xfrm>
          <a:off x="16370300" y="61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131844</xdr:rowOff>
    </xdr:from>
    <xdr:to>
      <xdr:col>22</xdr:col>
      <xdr:colOff>415925</xdr:colOff>
      <xdr:row>36</xdr:row>
      <xdr:rowOff>61994</xdr:rowOff>
    </xdr:to>
    <xdr:sp macro="" textlink="">
      <xdr:nvSpPr>
        <xdr:cNvPr id="537" name="円/楕円 536"/>
        <xdr:cNvSpPr/>
      </xdr:nvSpPr>
      <xdr:spPr>
        <a:xfrm>
          <a:off x="15430500" y="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53121</xdr:rowOff>
    </xdr:from>
    <xdr:ext cx="534377" cy="259045"/>
    <xdr:sp macro="" textlink="">
      <xdr:nvSpPr>
        <xdr:cNvPr id="538" name="テキスト ボックス 537"/>
        <xdr:cNvSpPr txBox="1"/>
      </xdr:nvSpPr>
      <xdr:spPr>
        <a:xfrm>
          <a:off x="15214111" y="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38608</xdr:rowOff>
    </xdr:from>
    <xdr:to>
      <xdr:col>21</xdr:col>
      <xdr:colOff>212725</xdr:colOff>
      <xdr:row>35</xdr:row>
      <xdr:rowOff>140208</xdr:rowOff>
    </xdr:to>
    <xdr:sp macro="" textlink="">
      <xdr:nvSpPr>
        <xdr:cNvPr id="539" name="円/楕円 538"/>
        <xdr:cNvSpPr/>
      </xdr:nvSpPr>
      <xdr:spPr>
        <a:xfrm>
          <a:off x="1454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156735</xdr:rowOff>
    </xdr:from>
    <xdr:ext cx="534377" cy="259045"/>
    <xdr:sp macro="" textlink="">
      <xdr:nvSpPr>
        <xdr:cNvPr id="540" name="テキスト ボックス 539"/>
        <xdr:cNvSpPr txBox="1"/>
      </xdr:nvSpPr>
      <xdr:spPr>
        <a:xfrm>
          <a:off x="14325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56569</xdr:rowOff>
    </xdr:from>
    <xdr:to>
      <xdr:col>20</xdr:col>
      <xdr:colOff>9525</xdr:colOff>
      <xdr:row>36</xdr:row>
      <xdr:rowOff>158169</xdr:rowOff>
    </xdr:to>
    <xdr:sp macro="" textlink="">
      <xdr:nvSpPr>
        <xdr:cNvPr id="541" name="円/楕円 540"/>
        <xdr:cNvSpPr/>
      </xdr:nvSpPr>
      <xdr:spPr>
        <a:xfrm>
          <a:off x="13652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149296</xdr:rowOff>
    </xdr:from>
    <xdr:ext cx="534377" cy="259045"/>
    <xdr:sp macro="" textlink="">
      <xdr:nvSpPr>
        <xdr:cNvPr id="542" name="テキスト ボックス 541"/>
        <xdr:cNvSpPr txBox="1"/>
      </xdr:nvSpPr>
      <xdr:spPr>
        <a:xfrm>
          <a:off x="13436111" y="63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112413</xdr:rowOff>
    </xdr:from>
    <xdr:to>
      <xdr:col>18</xdr:col>
      <xdr:colOff>492125</xdr:colOff>
      <xdr:row>37</xdr:row>
      <xdr:rowOff>42563</xdr:rowOff>
    </xdr:to>
    <xdr:sp macro="" textlink="">
      <xdr:nvSpPr>
        <xdr:cNvPr id="543" name="円/楕円 542"/>
        <xdr:cNvSpPr/>
      </xdr:nvSpPr>
      <xdr:spPr>
        <a:xfrm>
          <a:off x="12763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33690</xdr:rowOff>
    </xdr:from>
    <xdr:ext cx="534377" cy="259045"/>
    <xdr:sp macro="" textlink="">
      <xdr:nvSpPr>
        <xdr:cNvPr id="544" name="テキスト ボックス 543"/>
        <xdr:cNvSpPr txBox="1"/>
      </xdr:nvSpPr>
      <xdr:spPr>
        <a:xfrm>
          <a:off x="12547111" y="63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67" name="直線コネクタ 56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6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69" name="直線コネクタ 56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1" name="直線コネクタ 57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24874</xdr:rowOff>
    </xdr:from>
    <xdr:to>
      <xdr:col>23</xdr:col>
      <xdr:colOff>517525</xdr:colOff>
      <xdr:row>56</xdr:row>
      <xdr:rowOff>143289</xdr:rowOff>
    </xdr:to>
    <xdr:cxnSp macro="">
      <xdr:nvCxnSpPr>
        <xdr:cNvPr id="572" name="直線コネクタ 571"/>
        <xdr:cNvCxnSpPr/>
      </xdr:nvCxnSpPr>
      <xdr:spPr>
        <a:xfrm>
          <a:off x="15481300" y="9454624"/>
          <a:ext cx="8382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7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74" name="フローチャート : 判断 57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24874</xdr:rowOff>
    </xdr:from>
    <xdr:to>
      <xdr:col>22</xdr:col>
      <xdr:colOff>365125</xdr:colOff>
      <xdr:row>56</xdr:row>
      <xdr:rowOff>52649</xdr:rowOff>
    </xdr:to>
    <xdr:cxnSp macro="">
      <xdr:nvCxnSpPr>
        <xdr:cNvPr id="575" name="直線コネクタ 574"/>
        <xdr:cNvCxnSpPr/>
      </xdr:nvCxnSpPr>
      <xdr:spPr>
        <a:xfrm flipV="1">
          <a:off x="14592300" y="9454624"/>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76" name="フローチャート : 判断 57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77" name="テキスト ボックス 576"/>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52649</xdr:rowOff>
    </xdr:from>
    <xdr:to>
      <xdr:col>21</xdr:col>
      <xdr:colOff>161925</xdr:colOff>
      <xdr:row>56</xdr:row>
      <xdr:rowOff>101455</xdr:rowOff>
    </xdr:to>
    <xdr:cxnSp macro="">
      <xdr:nvCxnSpPr>
        <xdr:cNvPr id="578" name="直線コネクタ 577"/>
        <xdr:cNvCxnSpPr/>
      </xdr:nvCxnSpPr>
      <xdr:spPr>
        <a:xfrm flipV="1">
          <a:off x="13703300" y="9653849"/>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79" name="フローチャート : 判断 57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0" name="テキスト ボックス 57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101455</xdr:rowOff>
    </xdr:from>
    <xdr:to>
      <xdr:col>19</xdr:col>
      <xdr:colOff>644525</xdr:colOff>
      <xdr:row>57</xdr:row>
      <xdr:rowOff>25468</xdr:rowOff>
    </xdr:to>
    <xdr:cxnSp macro="">
      <xdr:nvCxnSpPr>
        <xdr:cNvPr id="581" name="直線コネクタ 580"/>
        <xdr:cNvCxnSpPr/>
      </xdr:nvCxnSpPr>
      <xdr:spPr>
        <a:xfrm flipV="1">
          <a:off x="12814300" y="9702655"/>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2" name="フローチャート : 判断 58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83" name="テキスト ボックス 58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84" name="フローチャート : 判断 58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85" name="テキスト ボックス 58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92489</xdr:rowOff>
    </xdr:from>
    <xdr:to>
      <xdr:col>23</xdr:col>
      <xdr:colOff>568325</xdr:colOff>
      <xdr:row>57</xdr:row>
      <xdr:rowOff>22639</xdr:rowOff>
    </xdr:to>
    <xdr:sp macro="" textlink="">
      <xdr:nvSpPr>
        <xdr:cNvPr id="591" name="円/楕円 590"/>
        <xdr:cNvSpPr/>
      </xdr:nvSpPr>
      <xdr:spPr>
        <a:xfrm>
          <a:off x="162687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70916</xdr:rowOff>
    </xdr:from>
    <xdr:ext cx="534377" cy="259045"/>
    <xdr:sp macro="" textlink="">
      <xdr:nvSpPr>
        <xdr:cNvPr id="592" name="教育費該当値テキスト"/>
        <xdr:cNvSpPr txBox="1"/>
      </xdr:nvSpPr>
      <xdr:spPr>
        <a:xfrm>
          <a:off x="16370300" y="96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145524</xdr:rowOff>
    </xdr:from>
    <xdr:to>
      <xdr:col>22</xdr:col>
      <xdr:colOff>415925</xdr:colOff>
      <xdr:row>55</xdr:row>
      <xdr:rowOff>75674</xdr:rowOff>
    </xdr:to>
    <xdr:sp macro="" textlink="">
      <xdr:nvSpPr>
        <xdr:cNvPr id="593" name="円/楕円 592"/>
        <xdr:cNvSpPr/>
      </xdr:nvSpPr>
      <xdr:spPr>
        <a:xfrm>
          <a:off x="15430500" y="94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92201</xdr:rowOff>
    </xdr:from>
    <xdr:ext cx="534377" cy="259045"/>
    <xdr:sp macro="" textlink="">
      <xdr:nvSpPr>
        <xdr:cNvPr id="594" name="テキスト ボックス 593"/>
        <xdr:cNvSpPr txBox="1"/>
      </xdr:nvSpPr>
      <xdr:spPr>
        <a:xfrm>
          <a:off x="15214111" y="91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1849</xdr:rowOff>
    </xdr:from>
    <xdr:to>
      <xdr:col>21</xdr:col>
      <xdr:colOff>212725</xdr:colOff>
      <xdr:row>56</xdr:row>
      <xdr:rowOff>103449</xdr:rowOff>
    </xdr:to>
    <xdr:sp macro="" textlink="">
      <xdr:nvSpPr>
        <xdr:cNvPr id="595" name="円/楕円 594"/>
        <xdr:cNvSpPr/>
      </xdr:nvSpPr>
      <xdr:spPr>
        <a:xfrm>
          <a:off x="14541500" y="96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94576</xdr:rowOff>
    </xdr:from>
    <xdr:ext cx="534377" cy="259045"/>
    <xdr:sp macro="" textlink="">
      <xdr:nvSpPr>
        <xdr:cNvPr id="596" name="テキスト ボックス 595"/>
        <xdr:cNvSpPr txBox="1"/>
      </xdr:nvSpPr>
      <xdr:spPr>
        <a:xfrm>
          <a:off x="14325111" y="96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50655</xdr:rowOff>
    </xdr:from>
    <xdr:to>
      <xdr:col>20</xdr:col>
      <xdr:colOff>9525</xdr:colOff>
      <xdr:row>56</xdr:row>
      <xdr:rowOff>152255</xdr:rowOff>
    </xdr:to>
    <xdr:sp macro="" textlink="">
      <xdr:nvSpPr>
        <xdr:cNvPr id="597" name="円/楕円 596"/>
        <xdr:cNvSpPr/>
      </xdr:nvSpPr>
      <xdr:spPr>
        <a:xfrm>
          <a:off x="13652500" y="9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143382</xdr:rowOff>
    </xdr:from>
    <xdr:ext cx="534377" cy="259045"/>
    <xdr:sp macro="" textlink="">
      <xdr:nvSpPr>
        <xdr:cNvPr id="598" name="テキスト ボックス 597"/>
        <xdr:cNvSpPr txBox="1"/>
      </xdr:nvSpPr>
      <xdr:spPr>
        <a:xfrm>
          <a:off x="13436111" y="97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146118</xdr:rowOff>
    </xdr:from>
    <xdr:to>
      <xdr:col>18</xdr:col>
      <xdr:colOff>492125</xdr:colOff>
      <xdr:row>57</xdr:row>
      <xdr:rowOff>76268</xdr:rowOff>
    </xdr:to>
    <xdr:sp macro="" textlink="">
      <xdr:nvSpPr>
        <xdr:cNvPr id="599" name="円/楕円 598"/>
        <xdr:cNvSpPr/>
      </xdr:nvSpPr>
      <xdr:spPr>
        <a:xfrm>
          <a:off x="12763500" y="97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67395</xdr:rowOff>
    </xdr:from>
    <xdr:ext cx="534377" cy="259045"/>
    <xdr:sp macro="" textlink="">
      <xdr:nvSpPr>
        <xdr:cNvPr id="600" name="テキスト ボックス 599"/>
        <xdr:cNvSpPr txBox="1"/>
      </xdr:nvSpPr>
      <xdr:spPr>
        <a:xfrm>
          <a:off x="12547111" y="98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26" name="直線コネクタ 62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2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2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0" name="直線コネクタ 62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5021</xdr:rowOff>
    </xdr:from>
    <xdr:to>
      <xdr:col>23</xdr:col>
      <xdr:colOff>517525</xdr:colOff>
      <xdr:row>78</xdr:row>
      <xdr:rowOff>64719</xdr:rowOff>
    </xdr:to>
    <xdr:cxnSp macro="">
      <xdr:nvCxnSpPr>
        <xdr:cNvPr id="631" name="直線コネクタ 630"/>
        <xdr:cNvCxnSpPr/>
      </xdr:nvCxnSpPr>
      <xdr:spPr>
        <a:xfrm flipV="1">
          <a:off x="15481300" y="13378121"/>
          <a:ext cx="8382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32"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3" name="フローチャート : 判断 63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146296</xdr:rowOff>
    </xdr:from>
    <xdr:to>
      <xdr:col>22</xdr:col>
      <xdr:colOff>365125</xdr:colOff>
      <xdr:row>78</xdr:row>
      <xdr:rowOff>64719</xdr:rowOff>
    </xdr:to>
    <xdr:cxnSp macro="">
      <xdr:nvCxnSpPr>
        <xdr:cNvPr id="634" name="直線コネクタ 633"/>
        <xdr:cNvCxnSpPr/>
      </xdr:nvCxnSpPr>
      <xdr:spPr>
        <a:xfrm>
          <a:off x="14592300" y="13347946"/>
          <a:ext cx="8890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35" name="フローチャート : 判断 63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107235</xdr:rowOff>
    </xdr:from>
    <xdr:ext cx="469744" cy="259045"/>
    <xdr:sp macro="" textlink="">
      <xdr:nvSpPr>
        <xdr:cNvPr id="636" name="テキスト ボックス 635"/>
        <xdr:cNvSpPr txBox="1"/>
      </xdr:nvSpPr>
      <xdr:spPr>
        <a:xfrm>
          <a:off x="15246427"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63151</xdr:rowOff>
    </xdr:from>
    <xdr:to>
      <xdr:col>21</xdr:col>
      <xdr:colOff>161925</xdr:colOff>
      <xdr:row>77</xdr:row>
      <xdr:rowOff>146296</xdr:rowOff>
    </xdr:to>
    <xdr:cxnSp macro="">
      <xdr:nvCxnSpPr>
        <xdr:cNvPr id="637" name="直線コネクタ 636"/>
        <xdr:cNvCxnSpPr/>
      </xdr:nvCxnSpPr>
      <xdr:spPr>
        <a:xfrm>
          <a:off x="13703300" y="13264801"/>
          <a:ext cx="889000" cy="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38" name="フローチャート : 判断 63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39" name="テキスト ボックス 638"/>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89049</xdr:rowOff>
    </xdr:from>
    <xdr:to>
      <xdr:col>19</xdr:col>
      <xdr:colOff>644525</xdr:colOff>
      <xdr:row>77</xdr:row>
      <xdr:rowOff>63151</xdr:rowOff>
    </xdr:to>
    <xdr:cxnSp macro="">
      <xdr:nvCxnSpPr>
        <xdr:cNvPr id="640" name="直線コネクタ 639"/>
        <xdr:cNvCxnSpPr/>
      </xdr:nvCxnSpPr>
      <xdr:spPr>
        <a:xfrm>
          <a:off x="12814300" y="12947799"/>
          <a:ext cx="889000" cy="3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1" name="フローチャート : 判断 64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42" name="テキスト ボックス 641"/>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3" name="フローチャート : 判断 64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44" name="テキスト ボックス 643"/>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125671</xdr:rowOff>
    </xdr:from>
    <xdr:to>
      <xdr:col>23</xdr:col>
      <xdr:colOff>568325</xdr:colOff>
      <xdr:row>78</xdr:row>
      <xdr:rowOff>55821</xdr:rowOff>
    </xdr:to>
    <xdr:sp macro="" textlink="">
      <xdr:nvSpPr>
        <xdr:cNvPr id="650" name="円/楕円 649"/>
        <xdr:cNvSpPr/>
      </xdr:nvSpPr>
      <xdr:spPr>
        <a:xfrm>
          <a:off x="16268700" y="13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148548</xdr:rowOff>
    </xdr:from>
    <xdr:ext cx="469744" cy="259045"/>
    <xdr:sp macro="" textlink="">
      <xdr:nvSpPr>
        <xdr:cNvPr id="651" name="災害復旧費該当値テキスト"/>
        <xdr:cNvSpPr txBox="1"/>
      </xdr:nvSpPr>
      <xdr:spPr>
        <a:xfrm>
          <a:off x="16370300" y="131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13919</xdr:rowOff>
    </xdr:from>
    <xdr:to>
      <xdr:col>22</xdr:col>
      <xdr:colOff>415925</xdr:colOff>
      <xdr:row>78</xdr:row>
      <xdr:rowOff>115519</xdr:rowOff>
    </xdr:to>
    <xdr:sp macro="" textlink="">
      <xdr:nvSpPr>
        <xdr:cNvPr id="652" name="円/楕円 651"/>
        <xdr:cNvSpPr/>
      </xdr:nvSpPr>
      <xdr:spPr>
        <a:xfrm>
          <a:off x="15430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132046</xdr:rowOff>
    </xdr:from>
    <xdr:ext cx="469744" cy="259045"/>
    <xdr:sp macro="" textlink="">
      <xdr:nvSpPr>
        <xdr:cNvPr id="653" name="テキスト ボックス 652"/>
        <xdr:cNvSpPr txBox="1"/>
      </xdr:nvSpPr>
      <xdr:spPr>
        <a:xfrm>
          <a:off x="15246427" y="131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95496</xdr:rowOff>
    </xdr:from>
    <xdr:to>
      <xdr:col>21</xdr:col>
      <xdr:colOff>212725</xdr:colOff>
      <xdr:row>78</xdr:row>
      <xdr:rowOff>25646</xdr:rowOff>
    </xdr:to>
    <xdr:sp macro="" textlink="">
      <xdr:nvSpPr>
        <xdr:cNvPr id="654" name="円/楕円 653"/>
        <xdr:cNvSpPr/>
      </xdr:nvSpPr>
      <xdr:spPr>
        <a:xfrm>
          <a:off x="145415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42173</xdr:rowOff>
    </xdr:from>
    <xdr:ext cx="469744" cy="259045"/>
    <xdr:sp macro="" textlink="">
      <xdr:nvSpPr>
        <xdr:cNvPr id="655" name="テキスト ボックス 654"/>
        <xdr:cNvSpPr txBox="1"/>
      </xdr:nvSpPr>
      <xdr:spPr>
        <a:xfrm>
          <a:off x="14357427" y="130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12351</xdr:rowOff>
    </xdr:from>
    <xdr:to>
      <xdr:col>20</xdr:col>
      <xdr:colOff>9525</xdr:colOff>
      <xdr:row>77</xdr:row>
      <xdr:rowOff>113951</xdr:rowOff>
    </xdr:to>
    <xdr:sp macro="" textlink="">
      <xdr:nvSpPr>
        <xdr:cNvPr id="656" name="円/楕円 655"/>
        <xdr:cNvSpPr/>
      </xdr:nvSpPr>
      <xdr:spPr>
        <a:xfrm>
          <a:off x="13652500" y="132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130478</xdr:rowOff>
    </xdr:from>
    <xdr:ext cx="534377" cy="259045"/>
    <xdr:sp macro="" textlink="">
      <xdr:nvSpPr>
        <xdr:cNvPr id="657" name="テキスト ボックス 656"/>
        <xdr:cNvSpPr txBox="1"/>
      </xdr:nvSpPr>
      <xdr:spPr>
        <a:xfrm>
          <a:off x="13436111" y="129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38249</xdr:rowOff>
    </xdr:from>
    <xdr:to>
      <xdr:col>18</xdr:col>
      <xdr:colOff>492125</xdr:colOff>
      <xdr:row>75</xdr:row>
      <xdr:rowOff>139849</xdr:rowOff>
    </xdr:to>
    <xdr:sp macro="" textlink="">
      <xdr:nvSpPr>
        <xdr:cNvPr id="658" name="円/楕円 657"/>
        <xdr:cNvSpPr/>
      </xdr:nvSpPr>
      <xdr:spPr>
        <a:xfrm>
          <a:off x="12763500" y="128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156376</xdr:rowOff>
    </xdr:from>
    <xdr:ext cx="534377" cy="259045"/>
    <xdr:sp macro="" textlink="">
      <xdr:nvSpPr>
        <xdr:cNvPr id="659" name="テキスト ボックス 658"/>
        <xdr:cNvSpPr txBox="1"/>
      </xdr:nvSpPr>
      <xdr:spPr>
        <a:xfrm>
          <a:off x="12547111" y="126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86" name="直線コネクタ 68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8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88" name="直線コネクタ 68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8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0" name="直線コネクタ 68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82615</xdr:rowOff>
    </xdr:from>
    <xdr:to>
      <xdr:col>23</xdr:col>
      <xdr:colOff>517525</xdr:colOff>
      <xdr:row>94</xdr:row>
      <xdr:rowOff>85750</xdr:rowOff>
    </xdr:to>
    <xdr:cxnSp macro="">
      <xdr:nvCxnSpPr>
        <xdr:cNvPr id="691" name="直線コネクタ 690"/>
        <xdr:cNvCxnSpPr/>
      </xdr:nvCxnSpPr>
      <xdr:spPr>
        <a:xfrm flipV="1">
          <a:off x="15481300" y="16198915"/>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69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3" name="フローチャート : 判断 69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29221</xdr:rowOff>
    </xdr:from>
    <xdr:to>
      <xdr:col>22</xdr:col>
      <xdr:colOff>365125</xdr:colOff>
      <xdr:row>94</xdr:row>
      <xdr:rowOff>85750</xdr:rowOff>
    </xdr:to>
    <xdr:cxnSp macro="">
      <xdr:nvCxnSpPr>
        <xdr:cNvPr id="694" name="直線コネクタ 693"/>
        <xdr:cNvCxnSpPr/>
      </xdr:nvCxnSpPr>
      <xdr:spPr>
        <a:xfrm>
          <a:off x="14592300" y="15974071"/>
          <a:ext cx="889000" cy="2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695" name="フローチャート : 判断 69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696" name="テキスト ボックス 69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125495</xdr:rowOff>
    </xdr:from>
    <xdr:to>
      <xdr:col>21</xdr:col>
      <xdr:colOff>161925</xdr:colOff>
      <xdr:row>93</xdr:row>
      <xdr:rowOff>29221</xdr:rowOff>
    </xdr:to>
    <xdr:cxnSp macro="">
      <xdr:nvCxnSpPr>
        <xdr:cNvPr id="697" name="直線コネクタ 696"/>
        <xdr:cNvCxnSpPr/>
      </xdr:nvCxnSpPr>
      <xdr:spPr>
        <a:xfrm>
          <a:off x="13703300" y="15898895"/>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698" name="フローチャート : 判断 69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699" name="テキスト ボックス 698"/>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44734</xdr:rowOff>
    </xdr:from>
    <xdr:to>
      <xdr:col>19</xdr:col>
      <xdr:colOff>644525</xdr:colOff>
      <xdr:row>92</xdr:row>
      <xdr:rowOff>125495</xdr:rowOff>
    </xdr:to>
    <xdr:cxnSp macro="">
      <xdr:nvCxnSpPr>
        <xdr:cNvPr id="700" name="直線コネクタ 699"/>
        <xdr:cNvCxnSpPr/>
      </xdr:nvCxnSpPr>
      <xdr:spPr>
        <a:xfrm>
          <a:off x="12814300" y="1581813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1" name="フローチャート : 判断 70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02" name="テキスト ボックス 701"/>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3" name="フローチャート : 判断 70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04" name="テキスト ボックス 703"/>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31815</xdr:rowOff>
    </xdr:from>
    <xdr:to>
      <xdr:col>23</xdr:col>
      <xdr:colOff>568325</xdr:colOff>
      <xdr:row>94</xdr:row>
      <xdr:rowOff>133415</xdr:rowOff>
    </xdr:to>
    <xdr:sp macro="" textlink="">
      <xdr:nvSpPr>
        <xdr:cNvPr id="710" name="円/楕円 709"/>
        <xdr:cNvSpPr/>
      </xdr:nvSpPr>
      <xdr:spPr>
        <a:xfrm>
          <a:off x="16268700" y="161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10242</xdr:rowOff>
    </xdr:from>
    <xdr:ext cx="534377" cy="259045"/>
    <xdr:sp macro="" textlink="">
      <xdr:nvSpPr>
        <xdr:cNvPr id="711" name="公債費該当値テキスト"/>
        <xdr:cNvSpPr txBox="1"/>
      </xdr:nvSpPr>
      <xdr:spPr>
        <a:xfrm>
          <a:off x="16370300" y="1612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34950</xdr:rowOff>
    </xdr:from>
    <xdr:to>
      <xdr:col>22</xdr:col>
      <xdr:colOff>415925</xdr:colOff>
      <xdr:row>94</xdr:row>
      <xdr:rowOff>136550</xdr:rowOff>
    </xdr:to>
    <xdr:sp macro="" textlink="">
      <xdr:nvSpPr>
        <xdr:cNvPr id="712" name="円/楕円 711"/>
        <xdr:cNvSpPr/>
      </xdr:nvSpPr>
      <xdr:spPr>
        <a:xfrm>
          <a:off x="15430500" y="161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127677</xdr:rowOff>
    </xdr:from>
    <xdr:ext cx="534377" cy="259045"/>
    <xdr:sp macro="" textlink="">
      <xdr:nvSpPr>
        <xdr:cNvPr id="713" name="テキスト ボックス 712"/>
        <xdr:cNvSpPr txBox="1"/>
      </xdr:nvSpPr>
      <xdr:spPr>
        <a:xfrm>
          <a:off x="15214111" y="162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149871</xdr:rowOff>
    </xdr:from>
    <xdr:to>
      <xdr:col>21</xdr:col>
      <xdr:colOff>212725</xdr:colOff>
      <xdr:row>93</xdr:row>
      <xdr:rowOff>80021</xdr:rowOff>
    </xdr:to>
    <xdr:sp macro="" textlink="">
      <xdr:nvSpPr>
        <xdr:cNvPr id="714" name="円/楕円 713"/>
        <xdr:cNvSpPr/>
      </xdr:nvSpPr>
      <xdr:spPr>
        <a:xfrm>
          <a:off x="14541500" y="159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96548</xdr:rowOff>
    </xdr:from>
    <xdr:ext cx="534377" cy="259045"/>
    <xdr:sp macro="" textlink="">
      <xdr:nvSpPr>
        <xdr:cNvPr id="715" name="テキスト ボックス 714"/>
        <xdr:cNvSpPr txBox="1"/>
      </xdr:nvSpPr>
      <xdr:spPr>
        <a:xfrm>
          <a:off x="14325111" y="156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74695</xdr:rowOff>
    </xdr:from>
    <xdr:to>
      <xdr:col>20</xdr:col>
      <xdr:colOff>9525</xdr:colOff>
      <xdr:row>93</xdr:row>
      <xdr:rowOff>4845</xdr:rowOff>
    </xdr:to>
    <xdr:sp macro="" textlink="">
      <xdr:nvSpPr>
        <xdr:cNvPr id="716" name="円/楕円 715"/>
        <xdr:cNvSpPr/>
      </xdr:nvSpPr>
      <xdr:spPr>
        <a:xfrm>
          <a:off x="13652500" y="15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21372</xdr:rowOff>
    </xdr:from>
    <xdr:ext cx="534377" cy="259045"/>
    <xdr:sp macro="" textlink="">
      <xdr:nvSpPr>
        <xdr:cNvPr id="717" name="テキスト ボックス 716"/>
        <xdr:cNvSpPr txBox="1"/>
      </xdr:nvSpPr>
      <xdr:spPr>
        <a:xfrm>
          <a:off x="13436111" y="156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165384</xdr:rowOff>
    </xdr:from>
    <xdr:to>
      <xdr:col>18</xdr:col>
      <xdr:colOff>492125</xdr:colOff>
      <xdr:row>92</xdr:row>
      <xdr:rowOff>95534</xdr:rowOff>
    </xdr:to>
    <xdr:sp macro="" textlink="">
      <xdr:nvSpPr>
        <xdr:cNvPr id="718" name="円/楕円 717"/>
        <xdr:cNvSpPr/>
      </xdr:nvSpPr>
      <xdr:spPr>
        <a:xfrm>
          <a:off x="12763500" y="157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112061</xdr:rowOff>
    </xdr:from>
    <xdr:ext cx="534377" cy="259045"/>
    <xdr:sp macro="" textlink="">
      <xdr:nvSpPr>
        <xdr:cNvPr id="719" name="テキスト ボックス 718"/>
        <xdr:cNvSpPr txBox="1"/>
      </xdr:nvSpPr>
      <xdr:spPr>
        <a:xfrm>
          <a:off x="12547111" y="155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5" name="直線コネクタ 74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4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49" name="直線コネクタ 74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2" name="フローチャート :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4" name="フローチャート : 判断 75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55" name="テキスト ボックス 75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57" name="フローチャート : 判断 75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58" name="テキスト ボックス 75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0" name="フローチャート : 判断 75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1" name="テキスト ボックス 760"/>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2" name="フローチャート : 判断 76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3" name="テキスト ボックス 762"/>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前年度実質収支の減に伴い、公共施設整備基金積立金が減となったほか、採択事業の減に伴い、東日本大震災復興交付金基金積立金が減となったことなどにより、住民一人当たりのコストは、前年度と比較して</a:t>
          </a:r>
          <a:r>
            <a:rPr kumimoji="1" lang="en-US" altLang="ja-JP" sz="1300">
              <a:latin typeface="ＭＳ Ｐゴシック"/>
            </a:rPr>
            <a:t>20,393</a:t>
          </a:r>
          <a:r>
            <a:rPr kumimoji="1" lang="ja-JP" altLang="en-US" sz="1300">
              <a:latin typeface="ＭＳ Ｐゴシック"/>
            </a:rPr>
            <a:t>円減の</a:t>
          </a:r>
          <a:r>
            <a:rPr kumimoji="1" lang="en-US" altLang="ja-JP" sz="1300">
              <a:latin typeface="ＭＳ Ｐゴシック"/>
            </a:rPr>
            <a:t>58,530</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・民生費については、事業実施に伴い、年金生活者等支援臨時福祉給付金が皆増となったほか、事業進捗に伴い、除染推進事業が増となったことなどに伴い、前年度と比較して</a:t>
          </a:r>
          <a:r>
            <a:rPr kumimoji="1" lang="en-US" altLang="ja-JP" sz="1300">
              <a:latin typeface="ＭＳ Ｐゴシック"/>
            </a:rPr>
            <a:t>8,217</a:t>
          </a:r>
          <a:r>
            <a:rPr kumimoji="1" lang="ja-JP" altLang="en-US" sz="1300">
              <a:latin typeface="ＭＳ Ｐゴシック"/>
            </a:rPr>
            <a:t>円増の</a:t>
          </a:r>
          <a:r>
            <a:rPr kumimoji="1" lang="en-US" altLang="ja-JP" sz="1300">
              <a:latin typeface="ＭＳ Ｐゴシック"/>
            </a:rPr>
            <a:t>151,904</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・衛生費については、事業進捗に伴い、清掃センター長寿命化事業が増となったことなどにより、住民一人当たりのコストは、前年度と比較して</a:t>
          </a:r>
          <a:r>
            <a:rPr kumimoji="1" lang="en-US" altLang="ja-JP" sz="1300">
              <a:latin typeface="ＭＳ Ｐゴシック"/>
            </a:rPr>
            <a:t>7,526</a:t>
          </a:r>
          <a:r>
            <a:rPr kumimoji="1" lang="ja-JP" altLang="en-US" sz="1300">
              <a:latin typeface="ＭＳ Ｐゴシック"/>
            </a:rPr>
            <a:t>円増の</a:t>
          </a:r>
          <a:r>
            <a:rPr kumimoji="1" lang="en-US" altLang="ja-JP" sz="1300">
              <a:latin typeface="ＭＳ Ｐゴシック"/>
            </a:rPr>
            <a:t>49,438</a:t>
          </a:r>
          <a:r>
            <a:rPr kumimoji="1" lang="ja-JP" altLang="en-US" sz="1300">
              <a:latin typeface="ＭＳ Ｐゴシック"/>
            </a:rPr>
            <a:t>円となり、類似団体の中で</a:t>
          </a:r>
          <a:r>
            <a:rPr kumimoji="1" lang="en-US" altLang="ja-JP" sz="1300">
              <a:latin typeface="ＭＳ Ｐゴシック"/>
            </a:rPr>
            <a:t>2</a:t>
          </a:r>
          <a:r>
            <a:rPr kumimoji="1" lang="ja-JP" altLang="en-US" sz="1300">
              <a:latin typeface="ＭＳ Ｐゴシック"/>
            </a:rPr>
            <a:t>番目に高い水準となった。</a:t>
          </a:r>
          <a:endParaRPr kumimoji="1" lang="en-US" altLang="ja-JP" sz="1300">
            <a:latin typeface="ＭＳ Ｐゴシック"/>
          </a:endParaRPr>
        </a:p>
        <a:p>
          <a:r>
            <a:rPr kumimoji="1" lang="ja-JP" altLang="en-US" sz="1300">
              <a:latin typeface="ＭＳ Ｐゴシック"/>
            </a:rPr>
            <a:t>・労働費については、採択事業の減に伴い、緊急雇用創出事業が減となったことなどにより、住民一人当たりのコストは、前年度と比較して</a:t>
          </a:r>
          <a:r>
            <a:rPr kumimoji="1" lang="en-US" altLang="ja-JP" sz="1300">
              <a:latin typeface="ＭＳ Ｐゴシック"/>
            </a:rPr>
            <a:t>1,263</a:t>
          </a:r>
          <a:r>
            <a:rPr kumimoji="1" lang="ja-JP" altLang="en-US" sz="1300">
              <a:latin typeface="ＭＳ Ｐゴシック"/>
            </a:rPr>
            <a:t>円減の</a:t>
          </a:r>
          <a:r>
            <a:rPr kumimoji="1" lang="en-US" altLang="ja-JP" sz="1300">
              <a:latin typeface="ＭＳ Ｐゴシック"/>
            </a:rPr>
            <a:t>612</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・土木費については、事業完了に伴い、災害公営住宅整備事業が皆減となったことなどにより、住民一人当たりのコストは、前年度と比較して</a:t>
          </a:r>
          <a:r>
            <a:rPr kumimoji="1" lang="en-US" altLang="ja-JP" sz="1300">
              <a:latin typeface="ＭＳ Ｐゴシック"/>
            </a:rPr>
            <a:t>21,050</a:t>
          </a:r>
          <a:r>
            <a:rPr kumimoji="1" lang="ja-JP" altLang="en-US" sz="1300">
              <a:latin typeface="ＭＳ Ｐゴシック"/>
            </a:rPr>
            <a:t>円減の</a:t>
          </a:r>
          <a:r>
            <a:rPr kumimoji="1" lang="en-US" altLang="ja-JP" sz="1300">
              <a:latin typeface="ＭＳ Ｐゴシック"/>
            </a:rPr>
            <a:t>85,820</a:t>
          </a:r>
          <a:r>
            <a:rPr kumimoji="1" lang="ja-JP" altLang="en-US" sz="1300">
              <a:latin typeface="ＭＳ Ｐゴシック"/>
            </a:rPr>
            <a:t>円となり、類似団体の中で</a:t>
          </a:r>
          <a:r>
            <a:rPr kumimoji="1" lang="en-US" altLang="ja-JP" sz="1300">
              <a:latin typeface="ＭＳ Ｐゴシック"/>
            </a:rPr>
            <a:t>2</a:t>
          </a:r>
          <a:r>
            <a:rPr kumimoji="1" lang="ja-JP" altLang="en-US" sz="1300">
              <a:latin typeface="ＭＳ Ｐゴシック"/>
            </a:rPr>
            <a:t>番目に高い水準となった。</a:t>
          </a:r>
          <a:endParaRPr kumimoji="1" lang="en-US" altLang="ja-JP" sz="1300">
            <a:latin typeface="ＭＳ Ｐゴシック"/>
          </a:endParaRPr>
        </a:p>
        <a:p>
          <a:r>
            <a:rPr kumimoji="1" lang="ja-JP" altLang="en-US" sz="1300">
              <a:latin typeface="ＭＳ Ｐゴシック"/>
            </a:rPr>
            <a:t>・教育費については、事業完了に伴い、スポーツ交流促進施設（多目的運動場）整備事業や、学校給食施設整備事業が皆減となったことなどにより、住民一人当たりのコストは、前年度と比較して</a:t>
          </a:r>
          <a:r>
            <a:rPr kumimoji="1" lang="en-US" altLang="ja-JP" sz="1300">
              <a:latin typeface="ＭＳ Ｐゴシック"/>
            </a:rPr>
            <a:t>12,680</a:t>
          </a:r>
          <a:r>
            <a:rPr kumimoji="1" lang="ja-JP" altLang="en-US" sz="1300">
              <a:latin typeface="ＭＳ Ｐゴシック"/>
            </a:rPr>
            <a:t>円減の</a:t>
          </a:r>
          <a:r>
            <a:rPr kumimoji="1" lang="en-US" altLang="ja-JP" sz="1300">
              <a:latin typeface="ＭＳ Ｐゴシック"/>
            </a:rPr>
            <a:t>34,843</a:t>
          </a:r>
          <a:r>
            <a:rPr kumimoji="1" lang="ja-JP" altLang="en-US" sz="1300">
              <a:latin typeface="ＭＳ Ｐゴシック"/>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年度に大幅に増加するなど、震災以降増加傾向にあり、標準財政規模比財政調整基金残高は、前年度と比較して</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実質収支については、復興事業の進捗に伴い、歳入・歳出とも減少傾向にあり、標準財政規模比実質収支額は、前年度と比較して</a:t>
          </a:r>
          <a:r>
            <a:rPr kumimoji="1" lang="en-US" altLang="ja-JP" sz="1200">
              <a:latin typeface="ＭＳ ゴシック" pitchFamily="49" charset="-128"/>
              <a:ea typeface="ＭＳ ゴシック" pitchFamily="49" charset="-128"/>
            </a:rPr>
            <a:t>1.91%</a:t>
          </a:r>
          <a:r>
            <a:rPr kumimoji="1" lang="ja-JP" altLang="en-US" sz="1200">
              <a:latin typeface="ＭＳ ゴシック" pitchFamily="49" charset="-128"/>
              <a:ea typeface="ＭＳ ゴシック" pitchFamily="49" charset="-128"/>
            </a:rPr>
            <a:t>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実質単年度収支については、財政調整基金への積立額の減に伴い大幅に減少し、標準財政規模比実質単年度収支は、前年度と比較して</a:t>
          </a:r>
          <a:r>
            <a:rPr kumimoji="1" lang="en-US" altLang="ja-JP" sz="1200">
              <a:latin typeface="ＭＳ ゴシック" pitchFamily="49" charset="-128"/>
              <a:ea typeface="ＭＳ ゴシック" pitchFamily="49" charset="-128"/>
            </a:rPr>
            <a:t>4.40%</a:t>
          </a:r>
          <a:r>
            <a:rPr kumimoji="1" lang="ja-JP" altLang="en-US" sz="1200">
              <a:latin typeface="ＭＳ ゴシック" pitchFamily="49" charset="-128"/>
              <a:ea typeface="ＭＳ ゴシック" pitchFamily="49" charset="-128"/>
            </a:rPr>
            <a:t>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流動資産の増等に伴い資金剰余額が増加した一方で、一般会計において実質収支額が減少したほか、下水道事業会計において資金剰余額が減少（前年度は企業会計移行に伴う打切り決算）したことなどにより、連結実質黒字額は前年度と比較して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163875143</v>
      </c>
      <c r="BO4" s="411"/>
      <c r="BP4" s="411"/>
      <c r="BQ4" s="411"/>
      <c r="BR4" s="411"/>
      <c r="BS4" s="411"/>
      <c r="BT4" s="411"/>
      <c r="BU4" s="412"/>
      <c r="BV4" s="410">
        <v>182369756</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154419398</v>
      </c>
      <c r="BO5" s="416"/>
      <c r="BP5" s="416"/>
      <c r="BQ5" s="416"/>
      <c r="BR5" s="416"/>
      <c r="BS5" s="416"/>
      <c r="BT5" s="416"/>
      <c r="BU5" s="417"/>
      <c r="BV5" s="415">
        <v>168505816</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85</v>
      </c>
      <c r="CU5" s="386"/>
      <c r="CV5" s="386"/>
      <c r="CW5" s="386"/>
      <c r="CX5" s="386"/>
      <c r="CY5" s="386"/>
      <c r="CZ5" s="386"/>
      <c r="DA5" s="387"/>
      <c r="DB5" s="385">
        <v>83.9</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9455745</v>
      </c>
      <c r="BO6" s="416"/>
      <c r="BP6" s="416"/>
      <c r="BQ6" s="416"/>
      <c r="BR6" s="416"/>
      <c r="BS6" s="416"/>
      <c r="BT6" s="416"/>
      <c r="BU6" s="417"/>
      <c r="BV6" s="415">
        <v>13863940</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91</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5650644</v>
      </c>
      <c r="BO7" s="416"/>
      <c r="BP7" s="416"/>
      <c r="BQ7" s="416"/>
      <c r="BR7" s="416"/>
      <c r="BS7" s="416"/>
      <c r="BT7" s="416"/>
      <c r="BU7" s="417"/>
      <c r="BV7" s="415">
        <v>8637729</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73002355</v>
      </c>
      <c r="CU7" s="416"/>
      <c r="CV7" s="416"/>
      <c r="CW7" s="416"/>
      <c r="CX7" s="416"/>
      <c r="CY7" s="416"/>
      <c r="CZ7" s="416"/>
      <c r="DA7" s="417"/>
      <c r="DB7" s="415">
        <v>73381106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77</v>
      </c>
      <c r="AV8" s="473"/>
      <c r="AW8" s="473"/>
      <c r="AX8" s="473"/>
      <c r="AY8" s="395" t="s">
        <v>92</v>
      </c>
      <c r="AZ8" s="396"/>
      <c r="BA8" s="396"/>
      <c r="BB8" s="396"/>
      <c r="BC8" s="396"/>
      <c r="BD8" s="396"/>
      <c r="BE8" s="396"/>
      <c r="BF8" s="396"/>
      <c r="BG8" s="396"/>
      <c r="BH8" s="396"/>
      <c r="BI8" s="396"/>
      <c r="BJ8" s="396"/>
      <c r="BK8" s="396"/>
      <c r="BL8" s="396"/>
      <c r="BM8" s="397"/>
      <c r="BN8" s="415">
        <v>3805101</v>
      </c>
      <c r="BO8" s="416"/>
      <c r="BP8" s="416"/>
      <c r="BQ8" s="416"/>
      <c r="BR8" s="416"/>
      <c r="BS8" s="416"/>
      <c r="BT8" s="416"/>
      <c r="BU8" s="417"/>
      <c r="BV8" s="415">
        <v>5226211</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0.72</v>
      </c>
      <c r="DC8" s="525"/>
      <c r="DD8" s="525"/>
      <c r="DE8" s="525"/>
      <c r="DF8" s="525"/>
      <c r="DG8" s="525"/>
      <c r="DH8" s="525"/>
      <c r="DI8" s="526"/>
      <c r="DJ8" s="139"/>
      <c r="DK8" s="139"/>
      <c r="DL8" s="139"/>
      <c r="DM8" s="139"/>
      <c r="DN8" s="139"/>
      <c r="DO8" s="139"/>
    </row>
    <row r="9" spans="1:119" ht="18.75" customHeight="1" thickBot="1">
      <c r="A9" s="140"/>
      <c r="B9" s="550" t="s">
        <v>94</v>
      </c>
      <c r="C9" s="551"/>
      <c r="D9" s="551"/>
      <c r="E9" s="551"/>
      <c r="F9" s="551"/>
      <c r="G9" s="551"/>
      <c r="H9" s="551"/>
      <c r="I9" s="551"/>
      <c r="J9" s="551"/>
      <c r="K9" s="478"/>
      <c r="L9" s="552" t="s">
        <v>95</v>
      </c>
      <c r="M9" s="553"/>
      <c r="N9" s="553"/>
      <c r="O9" s="553"/>
      <c r="P9" s="553"/>
      <c r="Q9" s="554"/>
      <c r="R9" s="555">
        <v>350237</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77</v>
      </c>
      <c r="AV9" s="473"/>
      <c r="AW9" s="473"/>
      <c r="AX9" s="473"/>
      <c r="AY9" s="395" t="s">
        <v>98</v>
      </c>
      <c r="AZ9" s="396"/>
      <c r="BA9" s="396"/>
      <c r="BB9" s="396"/>
      <c r="BC9" s="396"/>
      <c r="BD9" s="396"/>
      <c r="BE9" s="396"/>
      <c r="BF9" s="396"/>
      <c r="BG9" s="396"/>
      <c r="BH9" s="396"/>
      <c r="BI9" s="396"/>
      <c r="BJ9" s="396"/>
      <c r="BK9" s="396"/>
      <c r="BL9" s="396"/>
      <c r="BM9" s="397"/>
      <c r="BN9" s="415">
        <v>-1421110</v>
      </c>
      <c r="BO9" s="416"/>
      <c r="BP9" s="416"/>
      <c r="BQ9" s="416"/>
      <c r="BR9" s="416"/>
      <c r="BS9" s="416"/>
      <c r="BT9" s="416"/>
      <c r="BU9" s="417"/>
      <c r="BV9" s="415">
        <v>-250932</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10.9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100</v>
      </c>
      <c r="M10" s="389"/>
      <c r="N10" s="389"/>
      <c r="O10" s="389"/>
      <c r="P10" s="389"/>
      <c r="Q10" s="390"/>
      <c r="R10" s="391">
        <v>342249</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7320447</v>
      </c>
      <c r="BO10" s="416"/>
      <c r="BP10" s="416"/>
      <c r="BQ10" s="416"/>
      <c r="BR10" s="416"/>
      <c r="BS10" s="416"/>
      <c r="BT10" s="416"/>
      <c r="BU10" s="417"/>
      <c r="BV10" s="415">
        <v>8208025</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108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329938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6848408</v>
      </c>
      <c r="BO12" s="416"/>
      <c r="BP12" s="416"/>
      <c r="BQ12" s="416"/>
      <c r="BR12" s="416"/>
      <c r="BS12" s="416"/>
      <c r="BT12" s="416"/>
      <c r="BU12" s="417"/>
      <c r="BV12" s="415">
        <v>5683867</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327831</v>
      </c>
      <c r="S13" s="517"/>
      <c r="T13" s="517"/>
      <c r="U13" s="517"/>
      <c r="V13" s="518"/>
      <c r="W13" s="504" t="s">
        <v>122</v>
      </c>
      <c r="X13" s="428"/>
      <c r="Y13" s="428"/>
      <c r="Z13" s="428"/>
      <c r="AA13" s="428"/>
      <c r="AB13" s="429"/>
      <c r="AC13" s="391">
        <v>4044</v>
      </c>
      <c r="AD13" s="392"/>
      <c r="AE13" s="392"/>
      <c r="AF13" s="392"/>
      <c r="AG13" s="393"/>
      <c r="AH13" s="391">
        <v>4736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-949071</v>
      </c>
      <c r="BO13" s="416"/>
      <c r="BP13" s="416"/>
      <c r="BQ13" s="416"/>
      <c r="BR13" s="416"/>
      <c r="BS13" s="416"/>
      <c r="BT13" s="416"/>
      <c r="BU13" s="417"/>
      <c r="BV13" s="415">
        <v>2273226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331920</v>
      </c>
      <c r="S14" s="517"/>
      <c r="T14" s="517"/>
      <c r="U14" s="517"/>
      <c r="V14" s="518"/>
      <c r="W14" s="519"/>
      <c r="X14" s="431"/>
      <c r="Y14" s="431"/>
      <c r="Z14" s="431"/>
      <c r="AA14" s="431"/>
      <c r="AB14" s="432"/>
      <c r="AC14" s="509">
        <v>2.7</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32.1</v>
      </c>
      <c r="CU14" s="488"/>
      <c r="CV14" s="488"/>
      <c r="CW14" s="488"/>
      <c r="CX14" s="488"/>
      <c r="CY14" s="488"/>
      <c r="CZ14" s="488"/>
      <c r="DA14" s="489"/>
      <c r="DB14" s="520">
        <v>36.700000000000003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330038</v>
      </c>
      <c r="S15" s="517"/>
      <c r="T15" s="517"/>
      <c r="U15" s="517"/>
      <c r="V15" s="518"/>
      <c r="W15" s="504" t="s">
        <v>129</v>
      </c>
      <c r="X15" s="428"/>
      <c r="Y15" s="428"/>
      <c r="Z15" s="428"/>
      <c r="AA15" s="428"/>
      <c r="AB15" s="429"/>
      <c r="AC15" s="391">
        <v>48912</v>
      </c>
      <c r="AD15" s="392"/>
      <c r="AE15" s="392"/>
      <c r="AF15" s="392"/>
      <c r="AG15" s="393"/>
      <c r="AH15" s="391">
        <v>46002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43172873</v>
      </c>
      <c r="BO15" s="411"/>
      <c r="BP15" s="411"/>
      <c r="BQ15" s="411"/>
      <c r="BR15" s="411"/>
      <c r="BS15" s="411"/>
      <c r="BT15" s="411"/>
      <c r="BU15" s="412"/>
      <c r="BV15" s="410">
        <v>42503904</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32.1</v>
      </c>
      <c r="AD16" s="510"/>
      <c r="AE16" s="510"/>
      <c r="AF16" s="510"/>
      <c r="AG16" s="511"/>
      <c r="AH16" s="509">
        <v>31.2</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56014416</v>
      </c>
      <c r="BO16" s="416"/>
      <c r="BP16" s="416"/>
      <c r="BQ16" s="416"/>
      <c r="BR16" s="416"/>
      <c r="BS16" s="416"/>
      <c r="BT16" s="416"/>
      <c r="BU16" s="417"/>
      <c r="BV16" s="415">
        <v>56327382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99301</v>
      </c>
      <c r="AD17" s="392"/>
      <c r="AE17" s="392"/>
      <c r="AF17" s="392"/>
      <c r="AG17" s="393"/>
      <c r="AH17" s="391">
        <v>96852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55449050</v>
      </c>
      <c r="BO17" s="416"/>
      <c r="BP17" s="416"/>
      <c r="BQ17" s="416"/>
      <c r="BR17" s="416"/>
      <c r="BS17" s="416"/>
      <c r="BT17" s="416"/>
      <c r="BU17" s="417"/>
      <c r="BV17" s="415">
        <v>54634082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1232.02</v>
      </c>
      <c r="M18" s="480"/>
      <c r="N18" s="480"/>
      <c r="O18" s="480"/>
      <c r="P18" s="480"/>
      <c r="Q18" s="480"/>
      <c r="R18" s="481"/>
      <c r="S18" s="481"/>
      <c r="T18" s="481"/>
      <c r="U18" s="481"/>
      <c r="V18" s="482"/>
      <c r="W18" s="496"/>
      <c r="X18" s="497"/>
      <c r="Y18" s="497"/>
      <c r="Z18" s="497"/>
      <c r="AA18" s="497"/>
      <c r="AB18" s="505"/>
      <c r="AC18" s="379">
        <v>65.2</v>
      </c>
      <c r="AD18" s="380"/>
      <c r="AE18" s="380"/>
      <c r="AF18" s="380"/>
      <c r="AG18" s="483"/>
      <c r="AH18" s="379">
        <v>65.599999999999994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61315291</v>
      </c>
      <c r="BO18" s="416"/>
      <c r="BP18" s="416"/>
      <c r="BQ18" s="416"/>
      <c r="BR18" s="416"/>
      <c r="BS18" s="416"/>
      <c r="BT18" s="416"/>
      <c r="BU18" s="417"/>
      <c r="BV18" s="415">
        <v>61908013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99762296</v>
      </c>
      <c r="BO19" s="416"/>
      <c r="BP19" s="416"/>
      <c r="BQ19" s="416"/>
      <c r="BR19" s="416"/>
      <c r="BS19" s="416"/>
      <c r="BT19" s="416"/>
      <c r="BU19" s="417"/>
      <c r="BV19" s="415">
        <v>107833002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141069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124724237</v>
      </c>
      <c r="BO23" s="416"/>
      <c r="BP23" s="416"/>
      <c r="BQ23" s="416"/>
      <c r="BR23" s="416"/>
      <c r="BS23" s="416"/>
      <c r="BT23" s="416"/>
      <c r="BU23" s="417"/>
      <c r="BV23" s="415">
        <v>127483396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10890</v>
      </c>
      <c r="R24" s="392"/>
      <c r="S24" s="392"/>
      <c r="T24" s="392"/>
      <c r="U24" s="392"/>
      <c r="V24" s="393"/>
      <c r="W24" s="457"/>
      <c r="X24" s="448"/>
      <c r="Y24" s="449"/>
      <c r="Z24" s="388" t="s">
        <v>153</v>
      </c>
      <c r="AA24" s="389"/>
      <c r="AB24" s="389"/>
      <c r="AC24" s="389"/>
      <c r="AD24" s="389"/>
      <c r="AE24" s="389"/>
      <c r="AF24" s="389"/>
      <c r="AG24" s="390"/>
      <c r="AH24" s="391">
        <v>2185</v>
      </c>
      <c r="AI24" s="392"/>
      <c r="AJ24" s="392"/>
      <c r="AK24" s="392"/>
      <c r="AL24" s="393"/>
      <c r="AM24" s="391">
        <v>6908970</v>
      </c>
      <c r="AN24" s="392"/>
      <c r="AO24" s="392"/>
      <c r="AP24" s="392"/>
      <c r="AQ24" s="392"/>
      <c r="AR24" s="393"/>
      <c r="AS24" s="391">
        <v>3162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83584870</v>
      </c>
      <c r="BO24" s="416"/>
      <c r="BP24" s="416"/>
      <c r="BQ24" s="416"/>
      <c r="BR24" s="416"/>
      <c r="BS24" s="416"/>
      <c r="BT24" s="416"/>
      <c r="BU24" s="417"/>
      <c r="BV24" s="415">
        <v>88632375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8910</v>
      </c>
      <c r="R25" s="392"/>
      <c r="S25" s="392"/>
      <c r="T25" s="392"/>
      <c r="U25" s="392"/>
      <c r="V25" s="393"/>
      <c r="W25" s="457"/>
      <c r="X25" s="448"/>
      <c r="Y25" s="449"/>
      <c r="Z25" s="388" t="s">
        <v>156</v>
      </c>
      <c r="AA25" s="389"/>
      <c r="AB25" s="389"/>
      <c r="AC25" s="389"/>
      <c r="AD25" s="389"/>
      <c r="AE25" s="389"/>
      <c r="AF25" s="389"/>
      <c r="AG25" s="390"/>
      <c r="AH25" s="391">
        <v>354</v>
      </c>
      <c r="AI25" s="392"/>
      <c r="AJ25" s="392"/>
      <c r="AK25" s="392"/>
      <c r="AL25" s="393"/>
      <c r="AM25" s="391">
        <v>1006068</v>
      </c>
      <c r="AN25" s="392"/>
      <c r="AO25" s="392"/>
      <c r="AP25" s="392"/>
      <c r="AQ25" s="392"/>
      <c r="AR25" s="393"/>
      <c r="AS25" s="391">
        <v>2842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10819049</v>
      </c>
      <c r="BO25" s="411"/>
      <c r="BP25" s="411"/>
      <c r="BQ25" s="411"/>
      <c r="BR25" s="411"/>
      <c r="BS25" s="411"/>
      <c r="BT25" s="411"/>
      <c r="BU25" s="412"/>
      <c r="BV25" s="410">
        <v>13045392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7740</v>
      </c>
      <c r="R26" s="392"/>
      <c r="S26" s="392"/>
      <c r="T26" s="392"/>
      <c r="U26" s="392"/>
      <c r="V26" s="393"/>
      <c r="W26" s="457"/>
      <c r="X26" s="448"/>
      <c r="Y26" s="449"/>
      <c r="Z26" s="388" t="s">
        <v>159</v>
      </c>
      <c r="AA26" s="470"/>
      <c r="AB26" s="470"/>
      <c r="AC26" s="470"/>
      <c r="AD26" s="470"/>
      <c r="AE26" s="470"/>
      <c r="AF26" s="470"/>
      <c r="AG26" s="471"/>
      <c r="AH26" s="391">
        <v>132</v>
      </c>
      <c r="AI26" s="392"/>
      <c r="AJ26" s="392"/>
      <c r="AK26" s="392"/>
      <c r="AL26" s="393"/>
      <c r="AM26" s="391">
        <v>466224</v>
      </c>
      <c r="AN26" s="392"/>
      <c r="AO26" s="392"/>
      <c r="AP26" s="392"/>
      <c r="AQ26" s="392"/>
      <c r="AR26" s="393"/>
      <c r="AS26" s="391">
        <v>3532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440000</v>
      </c>
      <c r="BO26" s="416"/>
      <c r="BP26" s="416"/>
      <c r="BQ26" s="416"/>
      <c r="BR26" s="416"/>
      <c r="BS26" s="416"/>
      <c r="BT26" s="416"/>
      <c r="BU26" s="417"/>
      <c r="BV26" s="415">
        <v>400000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7000</v>
      </c>
      <c r="R27" s="392"/>
      <c r="S27" s="392"/>
      <c r="T27" s="392"/>
      <c r="U27" s="392"/>
      <c r="V27" s="393"/>
      <c r="W27" s="457"/>
      <c r="X27" s="448"/>
      <c r="Y27" s="449"/>
      <c r="Z27" s="388" t="s">
        <v>162</v>
      </c>
      <c r="AA27" s="389"/>
      <c r="AB27" s="389"/>
      <c r="AC27" s="389"/>
      <c r="AD27" s="389"/>
      <c r="AE27" s="389"/>
      <c r="AF27" s="389"/>
      <c r="AG27" s="390"/>
      <c r="AH27" s="391">
        <v>65</v>
      </c>
      <c r="AI27" s="392"/>
      <c r="AJ27" s="392"/>
      <c r="AK27" s="392"/>
      <c r="AL27" s="393"/>
      <c r="AM27" s="391">
        <v>220670</v>
      </c>
      <c r="AN27" s="392"/>
      <c r="AO27" s="392"/>
      <c r="AP27" s="392"/>
      <c r="AQ27" s="392"/>
      <c r="AR27" s="393"/>
      <c r="AS27" s="391">
        <v>3395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3990343</v>
      </c>
      <c r="BO27" s="419"/>
      <c r="BP27" s="419"/>
      <c r="BQ27" s="419"/>
      <c r="BR27" s="419"/>
      <c r="BS27" s="419"/>
      <c r="BT27" s="419"/>
      <c r="BU27" s="420"/>
      <c r="BV27" s="418">
        <v>3990343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6600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14812422</v>
      </c>
      <c r="BO28" s="411"/>
      <c r="BP28" s="411"/>
      <c r="BQ28" s="411"/>
      <c r="BR28" s="411"/>
      <c r="BS28" s="411"/>
      <c r="BT28" s="411"/>
      <c r="BU28" s="412"/>
      <c r="BV28" s="410">
        <v>14340383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35</v>
      </c>
      <c r="M29" s="392"/>
      <c r="N29" s="392"/>
      <c r="O29" s="392"/>
      <c r="P29" s="393"/>
      <c r="Q29" s="391">
        <v>6300</v>
      </c>
      <c r="R29" s="392"/>
      <c r="S29" s="392"/>
      <c r="T29" s="392"/>
      <c r="U29" s="392"/>
      <c r="V29" s="393"/>
      <c r="W29" s="458"/>
      <c r="X29" s="459"/>
      <c r="Y29" s="460"/>
      <c r="Z29" s="388" t="s">
        <v>169</v>
      </c>
      <c r="AA29" s="389"/>
      <c r="AB29" s="389"/>
      <c r="AC29" s="389"/>
      <c r="AD29" s="389"/>
      <c r="AE29" s="389"/>
      <c r="AF29" s="389"/>
      <c r="AG29" s="390"/>
      <c r="AH29" s="391">
        <v>2250</v>
      </c>
      <c r="AI29" s="392"/>
      <c r="AJ29" s="392"/>
      <c r="AK29" s="392"/>
      <c r="AL29" s="393"/>
      <c r="AM29" s="391">
        <v>7129640</v>
      </c>
      <c r="AN29" s="392"/>
      <c r="AO29" s="392"/>
      <c r="AP29" s="392"/>
      <c r="AQ29" s="392"/>
      <c r="AR29" s="393"/>
      <c r="AS29" s="391">
        <v>3169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2524288</v>
      </c>
      <c r="BO29" s="416"/>
      <c r="BP29" s="416"/>
      <c r="BQ29" s="416"/>
      <c r="BR29" s="416"/>
      <c r="BS29" s="416"/>
      <c r="BT29" s="416"/>
      <c r="BU29" s="417"/>
      <c r="BV29" s="415">
        <v>2523853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50869503</v>
      </c>
      <c r="BO30" s="419"/>
      <c r="BP30" s="419"/>
      <c r="BQ30" s="419"/>
      <c r="BR30" s="419"/>
      <c r="BS30" s="419"/>
      <c r="BT30" s="419"/>
      <c r="BU30" s="420"/>
      <c r="BV30" s="418">
        <v>57693834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国民健康保険事業（事業勘定）特別会計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IF('各会計、関係団体の財政状況及び健全化判断比率'!B38="","",'各会計、関係団体の財政状況及び健全化判断比率'!B38)</f>
        <v>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公立小野町地方綜合病院企業団</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いわき市土地開発公社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国民健康保険事業（直診勘定）特別会計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福島県市町村総合事務組合（一般会計）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いわき市国際交流協会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福島県市町村総合事務組合（消防補償等特別会計）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常磐湯本温泉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f t="shared" si="0"/>
        <v>12</v>
      </c>
      <c r="AN37" s="375"/>
      <c r="AO37" s="374" t="str">
        <f>IF('各会計、関係団体の財政状況及び健全化判断比率'!B36="","",'各会計、関係団体の財政状況及び健全化判断比率'!B36)</f>
        <v>農業集落排水事業会計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福島県市町村総合事務組合（消防賞じゅつ特別会計）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いわき市社会福祉施設事業団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競輪事業特別会計</v>
      </c>
      <c r="X38" s="374"/>
      <c r="Y38" s="374"/>
      <c r="Z38" s="374"/>
      <c r="AA38" s="374"/>
      <c r="AB38" s="374"/>
      <c r="AC38" s="374"/>
      <c r="AD38" s="374"/>
      <c r="AE38" s="374"/>
      <c r="AF38" s="374"/>
      <c r="AG38" s="374"/>
      <c r="AH38" s="374"/>
      <c r="AI38" s="374"/>
      <c r="AJ38" s="374"/>
      <c r="AK38" s="374"/>
      <c r="AL38" s="167"/>
      <c r="AM38" s="375">
        <f t="shared" si="0"/>
        <v>13</v>
      </c>
      <c r="AN38" s="375"/>
      <c r="AO38" s="374" t="str">
        <f>IF('各会計、関係団体の財政状況及び健全化判断比率'!B37="","",'各会計、関係団体の財政状況及び健全化判断比率'!B37)</f>
        <v>地域汚水処理事業会計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福島県市町村総合事務組合（非常勤職員公務災害補償特別会計）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いわきの里鬼ヶ城</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福島県市町村総合事務組合（自治会館管理特別会計）</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いわき勤労福祉事業団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福島県市民交通災害共済組合</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いわき市勤労者福祉サービスセンター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いわき市観光物産センター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福島県後期高齢者医療広域連合（後期高齢者医療特別会計）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f t="shared" si="3"/>
        <v>32</v>
      </c>
      <c r="CP42" s="375"/>
      <c r="CQ42" s="374" t="str">
        <f>IF('各会計、関係団体の財政状況及び健全化判断比率'!BS15="","",'各会計、関係団体の財政状況及び健全化判断比率'!BS15)</f>
        <v>いわきニュータウンセンター</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33</v>
      </c>
      <c r="CP43" s="375"/>
      <c r="CQ43" s="374" t="str">
        <f>IF('各会計、関係団体の財政状況及び健全化判断比率'!BS16="","",'各会計、関係団体の財政状況及び健全化判断比率'!BS16)</f>
        <v>いわき市公園緑地観光公社</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531</v>
      </c>
      <c r="D34" s="1184"/>
      <c r="E34" s="1185"/>
      <c r="F34" s="32">
        <v>0</v>
      </c>
      <c r="G34" s="33">
        <v>0</v>
      </c>
      <c r="H34" s="33" t="s">
        <v>532</v>
      </c>
      <c r="I34" s="33" t="s">
        <v>533</v>
      </c>
      <c r="J34" s="34" t="s">
        <v>534</v>
      </c>
      <c r="K34" s="22"/>
      <c r="L34" s="22"/>
      <c r="M34" s="22"/>
      <c r="N34" s="22"/>
      <c r="O34" s="22"/>
      <c r="P34" s="22"/>
    </row>
    <row r="35" spans="1:16" ht="39" customHeight="1">
      <c r="A35" s="22"/>
      <c r="B35" s="35"/>
      <c r="C35" s="1178" t="s">
        <v>535</v>
      </c>
      <c r="D35" s="1179"/>
      <c r="E35" s="1180"/>
      <c r="F35" s="36">
        <v>9.94</v>
      </c>
      <c r="G35" s="37">
        <v>10.97</v>
      </c>
      <c r="H35" s="37">
        <v>11.39</v>
      </c>
      <c r="I35" s="37">
        <v>13.14</v>
      </c>
      <c r="J35" s="38">
        <v>13.61</v>
      </c>
      <c r="K35" s="22"/>
      <c r="L35" s="22"/>
      <c r="M35" s="22"/>
      <c r="N35" s="22"/>
      <c r="O35" s="22"/>
      <c r="P35" s="22"/>
    </row>
    <row r="36" spans="1:16" ht="39" customHeight="1">
      <c r="A36" s="22"/>
      <c r="B36" s="35"/>
      <c r="C36" s="1178" t="s">
        <v>536</v>
      </c>
      <c r="D36" s="1179"/>
      <c r="E36" s="1180"/>
      <c r="F36" s="36">
        <v>3.52</v>
      </c>
      <c r="G36" s="37">
        <v>5.28</v>
      </c>
      <c r="H36" s="37">
        <v>6.84</v>
      </c>
      <c r="I36" s="37">
        <v>8.7799999999999994</v>
      </c>
      <c r="J36" s="38">
        <v>9.99</v>
      </c>
      <c r="K36" s="22"/>
      <c r="L36" s="22"/>
      <c r="M36" s="22"/>
      <c r="N36" s="22"/>
      <c r="O36" s="22"/>
      <c r="P36" s="22"/>
    </row>
    <row r="37" spans="1:16" ht="39" customHeight="1">
      <c r="A37" s="22"/>
      <c r="B37" s="35"/>
      <c r="C37" s="1178" t="s">
        <v>537</v>
      </c>
      <c r="D37" s="1179"/>
      <c r="E37" s="1180"/>
      <c r="F37" s="36">
        <v>6.28</v>
      </c>
      <c r="G37" s="37">
        <v>9</v>
      </c>
      <c r="H37" s="37">
        <v>9.66</v>
      </c>
      <c r="I37" s="37">
        <v>7.15</v>
      </c>
      <c r="J37" s="38">
        <v>5.2</v>
      </c>
      <c r="K37" s="22"/>
      <c r="L37" s="22"/>
      <c r="M37" s="22"/>
      <c r="N37" s="22"/>
      <c r="O37" s="22"/>
      <c r="P37" s="22"/>
    </row>
    <row r="38" spans="1:16" ht="39" customHeight="1">
      <c r="A38" s="22"/>
      <c r="B38" s="35"/>
      <c r="C38" s="1178" t="s">
        <v>538</v>
      </c>
      <c r="D38" s="1179"/>
      <c r="E38" s="1180"/>
      <c r="F38" s="36">
        <v>3.86</v>
      </c>
      <c r="G38" s="37">
        <v>3.36</v>
      </c>
      <c r="H38" s="37">
        <v>4.1900000000000004</v>
      </c>
      <c r="I38" s="37">
        <v>3.7</v>
      </c>
      <c r="J38" s="38">
        <v>3.75</v>
      </c>
      <c r="K38" s="22"/>
      <c r="L38" s="22"/>
      <c r="M38" s="22"/>
      <c r="N38" s="22"/>
      <c r="O38" s="22"/>
      <c r="P38" s="22"/>
    </row>
    <row r="39" spans="1:16" ht="39" customHeight="1">
      <c r="A39" s="22"/>
      <c r="B39" s="35"/>
      <c r="C39" s="1178" t="s">
        <v>539</v>
      </c>
      <c r="D39" s="1179"/>
      <c r="E39" s="1180"/>
      <c r="F39" s="36">
        <v>1.19</v>
      </c>
      <c r="G39" s="37">
        <v>1.36</v>
      </c>
      <c r="H39" s="37">
        <v>0.78</v>
      </c>
      <c r="I39" s="37">
        <v>0.87</v>
      </c>
      <c r="J39" s="38">
        <v>1.38</v>
      </c>
      <c r="K39" s="22"/>
      <c r="L39" s="22"/>
      <c r="M39" s="22"/>
      <c r="N39" s="22"/>
      <c r="O39" s="22"/>
      <c r="P39" s="22"/>
    </row>
    <row r="40" spans="1:16" ht="39" customHeight="1">
      <c r="A40" s="22"/>
      <c r="B40" s="35"/>
      <c r="C40" s="1178" t="s">
        <v>540</v>
      </c>
      <c r="D40" s="1179"/>
      <c r="E40" s="1180"/>
      <c r="F40" s="36" t="s">
        <v>485</v>
      </c>
      <c r="G40" s="37" t="s">
        <v>485</v>
      </c>
      <c r="H40" s="37" t="s">
        <v>485</v>
      </c>
      <c r="I40" s="37" t="s">
        <v>485</v>
      </c>
      <c r="J40" s="38">
        <v>0.54</v>
      </c>
      <c r="K40" s="22"/>
      <c r="L40" s="22"/>
      <c r="M40" s="22"/>
      <c r="N40" s="22"/>
      <c r="O40" s="22"/>
      <c r="P40" s="22"/>
    </row>
    <row r="41" spans="1:16" ht="39" customHeight="1">
      <c r="A41" s="22"/>
      <c r="B41" s="35"/>
      <c r="C41" s="1178" t="s">
        <v>541</v>
      </c>
      <c r="D41" s="1179"/>
      <c r="E41" s="1180"/>
      <c r="F41" s="36" t="s">
        <v>485</v>
      </c>
      <c r="G41" s="37" t="s">
        <v>485</v>
      </c>
      <c r="H41" s="37" t="s">
        <v>485</v>
      </c>
      <c r="I41" s="37" t="s">
        <v>485</v>
      </c>
      <c r="J41" s="38">
        <v>0.52</v>
      </c>
      <c r="K41" s="22"/>
      <c r="L41" s="22"/>
      <c r="M41" s="22"/>
      <c r="N41" s="22"/>
      <c r="O41" s="22"/>
      <c r="P41" s="22"/>
    </row>
    <row r="42" spans="1:16" ht="39" customHeight="1">
      <c r="A42" s="22"/>
      <c r="B42" s="39"/>
      <c r="C42" s="1178" t="s">
        <v>542</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543</v>
      </c>
      <c r="D43" s="1182"/>
      <c r="E43" s="1183"/>
      <c r="F43" s="41">
        <v>1.92</v>
      </c>
      <c r="G43" s="42">
        <v>1.87</v>
      </c>
      <c r="H43" s="42">
        <v>1.26</v>
      </c>
      <c r="I43" s="42">
        <v>3.31</v>
      </c>
      <c r="J43" s="43">
        <v>0.55000000000000004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10</v>
      </c>
      <c r="C45" s="1195"/>
      <c r="D45" s="58"/>
      <c r="E45" s="1200" t="s">
        <v>11</v>
      </c>
      <c r="F45" s="1200"/>
      <c r="G45" s="1200"/>
      <c r="H45" s="1200"/>
      <c r="I45" s="1200"/>
      <c r="J45" s="1201"/>
      <c r="K45" s="59">
        <v>16276</v>
      </c>
      <c r="L45" s="60">
        <v>15136</v>
      </c>
      <c r="M45" s="60">
        <v>14490</v>
      </c>
      <c r="N45" s="60">
        <v>12132</v>
      </c>
      <c r="O45" s="61">
        <v>11999</v>
      </c>
      <c r="P45" s="48"/>
      <c r="Q45" s="48"/>
      <c r="R45" s="48"/>
      <c r="S45" s="48"/>
      <c r="T45" s="48"/>
      <c r="U45" s="48"/>
    </row>
    <row r="46" spans="1:21" ht="30.75" customHeight="1">
      <c r="A46" s="48"/>
      <c r="B46" s="1196"/>
      <c r="C46" s="1197"/>
      <c r="D46" s="62"/>
      <c r="E46" s="1188" t="s">
        <v>12</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13</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14</v>
      </c>
      <c r="F48" s="1188"/>
      <c r="G48" s="1188"/>
      <c r="H48" s="1188"/>
      <c r="I48" s="1188"/>
      <c r="J48" s="1189"/>
      <c r="K48" s="63">
        <v>3743</v>
      </c>
      <c r="L48" s="64">
        <v>3308</v>
      </c>
      <c r="M48" s="64">
        <v>3134</v>
      </c>
      <c r="N48" s="64">
        <v>3990</v>
      </c>
      <c r="O48" s="65">
        <v>3811</v>
      </c>
      <c r="P48" s="48"/>
      <c r="Q48" s="48"/>
      <c r="R48" s="48"/>
      <c r="S48" s="48"/>
      <c r="T48" s="48"/>
      <c r="U48" s="48"/>
    </row>
    <row r="49" spans="1:21" ht="30.75" customHeight="1">
      <c r="A49" s="48"/>
      <c r="B49" s="1196"/>
      <c r="C49" s="1197"/>
      <c r="D49" s="62"/>
      <c r="E49" s="1188" t="s">
        <v>15</v>
      </c>
      <c r="F49" s="1188"/>
      <c r="G49" s="1188"/>
      <c r="H49" s="1188"/>
      <c r="I49" s="1188"/>
      <c r="J49" s="1189"/>
      <c r="K49" s="63">
        <v>3</v>
      </c>
      <c r="L49" s="64">
        <v>3</v>
      </c>
      <c r="M49" s="64">
        <v>3</v>
      </c>
      <c r="N49" s="64">
        <v>3</v>
      </c>
      <c r="O49" s="65">
        <v>4</v>
      </c>
      <c r="P49" s="48"/>
      <c r="Q49" s="48"/>
      <c r="R49" s="48"/>
      <c r="S49" s="48"/>
      <c r="T49" s="48"/>
      <c r="U49" s="48"/>
    </row>
    <row r="50" spans="1:21" ht="30.75" customHeight="1">
      <c r="A50" s="48"/>
      <c r="B50" s="1196"/>
      <c r="C50" s="1197"/>
      <c r="D50" s="62"/>
      <c r="E50" s="1188" t="s">
        <v>16</v>
      </c>
      <c r="F50" s="1188"/>
      <c r="G50" s="1188"/>
      <c r="H50" s="1188"/>
      <c r="I50" s="1188"/>
      <c r="J50" s="1189"/>
      <c r="K50" s="63">
        <v>973</v>
      </c>
      <c r="L50" s="64">
        <v>973</v>
      </c>
      <c r="M50" s="64">
        <v>1840</v>
      </c>
      <c r="N50" s="64">
        <v>973</v>
      </c>
      <c r="O50" s="65">
        <v>1743</v>
      </c>
      <c r="P50" s="48"/>
      <c r="Q50" s="48"/>
      <c r="R50" s="48"/>
      <c r="S50" s="48"/>
      <c r="T50" s="48"/>
      <c r="U50" s="48"/>
    </row>
    <row r="51" spans="1:21" ht="30.75" customHeight="1">
      <c r="A51" s="48"/>
      <c r="B51" s="1198"/>
      <c r="C51" s="1199"/>
      <c r="D51" s="66"/>
      <c r="E51" s="1188" t="s">
        <v>17</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18</v>
      </c>
      <c r="C52" s="1187"/>
      <c r="D52" s="66"/>
      <c r="E52" s="1188" t="s">
        <v>19</v>
      </c>
      <c r="F52" s="1188"/>
      <c r="G52" s="1188"/>
      <c r="H52" s="1188"/>
      <c r="I52" s="1188"/>
      <c r="J52" s="1189"/>
      <c r="K52" s="63">
        <v>13253</v>
      </c>
      <c r="L52" s="64">
        <v>13024</v>
      </c>
      <c r="M52" s="64">
        <v>12765</v>
      </c>
      <c r="N52" s="64">
        <v>11864</v>
      </c>
      <c r="O52" s="65">
        <v>11646</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7742</v>
      </c>
      <c r="L53" s="69">
        <v>6396</v>
      </c>
      <c r="M53" s="69">
        <v>6702</v>
      </c>
      <c r="N53" s="69">
        <v>5234</v>
      </c>
      <c r="O53" s="70">
        <v>5911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4" t="s">
        <v>23</v>
      </c>
      <c r="C41" s="1215"/>
      <c r="D41" s="81"/>
      <c r="E41" s="1216" t="s">
        <v>24</v>
      </c>
      <c r="F41" s="1216"/>
      <c r="G41" s="1216"/>
      <c r="H41" s="1217"/>
      <c r="I41" s="82">
        <v>128713</v>
      </c>
      <c r="J41" s="83">
        <v>126446</v>
      </c>
      <c r="K41" s="83">
        <v>125224</v>
      </c>
      <c r="L41" s="83">
        <v>125337</v>
      </c>
      <c r="M41" s="84">
        <v>122717</v>
      </c>
    </row>
    <row r="42" spans="2:13" ht="27.75" customHeight="1">
      <c r="B42" s="1204"/>
      <c r="C42" s="1205"/>
      <c r="D42" s="85"/>
      <c r="E42" s="1208" t="s">
        <v>25</v>
      </c>
      <c r="F42" s="1208"/>
      <c r="G42" s="1208"/>
      <c r="H42" s="1209"/>
      <c r="I42" s="86">
        <v>11283</v>
      </c>
      <c r="J42" s="87">
        <v>10873</v>
      </c>
      <c r="K42" s="87">
        <v>8151</v>
      </c>
      <c r="L42" s="87">
        <v>7365</v>
      </c>
      <c r="M42" s="88">
        <v>5788</v>
      </c>
    </row>
    <row r="43" spans="2:13" ht="27.75" customHeight="1">
      <c r="B43" s="1204"/>
      <c r="C43" s="1205"/>
      <c r="D43" s="85"/>
      <c r="E43" s="1208" t="s">
        <v>26</v>
      </c>
      <c r="F43" s="1208"/>
      <c r="G43" s="1208"/>
      <c r="H43" s="1209"/>
      <c r="I43" s="86">
        <v>53311</v>
      </c>
      <c r="J43" s="87">
        <v>51110</v>
      </c>
      <c r="K43" s="87">
        <v>48072</v>
      </c>
      <c r="L43" s="87">
        <v>52839</v>
      </c>
      <c r="M43" s="88">
        <v>53913</v>
      </c>
    </row>
    <row r="44" spans="2:13" ht="27.75" customHeight="1">
      <c r="B44" s="1204"/>
      <c r="C44" s="1205"/>
      <c r="D44" s="85"/>
      <c r="E44" s="1208" t="s">
        <v>27</v>
      </c>
      <c r="F44" s="1208"/>
      <c r="G44" s="1208"/>
      <c r="H44" s="1209"/>
      <c r="I44" s="86">
        <v>14</v>
      </c>
      <c r="J44" s="87">
        <v>13</v>
      </c>
      <c r="K44" s="87">
        <v>26</v>
      </c>
      <c r="L44" s="87">
        <v>24</v>
      </c>
      <c r="M44" s="88">
        <v>18</v>
      </c>
    </row>
    <row r="45" spans="2:13" ht="27.75" customHeight="1">
      <c r="B45" s="1204"/>
      <c r="C45" s="1205"/>
      <c r="D45" s="85"/>
      <c r="E45" s="1208" t="s">
        <v>28</v>
      </c>
      <c r="F45" s="1208"/>
      <c r="G45" s="1208"/>
      <c r="H45" s="1209"/>
      <c r="I45" s="86">
        <v>19912</v>
      </c>
      <c r="J45" s="87">
        <v>18227</v>
      </c>
      <c r="K45" s="87">
        <v>16830</v>
      </c>
      <c r="L45" s="87">
        <v>16955</v>
      </c>
      <c r="M45" s="88">
        <v>16667</v>
      </c>
    </row>
    <row r="46" spans="2:13" ht="27.75" customHeight="1">
      <c r="B46" s="1204"/>
      <c r="C46" s="1205"/>
      <c r="D46" s="89"/>
      <c r="E46" s="1208" t="s">
        <v>29</v>
      </c>
      <c r="F46" s="1208"/>
      <c r="G46" s="1208"/>
      <c r="H46" s="1209"/>
      <c r="I46" s="86" t="s">
        <v>485</v>
      </c>
      <c r="J46" s="87" t="s">
        <v>485</v>
      </c>
      <c r="K46" s="87" t="s">
        <v>485</v>
      </c>
      <c r="L46" s="87" t="s">
        <v>485</v>
      </c>
      <c r="M46" s="88" t="s">
        <v>485</v>
      </c>
    </row>
    <row r="47" spans="2:13" ht="27.75" customHeight="1">
      <c r="B47" s="1204"/>
      <c r="C47" s="1205"/>
      <c r="D47" s="90"/>
      <c r="E47" s="1218" t="s">
        <v>30</v>
      </c>
      <c r="F47" s="1219"/>
      <c r="G47" s="1219"/>
      <c r="H47" s="1220"/>
      <c r="I47" s="86" t="s">
        <v>485</v>
      </c>
      <c r="J47" s="87" t="s">
        <v>485</v>
      </c>
      <c r="K47" s="87" t="s">
        <v>485</v>
      </c>
      <c r="L47" s="87" t="s">
        <v>485</v>
      </c>
      <c r="M47" s="88" t="s">
        <v>485</v>
      </c>
    </row>
    <row r="48" spans="2:13" ht="27.75" customHeight="1">
      <c r="B48" s="1204"/>
      <c r="C48" s="1205"/>
      <c r="D48" s="85"/>
      <c r="E48" s="1208" t="s">
        <v>31</v>
      </c>
      <c r="F48" s="1208"/>
      <c r="G48" s="1208"/>
      <c r="H48" s="1209"/>
      <c r="I48" s="86" t="s">
        <v>485</v>
      </c>
      <c r="J48" s="87" t="s">
        <v>485</v>
      </c>
      <c r="K48" s="87" t="s">
        <v>485</v>
      </c>
      <c r="L48" s="87" t="s">
        <v>485</v>
      </c>
      <c r="M48" s="88" t="s">
        <v>485</v>
      </c>
    </row>
    <row r="49" spans="2:13" ht="27.75" customHeight="1">
      <c r="B49" s="1206"/>
      <c r="C49" s="1207"/>
      <c r="D49" s="85"/>
      <c r="E49" s="1208" t="s">
        <v>32</v>
      </c>
      <c r="F49" s="1208"/>
      <c r="G49" s="1208"/>
      <c r="H49" s="1209"/>
      <c r="I49" s="86" t="s">
        <v>485</v>
      </c>
      <c r="J49" s="87" t="s">
        <v>485</v>
      </c>
      <c r="K49" s="87" t="s">
        <v>485</v>
      </c>
      <c r="L49" s="87" t="s">
        <v>485</v>
      </c>
      <c r="M49" s="88" t="s">
        <v>485</v>
      </c>
    </row>
    <row r="50" spans="2:13" ht="27.75" customHeight="1">
      <c r="B50" s="1202" t="s">
        <v>33</v>
      </c>
      <c r="C50" s="1203"/>
      <c r="D50" s="91"/>
      <c r="E50" s="1208" t="s">
        <v>34</v>
      </c>
      <c r="F50" s="1208"/>
      <c r="G50" s="1208"/>
      <c r="H50" s="1209"/>
      <c r="I50" s="86">
        <v>24857</v>
      </c>
      <c r="J50" s="87">
        <v>29456</v>
      </c>
      <c r="K50" s="87">
        <v>33004</v>
      </c>
      <c r="L50" s="87">
        <v>39203</v>
      </c>
      <c r="M50" s="88">
        <v>41973</v>
      </c>
    </row>
    <row r="51" spans="2:13" ht="27.75" customHeight="1">
      <c r="B51" s="1204"/>
      <c r="C51" s="1205"/>
      <c r="D51" s="85"/>
      <c r="E51" s="1208" t="s">
        <v>35</v>
      </c>
      <c r="F51" s="1208"/>
      <c r="G51" s="1208"/>
      <c r="H51" s="1209"/>
      <c r="I51" s="86">
        <v>32563</v>
      </c>
      <c r="J51" s="87">
        <v>30274</v>
      </c>
      <c r="K51" s="87">
        <v>28257</v>
      </c>
      <c r="L51" s="87">
        <v>27623</v>
      </c>
      <c r="M51" s="88">
        <v>26412</v>
      </c>
    </row>
    <row r="52" spans="2:13" ht="27.75" customHeight="1">
      <c r="B52" s="1206"/>
      <c r="C52" s="1207"/>
      <c r="D52" s="85"/>
      <c r="E52" s="1208" t="s">
        <v>36</v>
      </c>
      <c r="F52" s="1208"/>
      <c r="G52" s="1208"/>
      <c r="H52" s="1209"/>
      <c r="I52" s="86">
        <v>112406</v>
      </c>
      <c r="J52" s="87">
        <v>112207</v>
      </c>
      <c r="K52" s="87">
        <v>111479</v>
      </c>
      <c r="L52" s="87">
        <v>112327</v>
      </c>
      <c r="M52" s="88">
        <v>110374</v>
      </c>
    </row>
    <row r="53" spans="2:13" ht="27.75" customHeight="1" thickBot="1">
      <c r="B53" s="1210" t="s">
        <v>20</v>
      </c>
      <c r="C53" s="1211"/>
      <c r="D53" s="92"/>
      <c r="E53" s="1212" t="s">
        <v>37</v>
      </c>
      <c r="F53" s="1212"/>
      <c r="G53" s="1212"/>
      <c r="H53" s="1213"/>
      <c r="I53" s="93">
        <v>43408</v>
      </c>
      <c r="J53" s="94">
        <v>34731</v>
      </c>
      <c r="K53" s="94">
        <v>25563</v>
      </c>
      <c r="L53" s="94">
        <v>23367</v>
      </c>
      <c r="M53" s="95">
        <v>20344</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590</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590</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589</v>
      </c>
      <c r="C41" s="248"/>
      <c r="D41" s="248"/>
      <c r="E41" s="248"/>
      <c r="F41" s="248"/>
      <c r="G41" s="248"/>
      <c r="H41" s="248"/>
      <c r="I41" s="248"/>
      <c r="J41" s="248"/>
      <c r="K41" s="248"/>
      <c r="L41" s="248"/>
      <c r="M41" s="248"/>
      <c r="N41" s="248"/>
      <c r="O41" s="248"/>
      <c r="P41" s="249"/>
    </row>
    <row r="42" spans="2:17" ht="13.5">
      <c r="B42" s="250"/>
      <c r="C42" s="246"/>
      <c r="D42" s="246"/>
      <c r="E42" s="246"/>
      <c r="F42" s="246"/>
      <c r="G42" s="355" t="s">
        <v>585</v>
      </c>
      <c r="I42" s="354"/>
      <c r="J42" s="354"/>
      <c r="K42" s="354"/>
      <c r="L42" s="246"/>
      <c r="M42" s="246"/>
      <c r="N42" s="246"/>
      <c r="O42" s="246"/>
    </row>
    <row r="43" spans="2:17" ht="13.5">
      <c r="B43" s="250"/>
      <c r="C43" s="246"/>
      <c r="D43" s="246"/>
      <c r="E43" s="246"/>
      <c r="F43" s="246"/>
      <c r="G43" s="1232"/>
      <c r="H43" s="1233"/>
      <c r="I43" s="1233"/>
      <c r="J43" s="1233"/>
      <c r="K43" s="1233"/>
      <c r="L43" s="1233"/>
      <c r="M43" s="1233"/>
      <c r="N43" s="1233"/>
      <c r="O43" s="1234"/>
    </row>
    <row r="44" spans="2:17" ht="13.5">
      <c r="B44" s="250"/>
      <c r="C44" s="246"/>
      <c r="D44" s="246"/>
      <c r="E44" s="246"/>
      <c r="F44" s="246"/>
      <c r="G44" s="1235"/>
      <c r="H44" s="1236"/>
      <c r="I44" s="1236"/>
      <c r="J44" s="1236"/>
      <c r="K44" s="1236"/>
      <c r="L44" s="1236"/>
      <c r="M44" s="1236"/>
      <c r="N44" s="1236"/>
      <c r="O44" s="1237"/>
    </row>
    <row r="45" spans="2:17" ht="13.5">
      <c r="B45" s="250"/>
      <c r="C45" s="246"/>
      <c r="D45" s="246"/>
      <c r="E45" s="246"/>
      <c r="F45" s="246"/>
      <c r="G45" s="1235"/>
      <c r="H45" s="1236"/>
      <c r="I45" s="1236"/>
      <c r="J45" s="1236"/>
      <c r="K45" s="1236"/>
      <c r="L45" s="1236"/>
      <c r="M45" s="1236"/>
      <c r="N45" s="1236"/>
      <c r="O45" s="1237"/>
    </row>
    <row r="46" spans="2:17" ht="13.5">
      <c r="B46" s="250"/>
      <c r="C46" s="246"/>
      <c r="D46" s="246"/>
      <c r="E46" s="246"/>
      <c r="F46" s="246"/>
      <c r="G46" s="1235"/>
      <c r="H46" s="1236"/>
      <c r="I46" s="1236"/>
      <c r="J46" s="1236"/>
      <c r="K46" s="1236"/>
      <c r="L46" s="1236"/>
      <c r="M46" s="1236"/>
      <c r="N46" s="1236"/>
      <c r="O46" s="1237"/>
    </row>
    <row r="47" spans="2:17" ht="13.5">
      <c r="B47" s="250"/>
      <c r="C47" s="246"/>
      <c r="D47" s="246"/>
      <c r="E47" s="246"/>
      <c r="F47" s="246"/>
      <c r="G47" s="1238"/>
      <c r="H47" s="1239"/>
      <c r="I47" s="1239"/>
      <c r="J47" s="1239"/>
      <c r="K47" s="1239"/>
      <c r="L47" s="1239"/>
      <c r="M47" s="1239"/>
      <c r="N47" s="1239"/>
      <c r="O47" s="1240"/>
    </row>
    <row r="48" spans="2:17" ht="13.5">
      <c r="B48" s="250"/>
      <c r="C48" s="246"/>
      <c r="D48" s="246"/>
      <c r="E48" s="246"/>
      <c r="F48" s="246"/>
      <c r="G48" s="246"/>
      <c r="H48" s="365"/>
      <c r="I48" s="365"/>
      <c r="J48" s="365"/>
    </row>
    <row r="49" spans="1:17" ht="13.5">
      <c r="B49" s="250"/>
      <c r="C49" s="246"/>
      <c r="D49" s="246"/>
      <c r="E49" s="246"/>
      <c r="F49" s="246"/>
      <c r="G49" s="245" t="s">
        <v>588</v>
      </c>
    </row>
    <row r="50" spans="1:17" ht="13.5">
      <c r="B50" s="250"/>
      <c r="C50" s="246"/>
      <c r="D50" s="246"/>
      <c r="E50" s="246"/>
      <c r="F50" s="246"/>
      <c r="G50" s="1241"/>
      <c r="H50" s="1242"/>
      <c r="I50" s="1242"/>
      <c r="J50" s="1243"/>
      <c r="K50" s="347" t="s">
        <v>524</v>
      </c>
      <c r="L50" s="347" t="s">
        <v>525</v>
      </c>
      <c r="M50" s="347" t="s">
        <v>526</v>
      </c>
      <c r="N50" s="347" t="s">
        <v>527</v>
      </c>
      <c r="O50" s="347" t="s">
        <v>528</v>
      </c>
    </row>
    <row r="51" spans="1:17" ht="13.5">
      <c r="B51" s="250"/>
      <c r="C51" s="246"/>
      <c r="D51" s="246"/>
      <c r="E51" s="246"/>
      <c r="F51" s="246"/>
      <c r="G51" s="1244" t="s">
        <v>582</v>
      </c>
      <c r="H51" s="1245"/>
      <c r="I51" s="1250" t="s">
        <v>580</v>
      </c>
      <c r="J51" s="1250"/>
      <c r="K51" s="1221"/>
      <c r="L51" s="1221"/>
      <c r="M51" s="1221"/>
      <c r="N51" s="1221"/>
      <c r="O51" s="1221"/>
    </row>
    <row r="52" spans="1:17" ht="13.5">
      <c r="B52" s="250"/>
      <c r="C52" s="246"/>
      <c r="D52" s="246"/>
      <c r="E52" s="246"/>
      <c r="F52" s="246"/>
      <c r="G52" s="1246"/>
      <c r="H52" s="1247"/>
      <c r="I52" s="1251"/>
      <c r="J52" s="1251"/>
      <c r="K52" s="1222"/>
      <c r="L52" s="1222"/>
      <c r="M52" s="1222"/>
      <c r="N52" s="1222"/>
      <c r="O52" s="1222"/>
    </row>
    <row r="53" spans="1:17" ht="13.5">
      <c r="A53" s="357"/>
      <c r="B53" s="250"/>
      <c r="C53" s="246"/>
      <c r="D53" s="246"/>
      <c r="E53" s="246"/>
      <c r="F53" s="246"/>
      <c r="G53" s="1246"/>
      <c r="H53" s="1247"/>
      <c r="I53" s="1223" t="s">
        <v>587</v>
      </c>
      <c r="J53" s="1223"/>
      <c r="K53" s="1224"/>
      <c r="L53" s="1224"/>
      <c r="M53" s="1224"/>
      <c r="N53" s="1224"/>
      <c r="O53" s="1224"/>
    </row>
    <row r="54" spans="1:17" ht="13.5">
      <c r="A54" s="357"/>
      <c r="B54" s="250"/>
      <c r="C54" s="246"/>
      <c r="D54" s="246"/>
      <c r="E54" s="246"/>
      <c r="F54" s="246"/>
      <c r="G54" s="1248"/>
      <c r="H54" s="1249"/>
      <c r="I54" s="1223"/>
      <c r="J54" s="1223"/>
      <c r="K54" s="1225"/>
      <c r="L54" s="1225"/>
      <c r="M54" s="1225"/>
      <c r="N54" s="1225"/>
      <c r="O54" s="1225"/>
    </row>
    <row r="55" spans="1:17" ht="13.5">
      <c r="A55" s="357"/>
      <c r="B55" s="250"/>
      <c r="C55" s="246"/>
      <c r="D55" s="246"/>
      <c r="E55" s="246"/>
      <c r="F55" s="246"/>
      <c r="G55" s="1226" t="s">
        <v>581</v>
      </c>
      <c r="H55" s="1227"/>
      <c r="I55" s="1223" t="s">
        <v>580</v>
      </c>
      <c r="J55" s="1223"/>
      <c r="K55" s="1221"/>
      <c r="L55" s="1221"/>
      <c r="M55" s="1221"/>
      <c r="N55" s="1221"/>
      <c r="O55" s="1221"/>
    </row>
    <row r="56" spans="1:17" ht="13.5">
      <c r="A56" s="357"/>
      <c r="B56" s="250"/>
      <c r="C56" s="246"/>
      <c r="D56" s="246"/>
      <c r="E56" s="246"/>
      <c r="F56" s="246"/>
      <c r="G56" s="1228"/>
      <c r="H56" s="1229"/>
      <c r="I56" s="1223"/>
      <c r="J56" s="1223"/>
      <c r="K56" s="1222"/>
      <c r="L56" s="1222"/>
      <c r="M56" s="1222"/>
      <c r="N56" s="1222"/>
      <c r="O56" s="1222"/>
    </row>
    <row r="57" spans="1:17" s="357" customFormat="1" ht="13.5">
      <c r="B57" s="358"/>
      <c r="C57" s="354"/>
      <c r="D57" s="354"/>
      <c r="E57" s="354"/>
      <c r="F57" s="354"/>
      <c r="G57" s="1228"/>
      <c r="H57" s="1229"/>
      <c r="I57" s="1252" t="s">
        <v>587</v>
      </c>
      <c r="J57" s="1252"/>
      <c r="K57" s="1224"/>
      <c r="L57" s="1224"/>
      <c r="M57" s="1224"/>
      <c r="N57" s="1224"/>
      <c r="O57" s="1224"/>
      <c r="P57" s="363"/>
      <c r="Q57" s="358"/>
    </row>
    <row r="58" spans="1:17" s="357" customFormat="1" ht="13.5">
      <c r="A58" s="245"/>
      <c r="B58" s="358"/>
      <c r="C58" s="354"/>
      <c r="D58" s="354"/>
      <c r="E58" s="354"/>
      <c r="F58" s="354"/>
      <c r="G58" s="1230"/>
      <c r="H58" s="1231"/>
      <c r="I58" s="1252"/>
      <c r="J58" s="1252"/>
      <c r="K58" s="1225"/>
      <c r="L58" s="1225"/>
      <c r="M58" s="1225"/>
      <c r="N58" s="1225"/>
      <c r="O58" s="122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586</v>
      </c>
      <c r="C63" s="246"/>
      <c r="D63" s="246"/>
      <c r="E63" s="246"/>
      <c r="F63" s="246"/>
      <c r="G63" s="246"/>
      <c r="H63" s="246"/>
      <c r="I63" s="246"/>
      <c r="J63" s="246"/>
      <c r="K63" s="246"/>
      <c r="L63" s="246"/>
      <c r="M63" s="246"/>
      <c r="N63" s="246"/>
      <c r="O63" s="246"/>
    </row>
    <row r="64" spans="1:17" ht="13.5">
      <c r="B64" s="250"/>
      <c r="C64" s="246"/>
      <c r="D64" s="246"/>
      <c r="E64" s="246"/>
      <c r="F64" s="246"/>
      <c r="G64" s="355" t="s">
        <v>585</v>
      </c>
      <c r="I64" s="354"/>
      <c r="J64" s="354"/>
      <c r="K64" s="354"/>
      <c r="L64" s="246"/>
      <c r="M64" s="246"/>
      <c r="N64" s="246"/>
      <c r="O64" s="246"/>
    </row>
    <row r="65" spans="2:30" ht="13.5">
      <c r="B65" s="250"/>
      <c r="C65" s="246"/>
      <c r="D65" s="246"/>
      <c r="E65" s="246"/>
      <c r="F65" s="246"/>
      <c r="G65" s="1232" t="s">
        <v>584</v>
      </c>
      <c r="H65" s="1233"/>
      <c r="I65" s="1233"/>
      <c r="J65" s="1233"/>
      <c r="K65" s="1233"/>
      <c r="L65" s="1233"/>
      <c r="M65" s="1233"/>
      <c r="N65" s="1233"/>
      <c r="O65" s="1234"/>
    </row>
    <row r="66" spans="2:30" ht="13.5">
      <c r="B66" s="250"/>
      <c r="C66" s="246"/>
      <c r="D66" s="246"/>
      <c r="E66" s="246"/>
      <c r="F66" s="246"/>
      <c r="G66" s="1235"/>
      <c r="H66" s="1236"/>
      <c r="I66" s="1236"/>
      <c r="J66" s="1236"/>
      <c r="K66" s="1236"/>
      <c r="L66" s="1236"/>
      <c r="M66" s="1236"/>
      <c r="N66" s="1236"/>
      <c r="O66" s="1237"/>
    </row>
    <row r="67" spans="2:30" ht="13.5">
      <c r="B67" s="250"/>
      <c r="C67" s="246"/>
      <c r="D67" s="246"/>
      <c r="E67" s="246"/>
      <c r="F67" s="246"/>
      <c r="G67" s="1235"/>
      <c r="H67" s="1236"/>
      <c r="I67" s="1236"/>
      <c r="J67" s="1236"/>
      <c r="K67" s="1236"/>
      <c r="L67" s="1236"/>
      <c r="M67" s="1236"/>
      <c r="N67" s="1236"/>
      <c r="O67" s="1237"/>
    </row>
    <row r="68" spans="2:30" ht="13.5">
      <c r="B68" s="250"/>
      <c r="C68" s="246"/>
      <c r="D68" s="246"/>
      <c r="E68" s="246"/>
      <c r="F68" s="246"/>
      <c r="G68" s="1235"/>
      <c r="H68" s="1236"/>
      <c r="I68" s="1236"/>
      <c r="J68" s="1236"/>
      <c r="K68" s="1236"/>
      <c r="L68" s="1236"/>
      <c r="M68" s="1236"/>
      <c r="N68" s="1236"/>
      <c r="O68" s="1237"/>
    </row>
    <row r="69" spans="2:30" ht="13.5">
      <c r="B69" s="250"/>
      <c r="C69" s="246"/>
      <c r="D69" s="246"/>
      <c r="E69" s="246"/>
      <c r="F69" s="246"/>
      <c r="G69" s="1238"/>
      <c r="H69" s="1239"/>
      <c r="I69" s="1239"/>
      <c r="J69" s="1239"/>
      <c r="K69" s="1239"/>
      <c r="L69" s="1239"/>
      <c r="M69" s="1239"/>
      <c r="N69" s="1239"/>
      <c r="O69" s="1240"/>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583</v>
      </c>
      <c r="I71" s="351"/>
      <c r="J71" s="350"/>
      <c r="K71" s="350"/>
      <c r="L71" s="349"/>
      <c r="M71" s="350"/>
      <c r="N71" s="349"/>
      <c r="O71" s="348"/>
    </row>
    <row r="72" spans="2:30" ht="13.5">
      <c r="B72" s="250"/>
      <c r="C72" s="246"/>
      <c r="D72" s="246"/>
      <c r="E72" s="246"/>
      <c r="F72" s="246"/>
      <c r="G72" s="1241"/>
      <c r="H72" s="1242"/>
      <c r="I72" s="1242"/>
      <c r="J72" s="1243"/>
      <c r="K72" s="347" t="s">
        <v>524</v>
      </c>
      <c r="L72" s="347" t="s">
        <v>525</v>
      </c>
      <c r="M72" s="347" t="s">
        <v>526</v>
      </c>
      <c r="N72" s="347" t="s">
        <v>527</v>
      </c>
      <c r="O72" s="347" t="s">
        <v>528</v>
      </c>
    </row>
    <row r="73" spans="2:30" ht="13.5">
      <c r="B73" s="250"/>
      <c r="C73" s="246"/>
      <c r="D73" s="246"/>
      <c r="E73" s="246"/>
      <c r="F73" s="246"/>
      <c r="G73" s="1244" t="s">
        <v>582</v>
      </c>
      <c r="H73" s="1245"/>
      <c r="I73" s="1250" t="s">
        <v>580</v>
      </c>
      <c r="J73" s="1250"/>
      <c r="K73" s="1253">
        <v>70.2</v>
      </c>
      <c r="L73" s="1253">
        <v>55.6</v>
      </c>
      <c r="M73" s="1222">
        <v>40.799999999999997</v>
      </c>
      <c r="N73" s="1222">
        <v>36.700000000000003</v>
      </c>
      <c r="O73" s="1222">
        <v>32.1</v>
      </c>
      <c r="S73" s="245">
        <v>9.9</v>
      </c>
    </row>
    <row r="74" spans="2:30" ht="13.5">
      <c r="B74" s="250"/>
      <c r="C74" s="246"/>
      <c r="D74" s="246"/>
      <c r="E74" s="246"/>
      <c r="F74" s="246"/>
      <c r="G74" s="1246"/>
      <c r="H74" s="1247"/>
      <c r="I74" s="1251"/>
      <c r="J74" s="1251"/>
      <c r="K74" s="1253"/>
      <c r="L74" s="1253"/>
      <c r="M74" s="1222"/>
      <c r="N74" s="1222"/>
      <c r="O74" s="1222"/>
    </row>
    <row r="75" spans="2:30" ht="13.5">
      <c r="B75" s="250"/>
      <c r="C75" s="246"/>
      <c r="D75" s="246"/>
      <c r="E75" s="246"/>
      <c r="F75" s="246"/>
      <c r="G75" s="1246"/>
      <c r="H75" s="1247"/>
      <c r="I75" s="1223" t="s">
        <v>579</v>
      </c>
      <c r="J75" s="1223"/>
      <c r="K75" s="1254">
        <v>12.6</v>
      </c>
      <c r="L75" s="1254">
        <v>12</v>
      </c>
      <c r="M75" s="1254">
        <v>11.1</v>
      </c>
      <c r="N75" s="1254">
        <v>9.6999999999999993</v>
      </c>
      <c r="O75" s="1254">
        <v>9.4</v>
      </c>
      <c r="U75" s="245">
        <v>81.2</v>
      </c>
      <c r="W75" s="245">
        <v>87.2</v>
      </c>
      <c r="Y75" s="245">
        <v>99.8</v>
      </c>
      <c r="AA75" s="245">
        <v>109.5</v>
      </c>
      <c r="AC75" s="245">
        <v>115.2</v>
      </c>
    </row>
    <row r="76" spans="2:30" ht="13.5">
      <c r="B76" s="250"/>
      <c r="C76" s="246"/>
      <c r="D76" s="246"/>
      <c r="E76" s="246"/>
      <c r="F76" s="246"/>
      <c r="G76" s="1248"/>
      <c r="H76" s="1249"/>
      <c r="I76" s="1223"/>
      <c r="J76" s="1223"/>
      <c r="K76" s="1225"/>
      <c r="L76" s="1225"/>
      <c r="M76" s="1225"/>
      <c r="N76" s="1225"/>
      <c r="O76" s="1225"/>
    </row>
    <row r="77" spans="2:30" ht="13.5">
      <c r="B77" s="250"/>
      <c r="C77" s="246"/>
      <c r="D77" s="246"/>
      <c r="E77" s="246"/>
      <c r="F77" s="246"/>
      <c r="G77" s="1226" t="s">
        <v>581</v>
      </c>
      <c r="H77" s="1227"/>
      <c r="I77" s="1223" t="s">
        <v>580</v>
      </c>
      <c r="J77" s="1223"/>
      <c r="K77" s="1253">
        <v>62.7</v>
      </c>
      <c r="L77" s="1253">
        <v>54.4</v>
      </c>
      <c r="M77" s="1222">
        <v>47</v>
      </c>
      <c r="N77" s="1222">
        <v>41.4</v>
      </c>
      <c r="O77" s="1222">
        <v>38.9</v>
      </c>
      <c r="R77" s="245">
        <v>12.3</v>
      </c>
      <c r="T77" s="245">
        <v>11.1</v>
      </c>
    </row>
    <row r="78" spans="2:30" ht="13.5">
      <c r="B78" s="250"/>
      <c r="C78" s="246"/>
      <c r="D78" s="246"/>
      <c r="E78" s="246"/>
      <c r="F78" s="246"/>
      <c r="G78" s="1228"/>
      <c r="H78" s="1229"/>
      <c r="I78" s="1223"/>
      <c r="J78" s="1223"/>
      <c r="K78" s="1253"/>
      <c r="L78" s="1253"/>
      <c r="M78" s="1222"/>
      <c r="N78" s="1222"/>
      <c r="O78" s="1222"/>
    </row>
    <row r="79" spans="2:30" ht="13.5">
      <c r="B79" s="250"/>
      <c r="C79" s="246"/>
      <c r="D79" s="246"/>
      <c r="E79" s="246"/>
      <c r="F79" s="246"/>
      <c r="G79" s="1228"/>
      <c r="H79" s="1229"/>
      <c r="I79" s="1255" t="s">
        <v>579</v>
      </c>
      <c r="J79" s="1252"/>
      <c r="K79" s="1256">
        <v>8.6</v>
      </c>
      <c r="L79" s="1256">
        <v>8.1</v>
      </c>
      <c r="M79" s="1256">
        <v>7.3</v>
      </c>
      <c r="N79" s="1256">
        <v>6.7</v>
      </c>
      <c r="O79" s="1256">
        <v>6.4</v>
      </c>
      <c r="V79" s="245">
        <v>53.5</v>
      </c>
      <c r="X79" s="245">
        <v>48.2</v>
      </c>
      <c r="Z79" s="245">
        <v>34.200000000000003</v>
      </c>
      <c r="AB79" s="245">
        <v>30.3</v>
      </c>
      <c r="AD79" s="245">
        <v>28.9</v>
      </c>
    </row>
    <row r="80" spans="2:30" ht="13.5">
      <c r="B80" s="250"/>
      <c r="C80" s="246"/>
      <c r="D80" s="246"/>
      <c r="E80" s="246"/>
      <c r="F80" s="246"/>
      <c r="G80" s="1230"/>
      <c r="H80" s="1231"/>
      <c r="I80" s="1252"/>
      <c r="J80" s="1252"/>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523</v>
      </c>
      <c r="G2" s="113"/>
      <c r="H2" s="114"/>
    </row>
    <row r="3" spans="1:8">
      <c r="A3" s="110" t="s">
        <v>516</v>
      </c>
      <c r="B3" s="115"/>
      <c r="C3" s="116"/>
      <c r="D3" s="117">
        <v>39352</v>
      </c>
      <c r="E3" s="118"/>
      <c r="F3" s="119">
        <v>41705</v>
      </c>
      <c r="G3" s="120"/>
      <c r="H3" s="121"/>
    </row>
    <row r="4" spans="1:8">
      <c r="A4" s="122"/>
      <c r="B4" s="123"/>
      <c r="C4" s="124"/>
      <c r="D4" s="125">
        <v>15365</v>
      </c>
      <c r="E4" s="126"/>
      <c r="F4" s="127">
        <v>22742</v>
      </c>
      <c r="G4" s="128"/>
      <c r="H4" s="129"/>
    </row>
    <row r="5" spans="1:8">
      <c r="A5" s="110" t="s">
        <v>518</v>
      </c>
      <c r="B5" s="115"/>
      <c r="C5" s="116"/>
      <c r="D5" s="117">
        <v>112309</v>
      </c>
      <c r="E5" s="118"/>
      <c r="F5" s="119">
        <v>47677</v>
      </c>
      <c r="G5" s="120"/>
      <c r="H5" s="121"/>
    </row>
    <row r="6" spans="1:8">
      <c r="A6" s="122"/>
      <c r="B6" s="123"/>
      <c r="C6" s="124"/>
      <c r="D6" s="125">
        <v>15236</v>
      </c>
      <c r="E6" s="126"/>
      <c r="F6" s="127">
        <v>23360</v>
      </c>
      <c r="G6" s="128"/>
      <c r="H6" s="129"/>
    </row>
    <row r="7" spans="1:8">
      <c r="A7" s="110" t="s">
        <v>519</v>
      </c>
      <c r="B7" s="115"/>
      <c r="C7" s="116"/>
      <c r="D7" s="117">
        <v>143980</v>
      </c>
      <c r="E7" s="118"/>
      <c r="F7" s="119">
        <v>51613</v>
      </c>
      <c r="G7" s="120"/>
      <c r="H7" s="121"/>
    </row>
    <row r="8" spans="1:8">
      <c r="A8" s="122"/>
      <c r="B8" s="123"/>
      <c r="C8" s="124"/>
      <c r="D8" s="125">
        <v>23681</v>
      </c>
      <c r="E8" s="126"/>
      <c r="F8" s="127">
        <v>25872</v>
      </c>
      <c r="G8" s="128"/>
      <c r="H8" s="129"/>
    </row>
    <row r="9" spans="1:8">
      <c r="A9" s="110" t="s">
        <v>520</v>
      </c>
      <c r="B9" s="115"/>
      <c r="C9" s="116"/>
      <c r="D9" s="117">
        <v>114922</v>
      </c>
      <c r="E9" s="118"/>
      <c r="F9" s="119">
        <v>50880</v>
      </c>
      <c r="G9" s="120"/>
      <c r="H9" s="121"/>
    </row>
    <row r="10" spans="1:8">
      <c r="A10" s="122"/>
      <c r="B10" s="123"/>
      <c r="C10" s="124"/>
      <c r="D10" s="125">
        <v>28920</v>
      </c>
      <c r="E10" s="126"/>
      <c r="F10" s="127">
        <v>27819</v>
      </c>
      <c r="G10" s="128"/>
      <c r="H10" s="129"/>
    </row>
    <row r="11" spans="1:8">
      <c r="A11" s="110" t="s">
        <v>521</v>
      </c>
      <c r="B11" s="115"/>
      <c r="C11" s="116"/>
      <c r="D11" s="117">
        <v>83480</v>
      </c>
      <c r="E11" s="118"/>
      <c r="F11" s="119">
        <v>46395</v>
      </c>
      <c r="G11" s="120"/>
      <c r="H11" s="121"/>
    </row>
    <row r="12" spans="1:8">
      <c r="A12" s="122"/>
      <c r="B12" s="123"/>
      <c r="C12" s="130"/>
      <c r="D12" s="125">
        <v>19208</v>
      </c>
      <c r="E12" s="126"/>
      <c r="F12" s="127">
        <v>26304</v>
      </c>
      <c r="G12" s="128"/>
      <c r="H12" s="129"/>
    </row>
    <row r="13" spans="1:8">
      <c r="A13" s="110"/>
      <c r="B13" s="115"/>
      <c r="C13" s="131"/>
      <c r="D13" s="132">
        <v>98809</v>
      </c>
      <c r="E13" s="133"/>
      <c r="F13" s="134">
        <v>47654</v>
      </c>
      <c r="G13" s="135"/>
      <c r="H13" s="121"/>
    </row>
    <row r="14" spans="1:8">
      <c r="A14" s="122"/>
      <c r="B14" s="123"/>
      <c r="C14" s="124"/>
      <c r="D14" s="125">
        <v>20482</v>
      </c>
      <c r="E14" s="126"/>
      <c r="F14" s="127">
        <v>25219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6.64</v>
      </c>
      <c r="C19" s="136">
        <f>ROUND(VALUE(SUBSTITUTE(実質収支比率等に係る経年分析!G$48,"▲","-")),2)</f>
        <v>9.3800000000000008</v>
      </c>
      <c r="D19" s="136">
        <f>ROUND(VALUE(SUBSTITUTE(実質収支比率等に係る経年分析!H$48,"▲","-")),2)</f>
        <v>7.48</v>
      </c>
      <c r="E19" s="136">
        <f>ROUND(VALUE(SUBSTITUTE(実質収支比率等に係る経年分析!I$48,"▲","-")),2)</f>
        <v>7.12</v>
      </c>
      <c r="F19" s="136">
        <f>ROUND(VALUE(SUBSTITUTE(実質収支比率等に係る経年分析!J$48,"▲","-")),2)</f>
        <v>5.21</v>
      </c>
    </row>
    <row r="20" spans="1:11">
      <c r="A20" s="136" t="s">
        <v>42</v>
      </c>
      <c r="B20" s="136">
        <f>ROUND(VALUE(SUBSTITUTE(実質収支比率等に係る経年分析!F$47,"▲","-")),2)</f>
        <v>13.89</v>
      </c>
      <c r="C20" s="136">
        <f>ROUND(VALUE(SUBSTITUTE(実質収支比率等に係る経年分析!G$47,"▲","-")),2)</f>
        <v>14.57</v>
      </c>
      <c r="D20" s="136">
        <f>ROUND(VALUE(SUBSTITUTE(実質収支比率等に係る経年分析!H$47,"▲","-")),2)</f>
        <v>16.13</v>
      </c>
      <c r="E20" s="136">
        <f>ROUND(VALUE(SUBSTITUTE(実質収支比率等に係る経年分析!I$47,"▲","-")),2)</f>
        <v>19.54</v>
      </c>
      <c r="F20" s="136">
        <f>ROUND(VALUE(SUBSTITUTE(実質収支比率等に係る経年分析!J$47,"▲","-")),2)</f>
        <v>20.29</v>
      </c>
    </row>
    <row r="21" spans="1:11">
      <c r="A21" s="136" t="s">
        <v>43</v>
      </c>
      <c r="B21" s="136">
        <f>IF(ISNUMBER(VALUE(SUBSTITUTE(実質収支比率等に係る経年分析!F$49,"▲","-"))),ROUND(VALUE(SUBSTITUTE(実質収支比率等に係る経年分析!F$49,"▲","-")),2),NA())</f>
        <v>4.2699999999999996</v>
      </c>
      <c r="C21" s="136">
        <f>IF(ISNUMBER(VALUE(SUBSTITUTE(実質収支比率等に係る経年分析!G$49,"▲","-"))),ROUND(VALUE(SUBSTITUTE(実質収支比率等に係る経年分析!G$49,"▲","-")),2),NA())</f>
        <v>3.58</v>
      </c>
      <c r="D21" s="136">
        <f>IF(ISNUMBER(VALUE(SUBSTITUTE(実質収支比率等に係る経年分析!H$49,"▲","-"))),ROUND(VALUE(SUBSTITUTE(実質収支比率等に係る経年分析!H$49,"▲","-")),2),NA())</f>
        <v>-0.25</v>
      </c>
      <c r="E21" s="136">
        <f>IF(ISNUMBER(VALUE(SUBSTITUTE(実質収支比率等に係る経年分析!I$49,"▲","-"))),ROUND(VALUE(SUBSTITUTE(実質収支比率等に係る経年分析!I$49,"▲","-")),2),NA())</f>
        <v>3.1</v>
      </c>
      <c r="F21" s="136">
        <f>IF(ISNUMBER(VALUE(SUBSTITUTE(実質収支比率等に係る経年分析!J$49,"▲","-"))),ROUND(VALUE(SUBSTITUTE(実質収支比率等に係る経年分析!J$49,"▲","-")),2),NA())</f>
        <v>-1.3</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1.92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3.31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0.55000000000000004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0.52</v>
      </c>
    </row>
    <row r="30" spans="1:11">
      <c r="A30" s="137" t="str">
        <f>IF(連結実質赤字比率に係る赤字・黒字の構成分析!C$40="",NA(),連結実質赤字比率に係る赤字・黒字の構成分析!C$40)</f>
        <v>地域汚水処理事業会計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0.54</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1.38</v>
      </c>
    </row>
    <row r="32" spans="1:11">
      <c r="A32" s="137" t="str">
        <f>IF(連結実質赤字比率に係る赤字・黒字の構成分析!C$38="",NA(),連結実質赤字比率に係る赤字・黒字の構成分析!C$38)</f>
        <v>国民健康保険事業（事業勘定）特別会計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3.86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4.1900000000000004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3.75</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9.66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5.2</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8.7799999999999994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9.99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13.61</v>
      </c>
    </row>
    <row r="36" spans="1:16">
      <c r="A36" s="137" t="str">
        <f>IF(連結実質赤字比率に係る赤字・黒字の構成分析!C$34="",NA(),連結実質赤字比率に係る赤字・黒字の構成分析!C$34)</f>
        <v>土地区画整理事業特別会計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f>IF(ROUND(VALUE(SUBSTITUTE(連結実質赤字比率に係る赤字・黒字の構成分析!H$34,"▲", "-")), 2) &lt; 0, ABS(ROUND(VALUE(SUBSTITUTE(連結実質赤字比率に係る赤字・黒字の構成分析!H$34,"▲", "-")), 2)), NA())</f>
        <v>2.61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0.02</v>
      </c>
      <c r="K36" s="137" t="e">
        <f>IF(ROUND(VALUE(SUBSTITUTE(連結実質赤字比率に係る赤字・黒字の構成分析!J$34,"▲", "-")), 2) &gt;= 0, ABS(ROUND(VALUE(SUBSTITUTE(連結実質赤字比率に係る赤字・黒字の構成分析!J$34,"▲", "-")), 2)), NA())</f>
        <v>#N/A</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13253</v>
      </c>
      <c r="E42" s="138"/>
      <c r="F42" s="138"/>
      <c r="G42" s="138">
        <f>'実質公債費比率（分子）の構造'!L$52</f>
        <v>13024</v>
      </c>
      <c r="H42" s="138"/>
      <c r="I42" s="138"/>
      <c r="J42" s="138">
        <f>'実質公債費比率（分子）の構造'!M$52</f>
        <v>12765</v>
      </c>
      <c r="K42" s="138"/>
      <c r="L42" s="138"/>
      <c r="M42" s="138">
        <f>'実質公債費比率（分子）の構造'!N$52</f>
        <v>11864</v>
      </c>
      <c r="N42" s="138"/>
      <c r="O42" s="138"/>
      <c r="P42" s="138">
        <f>'実質公債費比率（分子）の構造'!O$52</f>
        <v>11646</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973</v>
      </c>
      <c r="C44" s="138"/>
      <c r="D44" s="138"/>
      <c r="E44" s="138">
        <f>'実質公債費比率（分子）の構造'!L$50</f>
        <v>973</v>
      </c>
      <c r="F44" s="138"/>
      <c r="G44" s="138"/>
      <c r="H44" s="138">
        <f>'実質公債費比率（分子）の構造'!M$50</f>
        <v>1840</v>
      </c>
      <c r="I44" s="138"/>
      <c r="J44" s="138"/>
      <c r="K44" s="138">
        <f>'実質公債費比率（分子）の構造'!N$50</f>
        <v>973</v>
      </c>
      <c r="L44" s="138"/>
      <c r="M44" s="138"/>
      <c r="N44" s="138">
        <f>'実質公債費比率（分子）の構造'!O$50</f>
        <v>1743</v>
      </c>
      <c r="O44" s="138"/>
      <c r="P44" s="138"/>
    </row>
    <row r="45" spans="1:16">
      <c r="A45" s="138" t="s">
        <v>53</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4</v>
      </c>
      <c r="O45" s="138"/>
      <c r="P45" s="138"/>
    </row>
    <row r="46" spans="1:16">
      <c r="A46" s="138" t="s">
        <v>54</v>
      </c>
      <c r="B46" s="138">
        <f>'実質公債費比率（分子）の構造'!K$48</f>
        <v>3743</v>
      </c>
      <c r="C46" s="138"/>
      <c r="D46" s="138"/>
      <c r="E46" s="138">
        <f>'実質公債費比率（分子）の構造'!L$48</f>
        <v>3308</v>
      </c>
      <c r="F46" s="138"/>
      <c r="G46" s="138"/>
      <c r="H46" s="138">
        <f>'実質公債費比率（分子）の構造'!M$48</f>
        <v>3134</v>
      </c>
      <c r="I46" s="138"/>
      <c r="J46" s="138"/>
      <c r="K46" s="138">
        <f>'実質公債費比率（分子）の構造'!N$48</f>
        <v>3990</v>
      </c>
      <c r="L46" s="138"/>
      <c r="M46" s="138"/>
      <c r="N46" s="138">
        <f>'実質公債費比率（分子）の構造'!O$48</f>
        <v>3811</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16276</v>
      </c>
      <c r="C49" s="138"/>
      <c r="D49" s="138"/>
      <c r="E49" s="138">
        <f>'実質公債費比率（分子）の構造'!L$45</f>
        <v>15136</v>
      </c>
      <c r="F49" s="138"/>
      <c r="G49" s="138"/>
      <c r="H49" s="138">
        <f>'実質公債費比率（分子）の構造'!M$45</f>
        <v>14490</v>
      </c>
      <c r="I49" s="138"/>
      <c r="J49" s="138"/>
      <c r="K49" s="138">
        <f>'実質公債費比率（分子）の構造'!N$45</f>
        <v>12132</v>
      </c>
      <c r="L49" s="138"/>
      <c r="M49" s="138"/>
      <c r="N49" s="138">
        <f>'実質公債費比率（分子）の構造'!O$45</f>
        <v>11999</v>
      </c>
      <c r="O49" s="138"/>
      <c r="P49" s="138"/>
    </row>
    <row r="50" spans="1:16">
      <c r="A50" s="138" t="s">
        <v>58</v>
      </c>
      <c r="B50" s="138" t="e">
        <f>NA()</f>
        <v>#N/A</v>
      </c>
      <c r="C50" s="138">
        <f>IF(ISNUMBER('実質公債費比率（分子）の構造'!K$53),'実質公債費比率（分子）の構造'!K$53,NA())</f>
        <v>7742</v>
      </c>
      <c r="D50" s="138" t="e">
        <f>NA()</f>
        <v>#N/A</v>
      </c>
      <c r="E50" s="138" t="e">
        <f>NA()</f>
        <v>#N/A</v>
      </c>
      <c r="F50" s="138">
        <f>IF(ISNUMBER('実質公債費比率（分子）の構造'!L$53),'実質公債費比率（分子）の構造'!L$53,NA())</f>
        <v>6396</v>
      </c>
      <c r="G50" s="138" t="e">
        <f>NA()</f>
        <v>#N/A</v>
      </c>
      <c r="H50" s="138" t="e">
        <f>NA()</f>
        <v>#N/A</v>
      </c>
      <c r="I50" s="138">
        <f>IF(ISNUMBER('実質公債費比率（分子）の構造'!M$53),'実質公債費比率（分子）の構造'!M$53,NA())</f>
        <v>6702</v>
      </c>
      <c r="J50" s="138" t="e">
        <f>NA()</f>
        <v>#N/A</v>
      </c>
      <c r="K50" s="138" t="e">
        <f>NA()</f>
        <v>#N/A</v>
      </c>
      <c r="L50" s="138">
        <f>IF(ISNUMBER('実質公債費比率（分子）の構造'!N$53),'実質公債費比率（分子）の構造'!N$53,NA())</f>
        <v>5234</v>
      </c>
      <c r="M50" s="138" t="e">
        <f>NA()</f>
        <v>#N/A</v>
      </c>
      <c r="N50" s="138" t="e">
        <f>NA()</f>
        <v>#N/A</v>
      </c>
      <c r="O50" s="138">
        <f>IF(ISNUMBER('実質公債費比率（分子）の構造'!O$53),'実質公債費比率（分子）の構造'!O$53,NA())</f>
        <v>5911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112406</v>
      </c>
      <c r="E56" s="137"/>
      <c r="F56" s="137"/>
      <c r="G56" s="137">
        <f>'将来負担比率（分子）の構造'!J$52</f>
        <v>112207</v>
      </c>
      <c r="H56" s="137"/>
      <c r="I56" s="137"/>
      <c r="J56" s="137">
        <f>'将来負担比率（分子）の構造'!K$52</f>
        <v>111479</v>
      </c>
      <c r="K56" s="137"/>
      <c r="L56" s="137"/>
      <c r="M56" s="137">
        <f>'将来負担比率（分子）の構造'!L$52</f>
        <v>112327</v>
      </c>
      <c r="N56" s="137"/>
      <c r="O56" s="137"/>
      <c r="P56" s="137">
        <f>'将来負担比率（分子）の構造'!M$52</f>
        <v>110374</v>
      </c>
    </row>
    <row r="57" spans="1:16">
      <c r="A57" s="137" t="s">
        <v>35</v>
      </c>
      <c r="B57" s="137"/>
      <c r="C57" s="137"/>
      <c r="D57" s="137">
        <f>'将来負担比率（分子）の構造'!I$51</f>
        <v>32563</v>
      </c>
      <c r="E57" s="137"/>
      <c r="F57" s="137"/>
      <c r="G57" s="137">
        <f>'将来負担比率（分子）の構造'!J$51</f>
        <v>30274</v>
      </c>
      <c r="H57" s="137"/>
      <c r="I57" s="137"/>
      <c r="J57" s="137">
        <f>'将来負担比率（分子）の構造'!K$51</f>
        <v>28257</v>
      </c>
      <c r="K57" s="137"/>
      <c r="L57" s="137"/>
      <c r="M57" s="137">
        <f>'将来負担比率（分子）の構造'!L$51</f>
        <v>27623</v>
      </c>
      <c r="N57" s="137"/>
      <c r="O57" s="137"/>
      <c r="P57" s="137">
        <f>'将来負担比率（分子）の構造'!M$51</f>
        <v>26412</v>
      </c>
    </row>
    <row r="58" spans="1:16">
      <c r="A58" s="137" t="s">
        <v>34</v>
      </c>
      <c r="B58" s="137"/>
      <c r="C58" s="137"/>
      <c r="D58" s="137">
        <f>'将来負担比率（分子）の構造'!I$50</f>
        <v>24857</v>
      </c>
      <c r="E58" s="137"/>
      <c r="F58" s="137"/>
      <c r="G58" s="137">
        <f>'将来負担比率（分子）の構造'!J$50</f>
        <v>29456</v>
      </c>
      <c r="H58" s="137"/>
      <c r="I58" s="137"/>
      <c r="J58" s="137">
        <f>'将来負担比率（分子）の構造'!K$50</f>
        <v>33004</v>
      </c>
      <c r="K58" s="137"/>
      <c r="L58" s="137"/>
      <c r="M58" s="137">
        <f>'将来負担比率（分子）の構造'!L$50</f>
        <v>39203</v>
      </c>
      <c r="N58" s="137"/>
      <c r="O58" s="137"/>
      <c r="P58" s="137">
        <f>'将来負担比率（分子）の構造'!M$50</f>
        <v>41973</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19912</v>
      </c>
      <c r="C62" s="137"/>
      <c r="D62" s="137"/>
      <c r="E62" s="137">
        <f>'将来負担比率（分子）の構造'!J$45</f>
        <v>18227</v>
      </c>
      <c r="F62" s="137"/>
      <c r="G62" s="137"/>
      <c r="H62" s="137">
        <f>'将来負担比率（分子）の構造'!K$45</f>
        <v>16830</v>
      </c>
      <c r="I62" s="137"/>
      <c r="J62" s="137"/>
      <c r="K62" s="137">
        <f>'将来負担比率（分子）の構造'!L$45</f>
        <v>16955</v>
      </c>
      <c r="L62" s="137"/>
      <c r="M62" s="137"/>
      <c r="N62" s="137">
        <f>'将来負担比率（分子）の構造'!M$45</f>
        <v>16667</v>
      </c>
      <c r="O62" s="137"/>
      <c r="P62" s="137"/>
    </row>
    <row r="63" spans="1:16">
      <c r="A63" s="137" t="s">
        <v>27</v>
      </c>
      <c r="B63" s="137">
        <f>'将来負担比率（分子）の構造'!I$44</f>
        <v>14</v>
      </c>
      <c r="C63" s="137"/>
      <c r="D63" s="137"/>
      <c r="E63" s="137">
        <f>'将来負担比率（分子）の構造'!J$44</f>
        <v>13</v>
      </c>
      <c r="F63" s="137"/>
      <c r="G63" s="137"/>
      <c r="H63" s="137">
        <f>'将来負担比率（分子）の構造'!K$44</f>
        <v>26</v>
      </c>
      <c r="I63" s="137"/>
      <c r="J63" s="137"/>
      <c r="K63" s="137">
        <f>'将来負担比率（分子）の構造'!L$44</f>
        <v>24</v>
      </c>
      <c r="L63" s="137"/>
      <c r="M63" s="137"/>
      <c r="N63" s="137">
        <f>'将来負担比率（分子）の構造'!M$44</f>
        <v>18</v>
      </c>
      <c r="O63" s="137"/>
      <c r="P63" s="137"/>
    </row>
    <row r="64" spans="1:16">
      <c r="A64" s="137" t="s">
        <v>26</v>
      </c>
      <c r="B64" s="137">
        <f>'将来負担比率（分子）の構造'!I$43</f>
        <v>53311</v>
      </c>
      <c r="C64" s="137"/>
      <c r="D64" s="137"/>
      <c r="E64" s="137">
        <f>'将来負担比率（分子）の構造'!J$43</f>
        <v>51110</v>
      </c>
      <c r="F64" s="137"/>
      <c r="G64" s="137"/>
      <c r="H64" s="137">
        <f>'将来負担比率（分子）の構造'!K$43</f>
        <v>48072</v>
      </c>
      <c r="I64" s="137"/>
      <c r="J64" s="137"/>
      <c r="K64" s="137">
        <f>'将来負担比率（分子）の構造'!L$43</f>
        <v>52839</v>
      </c>
      <c r="L64" s="137"/>
      <c r="M64" s="137"/>
      <c r="N64" s="137">
        <f>'将来負担比率（分子）の構造'!M$43</f>
        <v>53913</v>
      </c>
      <c r="O64" s="137"/>
      <c r="P64" s="137"/>
    </row>
    <row r="65" spans="1:16">
      <c r="A65" s="137" t="s">
        <v>25</v>
      </c>
      <c r="B65" s="137">
        <f>'将来負担比率（分子）の構造'!I$42</f>
        <v>11283</v>
      </c>
      <c r="C65" s="137"/>
      <c r="D65" s="137"/>
      <c r="E65" s="137">
        <f>'将来負担比率（分子）の構造'!J$42</f>
        <v>10873</v>
      </c>
      <c r="F65" s="137"/>
      <c r="G65" s="137"/>
      <c r="H65" s="137">
        <f>'将来負担比率（分子）の構造'!K$42</f>
        <v>8151</v>
      </c>
      <c r="I65" s="137"/>
      <c r="J65" s="137"/>
      <c r="K65" s="137">
        <f>'将来負担比率（分子）の構造'!L$42</f>
        <v>7365</v>
      </c>
      <c r="L65" s="137"/>
      <c r="M65" s="137"/>
      <c r="N65" s="137">
        <f>'将来負担比率（分子）の構造'!M$42</f>
        <v>5788</v>
      </c>
      <c r="O65" s="137"/>
      <c r="P65" s="137"/>
    </row>
    <row r="66" spans="1:16">
      <c r="A66" s="137" t="s">
        <v>24</v>
      </c>
      <c r="B66" s="137">
        <f>'将来負担比率（分子）の構造'!I$41</f>
        <v>128713</v>
      </c>
      <c r="C66" s="137"/>
      <c r="D66" s="137"/>
      <c r="E66" s="137">
        <f>'将来負担比率（分子）の構造'!J$41</f>
        <v>126446</v>
      </c>
      <c r="F66" s="137"/>
      <c r="G66" s="137"/>
      <c r="H66" s="137">
        <f>'将来負担比率（分子）の構造'!K$41</f>
        <v>125224</v>
      </c>
      <c r="I66" s="137"/>
      <c r="J66" s="137"/>
      <c r="K66" s="137">
        <f>'将来負担比率（分子）の構造'!L$41</f>
        <v>125337</v>
      </c>
      <c r="L66" s="137"/>
      <c r="M66" s="137"/>
      <c r="N66" s="137">
        <f>'将来負担比率（分子）の構造'!M$41</f>
        <v>122717</v>
      </c>
      <c r="O66" s="137"/>
      <c r="P66" s="137"/>
    </row>
    <row r="67" spans="1:16">
      <c r="A67" s="137" t="s">
        <v>62</v>
      </c>
      <c r="B67" s="137" t="e">
        <f>NA()</f>
        <v>#N/A</v>
      </c>
      <c r="C67" s="137">
        <f>IF(ISNUMBER('将来負担比率（分子）の構造'!I$53), IF('将来負担比率（分子）の構造'!I$53 &lt; 0, 0, '将来負担比率（分子）の構造'!I$53), NA())</f>
        <v>43408</v>
      </c>
      <c r="D67" s="137" t="e">
        <f>NA()</f>
        <v>#N/A</v>
      </c>
      <c r="E67" s="137" t="e">
        <f>NA()</f>
        <v>#N/A</v>
      </c>
      <c r="F67" s="137">
        <f>IF(ISNUMBER('将来負担比率（分子）の構造'!J$53), IF('将来負担比率（分子）の構造'!J$53 &lt; 0, 0, '将来負担比率（分子）の構造'!J$53), NA())</f>
        <v>34731</v>
      </c>
      <c r="G67" s="137" t="e">
        <f>NA()</f>
        <v>#N/A</v>
      </c>
      <c r="H67" s="137" t="e">
        <f>NA()</f>
        <v>#N/A</v>
      </c>
      <c r="I67" s="137">
        <f>IF(ISNUMBER('将来負担比率（分子）の構造'!K$53), IF('将来負担比率（分子）の構造'!K$53 &lt; 0, 0, '将来負担比率（分子）の構造'!K$53), NA())</f>
        <v>25563</v>
      </c>
      <c r="J67" s="137" t="e">
        <f>NA()</f>
        <v>#N/A</v>
      </c>
      <c r="K67" s="137" t="e">
        <f>NA()</f>
        <v>#N/A</v>
      </c>
      <c r="L67" s="137">
        <f>IF(ISNUMBER('将来負担比率（分子）の構造'!L$53), IF('将来負担比率（分子）の構造'!L$53 &lt; 0, 0, '将来負担比率（分子）の構造'!L$53), NA())</f>
        <v>23367</v>
      </c>
      <c r="M67" s="137" t="e">
        <f>NA()</f>
        <v>#N/A</v>
      </c>
      <c r="N67" s="137" t="e">
        <f>NA()</f>
        <v>#N/A</v>
      </c>
      <c r="O67" s="137">
        <f>IF(ISNUMBER('将来負担比率（分子）の構造'!M$53), IF('将来負担比率（分子）の構造'!M$53 &lt; 0, 0, '将来負担比率（分子）の構造'!M$53), NA())</f>
        <v>20344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49379584</v>
      </c>
      <c r="S5" s="671"/>
      <c r="T5" s="671"/>
      <c r="U5" s="671"/>
      <c r="V5" s="671"/>
      <c r="W5" s="671"/>
      <c r="X5" s="671"/>
      <c r="Y5" s="718"/>
      <c r="Z5" s="731">
        <v>30.1</v>
      </c>
      <c r="AA5" s="731"/>
      <c r="AB5" s="731"/>
      <c r="AC5" s="731"/>
      <c r="AD5" s="732">
        <v>46492543</v>
      </c>
      <c r="AE5" s="732"/>
      <c r="AF5" s="732"/>
      <c r="AG5" s="732"/>
      <c r="AH5" s="732"/>
      <c r="AI5" s="732"/>
      <c r="AJ5" s="732"/>
      <c r="AK5" s="732"/>
      <c r="AL5" s="719">
        <v>69</v>
      </c>
      <c r="AM5" s="688"/>
      <c r="AN5" s="688"/>
      <c r="AO5" s="720"/>
      <c r="AP5" s="707" t="s">
        <v>208</v>
      </c>
      <c r="AQ5" s="708"/>
      <c r="AR5" s="708"/>
      <c r="AS5" s="708"/>
      <c r="AT5" s="708"/>
      <c r="AU5" s="708"/>
      <c r="AV5" s="708"/>
      <c r="AW5" s="708"/>
      <c r="AX5" s="708"/>
      <c r="AY5" s="708"/>
      <c r="AZ5" s="708"/>
      <c r="BA5" s="708"/>
      <c r="BB5" s="708"/>
      <c r="BC5" s="708"/>
      <c r="BD5" s="708"/>
      <c r="BE5" s="708"/>
      <c r="BF5" s="709"/>
      <c r="BG5" s="620">
        <v>43971212</v>
      </c>
      <c r="BH5" s="621"/>
      <c r="BI5" s="621"/>
      <c r="BJ5" s="621"/>
      <c r="BK5" s="621"/>
      <c r="BL5" s="621"/>
      <c r="BM5" s="621"/>
      <c r="BN5" s="622"/>
      <c r="BO5" s="673">
        <v>89</v>
      </c>
      <c r="BP5" s="673"/>
      <c r="BQ5" s="673"/>
      <c r="BR5" s="673"/>
      <c r="BS5" s="674">
        <v>537080</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1304000</v>
      </c>
      <c r="S6" s="621"/>
      <c r="T6" s="621"/>
      <c r="U6" s="621"/>
      <c r="V6" s="621"/>
      <c r="W6" s="621"/>
      <c r="X6" s="621"/>
      <c r="Y6" s="622"/>
      <c r="Z6" s="673">
        <v>0.8</v>
      </c>
      <c r="AA6" s="673"/>
      <c r="AB6" s="673"/>
      <c r="AC6" s="673"/>
      <c r="AD6" s="674">
        <v>1304000</v>
      </c>
      <c r="AE6" s="674"/>
      <c r="AF6" s="674"/>
      <c r="AG6" s="674"/>
      <c r="AH6" s="674"/>
      <c r="AI6" s="674"/>
      <c r="AJ6" s="674"/>
      <c r="AK6" s="674"/>
      <c r="AL6" s="643">
        <v>1.9</v>
      </c>
      <c r="AM6" s="675"/>
      <c r="AN6" s="675"/>
      <c r="AO6" s="676"/>
      <c r="AP6" s="617" t="s">
        <v>213</v>
      </c>
      <c r="AQ6" s="618"/>
      <c r="AR6" s="618"/>
      <c r="AS6" s="618"/>
      <c r="AT6" s="618"/>
      <c r="AU6" s="618"/>
      <c r="AV6" s="618"/>
      <c r="AW6" s="618"/>
      <c r="AX6" s="618"/>
      <c r="AY6" s="618"/>
      <c r="AZ6" s="618"/>
      <c r="BA6" s="618"/>
      <c r="BB6" s="618"/>
      <c r="BC6" s="618"/>
      <c r="BD6" s="618"/>
      <c r="BE6" s="618"/>
      <c r="BF6" s="619"/>
      <c r="BG6" s="620">
        <v>43971212</v>
      </c>
      <c r="BH6" s="621"/>
      <c r="BI6" s="621"/>
      <c r="BJ6" s="621"/>
      <c r="BK6" s="621"/>
      <c r="BL6" s="621"/>
      <c r="BM6" s="621"/>
      <c r="BN6" s="622"/>
      <c r="BO6" s="673">
        <v>89</v>
      </c>
      <c r="BP6" s="673"/>
      <c r="BQ6" s="673"/>
      <c r="BR6" s="673"/>
      <c r="BS6" s="674">
        <v>537080</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695622</v>
      </c>
      <c r="CS6" s="621"/>
      <c r="CT6" s="621"/>
      <c r="CU6" s="621"/>
      <c r="CV6" s="621"/>
      <c r="CW6" s="621"/>
      <c r="CX6" s="621"/>
      <c r="CY6" s="622"/>
      <c r="CZ6" s="673">
        <v>0.5</v>
      </c>
      <c r="DA6" s="673"/>
      <c r="DB6" s="673"/>
      <c r="DC6" s="673"/>
      <c r="DD6" s="626">
        <v>2711</v>
      </c>
      <c r="DE6" s="621"/>
      <c r="DF6" s="621"/>
      <c r="DG6" s="621"/>
      <c r="DH6" s="621"/>
      <c r="DI6" s="621"/>
      <c r="DJ6" s="621"/>
      <c r="DK6" s="621"/>
      <c r="DL6" s="621"/>
      <c r="DM6" s="621"/>
      <c r="DN6" s="621"/>
      <c r="DO6" s="621"/>
      <c r="DP6" s="622"/>
      <c r="DQ6" s="626">
        <v>695319</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42400</v>
      </c>
      <c r="S7" s="621"/>
      <c r="T7" s="621"/>
      <c r="U7" s="621"/>
      <c r="V7" s="621"/>
      <c r="W7" s="621"/>
      <c r="X7" s="621"/>
      <c r="Y7" s="622"/>
      <c r="Z7" s="673">
        <v>0</v>
      </c>
      <c r="AA7" s="673"/>
      <c r="AB7" s="673"/>
      <c r="AC7" s="673"/>
      <c r="AD7" s="674">
        <v>42400</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20782998</v>
      </c>
      <c r="BH7" s="621"/>
      <c r="BI7" s="621"/>
      <c r="BJ7" s="621"/>
      <c r="BK7" s="621"/>
      <c r="BL7" s="621"/>
      <c r="BM7" s="621"/>
      <c r="BN7" s="622"/>
      <c r="BO7" s="673">
        <v>42.1</v>
      </c>
      <c r="BP7" s="673"/>
      <c r="BQ7" s="673"/>
      <c r="BR7" s="673"/>
      <c r="BS7" s="674">
        <v>537080</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19311355</v>
      </c>
      <c r="CS7" s="621"/>
      <c r="CT7" s="621"/>
      <c r="CU7" s="621"/>
      <c r="CV7" s="621"/>
      <c r="CW7" s="621"/>
      <c r="CX7" s="621"/>
      <c r="CY7" s="622"/>
      <c r="CZ7" s="673">
        <v>12.5</v>
      </c>
      <c r="DA7" s="673"/>
      <c r="DB7" s="673"/>
      <c r="DC7" s="673"/>
      <c r="DD7" s="626">
        <v>1643873</v>
      </c>
      <c r="DE7" s="621"/>
      <c r="DF7" s="621"/>
      <c r="DG7" s="621"/>
      <c r="DH7" s="621"/>
      <c r="DI7" s="621"/>
      <c r="DJ7" s="621"/>
      <c r="DK7" s="621"/>
      <c r="DL7" s="621"/>
      <c r="DM7" s="621"/>
      <c r="DN7" s="621"/>
      <c r="DO7" s="621"/>
      <c r="DP7" s="622"/>
      <c r="DQ7" s="626">
        <v>17448972</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117791</v>
      </c>
      <c r="S8" s="621"/>
      <c r="T8" s="621"/>
      <c r="U8" s="621"/>
      <c r="V8" s="621"/>
      <c r="W8" s="621"/>
      <c r="X8" s="621"/>
      <c r="Y8" s="622"/>
      <c r="Z8" s="673">
        <v>0.1</v>
      </c>
      <c r="AA8" s="673"/>
      <c r="AB8" s="673"/>
      <c r="AC8" s="673"/>
      <c r="AD8" s="674">
        <v>117791</v>
      </c>
      <c r="AE8" s="674"/>
      <c r="AF8" s="674"/>
      <c r="AG8" s="674"/>
      <c r="AH8" s="674"/>
      <c r="AI8" s="674"/>
      <c r="AJ8" s="674"/>
      <c r="AK8" s="674"/>
      <c r="AL8" s="643">
        <v>0.2</v>
      </c>
      <c r="AM8" s="675"/>
      <c r="AN8" s="675"/>
      <c r="AO8" s="676"/>
      <c r="AP8" s="617" t="s">
        <v>219</v>
      </c>
      <c r="AQ8" s="618"/>
      <c r="AR8" s="618"/>
      <c r="AS8" s="618"/>
      <c r="AT8" s="618"/>
      <c r="AU8" s="618"/>
      <c r="AV8" s="618"/>
      <c r="AW8" s="618"/>
      <c r="AX8" s="618"/>
      <c r="AY8" s="618"/>
      <c r="AZ8" s="618"/>
      <c r="BA8" s="618"/>
      <c r="BB8" s="618"/>
      <c r="BC8" s="618"/>
      <c r="BD8" s="618"/>
      <c r="BE8" s="618"/>
      <c r="BF8" s="619"/>
      <c r="BG8" s="620">
        <v>561592</v>
      </c>
      <c r="BH8" s="621"/>
      <c r="BI8" s="621"/>
      <c r="BJ8" s="621"/>
      <c r="BK8" s="621"/>
      <c r="BL8" s="621"/>
      <c r="BM8" s="621"/>
      <c r="BN8" s="622"/>
      <c r="BO8" s="673">
        <v>1.1000000000000001</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50118866</v>
      </c>
      <c r="CS8" s="621"/>
      <c r="CT8" s="621"/>
      <c r="CU8" s="621"/>
      <c r="CV8" s="621"/>
      <c r="CW8" s="621"/>
      <c r="CX8" s="621"/>
      <c r="CY8" s="622"/>
      <c r="CZ8" s="673">
        <v>32.5</v>
      </c>
      <c r="DA8" s="673"/>
      <c r="DB8" s="673"/>
      <c r="DC8" s="673"/>
      <c r="DD8" s="626">
        <v>799629</v>
      </c>
      <c r="DE8" s="621"/>
      <c r="DF8" s="621"/>
      <c r="DG8" s="621"/>
      <c r="DH8" s="621"/>
      <c r="DI8" s="621"/>
      <c r="DJ8" s="621"/>
      <c r="DK8" s="621"/>
      <c r="DL8" s="621"/>
      <c r="DM8" s="621"/>
      <c r="DN8" s="621"/>
      <c r="DO8" s="621"/>
      <c r="DP8" s="622"/>
      <c r="DQ8" s="626">
        <v>22461613</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63202</v>
      </c>
      <c r="S9" s="621"/>
      <c r="T9" s="621"/>
      <c r="U9" s="621"/>
      <c r="V9" s="621"/>
      <c r="W9" s="621"/>
      <c r="X9" s="621"/>
      <c r="Y9" s="622"/>
      <c r="Z9" s="673">
        <v>0</v>
      </c>
      <c r="AA9" s="673"/>
      <c r="AB9" s="673"/>
      <c r="AC9" s="673"/>
      <c r="AD9" s="674">
        <v>63202</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15939843</v>
      </c>
      <c r="BH9" s="621"/>
      <c r="BI9" s="621"/>
      <c r="BJ9" s="621"/>
      <c r="BK9" s="621"/>
      <c r="BL9" s="621"/>
      <c r="BM9" s="621"/>
      <c r="BN9" s="622"/>
      <c r="BO9" s="673">
        <v>32.299999999999997</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16311469</v>
      </c>
      <c r="CS9" s="621"/>
      <c r="CT9" s="621"/>
      <c r="CU9" s="621"/>
      <c r="CV9" s="621"/>
      <c r="CW9" s="621"/>
      <c r="CX9" s="621"/>
      <c r="CY9" s="622"/>
      <c r="CZ9" s="673">
        <v>10.6</v>
      </c>
      <c r="DA9" s="673"/>
      <c r="DB9" s="673"/>
      <c r="DC9" s="673"/>
      <c r="DD9" s="626">
        <v>4502892</v>
      </c>
      <c r="DE9" s="621"/>
      <c r="DF9" s="621"/>
      <c r="DG9" s="621"/>
      <c r="DH9" s="621"/>
      <c r="DI9" s="621"/>
      <c r="DJ9" s="621"/>
      <c r="DK9" s="621"/>
      <c r="DL9" s="621"/>
      <c r="DM9" s="621"/>
      <c r="DN9" s="621"/>
      <c r="DO9" s="621"/>
      <c r="DP9" s="622"/>
      <c r="DQ9" s="626">
        <v>11246075</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5609944</v>
      </c>
      <c r="S10" s="621"/>
      <c r="T10" s="621"/>
      <c r="U10" s="621"/>
      <c r="V10" s="621"/>
      <c r="W10" s="621"/>
      <c r="X10" s="621"/>
      <c r="Y10" s="622"/>
      <c r="Z10" s="673">
        <v>3.4</v>
      </c>
      <c r="AA10" s="673"/>
      <c r="AB10" s="673"/>
      <c r="AC10" s="673"/>
      <c r="AD10" s="674">
        <v>5609944</v>
      </c>
      <c r="AE10" s="674"/>
      <c r="AF10" s="674"/>
      <c r="AG10" s="674"/>
      <c r="AH10" s="674"/>
      <c r="AI10" s="674"/>
      <c r="AJ10" s="674"/>
      <c r="AK10" s="674"/>
      <c r="AL10" s="643">
        <v>8.3000000000000007</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973804</v>
      </c>
      <c r="BH10" s="621"/>
      <c r="BI10" s="621"/>
      <c r="BJ10" s="621"/>
      <c r="BK10" s="621"/>
      <c r="BL10" s="621"/>
      <c r="BM10" s="621"/>
      <c r="BN10" s="622"/>
      <c r="BO10" s="673">
        <v>2</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201761</v>
      </c>
      <c r="CS10" s="621"/>
      <c r="CT10" s="621"/>
      <c r="CU10" s="621"/>
      <c r="CV10" s="621"/>
      <c r="CW10" s="621"/>
      <c r="CX10" s="621"/>
      <c r="CY10" s="622"/>
      <c r="CZ10" s="673">
        <v>0.1</v>
      </c>
      <c r="DA10" s="673"/>
      <c r="DB10" s="673"/>
      <c r="DC10" s="673"/>
      <c r="DD10" s="626">
        <v>14640</v>
      </c>
      <c r="DE10" s="621"/>
      <c r="DF10" s="621"/>
      <c r="DG10" s="621"/>
      <c r="DH10" s="621"/>
      <c r="DI10" s="621"/>
      <c r="DJ10" s="621"/>
      <c r="DK10" s="621"/>
      <c r="DL10" s="621"/>
      <c r="DM10" s="621"/>
      <c r="DN10" s="621"/>
      <c r="DO10" s="621"/>
      <c r="DP10" s="622"/>
      <c r="DQ10" s="626">
        <v>88892</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v>211676</v>
      </c>
      <c r="S11" s="621"/>
      <c r="T11" s="621"/>
      <c r="U11" s="621"/>
      <c r="V11" s="621"/>
      <c r="W11" s="621"/>
      <c r="X11" s="621"/>
      <c r="Y11" s="622"/>
      <c r="Z11" s="673">
        <v>0.1</v>
      </c>
      <c r="AA11" s="673"/>
      <c r="AB11" s="673"/>
      <c r="AC11" s="673"/>
      <c r="AD11" s="674">
        <v>160910</v>
      </c>
      <c r="AE11" s="674"/>
      <c r="AF11" s="674"/>
      <c r="AG11" s="674"/>
      <c r="AH11" s="674"/>
      <c r="AI11" s="674"/>
      <c r="AJ11" s="674"/>
      <c r="AK11" s="674"/>
      <c r="AL11" s="643">
        <v>0.2</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3307759</v>
      </c>
      <c r="BH11" s="621"/>
      <c r="BI11" s="621"/>
      <c r="BJ11" s="621"/>
      <c r="BK11" s="621"/>
      <c r="BL11" s="621"/>
      <c r="BM11" s="621"/>
      <c r="BN11" s="622"/>
      <c r="BO11" s="673">
        <v>6.7</v>
      </c>
      <c r="BP11" s="673"/>
      <c r="BQ11" s="673"/>
      <c r="BR11" s="673"/>
      <c r="BS11" s="626">
        <v>537080</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3952706</v>
      </c>
      <c r="CS11" s="621"/>
      <c r="CT11" s="621"/>
      <c r="CU11" s="621"/>
      <c r="CV11" s="621"/>
      <c r="CW11" s="621"/>
      <c r="CX11" s="621"/>
      <c r="CY11" s="622"/>
      <c r="CZ11" s="673">
        <v>2.6</v>
      </c>
      <c r="DA11" s="673"/>
      <c r="DB11" s="673"/>
      <c r="DC11" s="673"/>
      <c r="DD11" s="626">
        <v>1302907</v>
      </c>
      <c r="DE11" s="621"/>
      <c r="DF11" s="621"/>
      <c r="DG11" s="621"/>
      <c r="DH11" s="621"/>
      <c r="DI11" s="621"/>
      <c r="DJ11" s="621"/>
      <c r="DK11" s="621"/>
      <c r="DL11" s="621"/>
      <c r="DM11" s="621"/>
      <c r="DN11" s="621"/>
      <c r="DO11" s="621"/>
      <c r="DP11" s="622"/>
      <c r="DQ11" s="626">
        <v>1925777</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19282059</v>
      </c>
      <c r="BH12" s="621"/>
      <c r="BI12" s="621"/>
      <c r="BJ12" s="621"/>
      <c r="BK12" s="621"/>
      <c r="BL12" s="621"/>
      <c r="BM12" s="621"/>
      <c r="BN12" s="622"/>
      <c r="BO12" s="673">
        <v>39</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5531188</v>
      </c>
      <c r="CS12" s="621"/>
      <c r="CT12" s="621"/>
      <c r="CU12" s="621"/>
      <c r="CV12" s="621"/>
      <c r="CW12" s="621"/>
      <c r="CX12" s="621"/>
      <c r="CY12" s="622"/>
      <c r="CZ12" s="673">
        <v>3.6</v>
      </c>
      <c r="DA12" s="673"/>
      <c r="DB12" s="673"/>
      <c r="DC12" s="673"/>
      <c r="DD12" s="626">
        <v>785841</v>
      </c>
      <c r="DE12" s="621"/>
      <c r="DF12" s="621"/>
      <c r="DG12" s="621"/>
      <c r="DH12" s="621"/>
      <c r="DI12" s="621"/>
      <c r="DJ12" s="621"/>
      <c r="DK12" s="621"/>
      <c r="DL12" s="621"/>
      <c r="DM12" s="621"/>
      <c r="DN12" s="621"/>
      <c r="DO12" s="621"/>
      <c r="DP12" s="622"/>
      <c r="DQ12" s="626">
        <v>1970219</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202320</v>
      </c>
      <c r="S13" s="621"/>
      <c r="T13" s="621"/>
      <c r="U13" s="621"/>
      <c r="V13" s="621"/>
      <c r="W13" s="621"/>
      <c r="X13" s="621"/>
      <c r="Y13" s="622"/>
      <c r="Z13" s="673">
        <v>0.1</v>
      </c>
      <c r="AA13" s="673"/>
      <c r="AB13" s="673"/>
      <c r="AC13" s="673"/>
      <c r="AD13" s="674">
        <v>202320</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19188632</v>
      </c>
      <c r="BH13" s="621"/>
      <c r="BI13" s="621"/>
      <c r="BJ13" s="621"/>
      <c r="BK13" s="621"/>
      <c r="BL13" s="621"/>
      <c r="BM13" s="621"/>
      <c r="BN13" s="622"/>
      <c r="BO13" s="673">
        <v>38.9</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28315144</v>
      </c>
      <c r="CS13" s="621"/>
      <c r="CT13" s="621"/>
      <c r="CU13" s="621"/>
      <c r="CV13" s="621"/>
      <c r="CW13" s="621"/>
      <c r="CX13" s="621"/>
      <c r="CY13" s="622"/>
      <c r="CZ13" s="673">
        <v>18.3</v>
      </c>
      <c r="DA13" s="673"/>
      <c r="DB13" s="673"/>
      <c r="DC13" s="673"/>
      <c r="DD13" s="626">
        <v>16995411</v>
      </c>
      <c r="DE13" s="621"/>
      <c r="DF13" s="621"/>
      <c r="DG13" s="621"/>
      <c r="DH13" s="621"/>
      <c r="DI13" s="621"/>
      <c r="DJ13" s="621"/>
      <c r="DK13" s="621"/>
      <c r="DL13" s="621"/>
      <c r="DM13" s="621"/>
      <c r="DN13" s="621"/>
      <c r="DO13" s="621"/>
      <c r="DP13" s="622"/>
      <c r="DQ13" s="626">
        <v>10667657</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782034</v>
      </c>
      <c r="BH14" s="621"/>
      <c r="BI14" s="621"/>
      <c r="BJ14" s="621"/>
      <c r="BK14" s="621"/>
      <c r="BL14" s="621"/>
      <c r="BM14" s="621"/>
      <c r="BN14" s="622"/>
      <c r="BO14" s="673">
        <v>1.6</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3680450</v>
      </c>
      <c r="CS14" s="621"/>
      <c r="CT14" s="621"/>
      <c r="CU14" s="621"/>
      <c r="CV14" s="621"/>
      <c r="CW14" s="621"/>
      <c r="CX14" s="621"/>
      <c r="CY14" s="622"/>
      <c r="CZ14" s="673">
        <v>2.4</v>
      </c>
      <c r="DA14" s="673"/>
      <c r="DB14" s="673"/>
      <c r="DC14" s="673"/>
      <c r="DD14" s="626">
        <v>415774</v>
      </c>
      <c r="DE14" s="621"/>
      <c r="DF14" s="621"/>
      <c r="DG14" s="621"/>
      <c r="DH14" s="621"/>
      <c r="DI14" s="621"/>
      <c r="DJ14" s="621"/>
      <c r="DK14" s="621"/>
      <c r="DL14" s="621"/>
      <c r="DM14" s="621"/>
      <c r="DN14" s="621"/>
      <c r="DO14" s="621"/>
      <c r="DP14" s="622"/>
      <c r="DQ14" s="626">
        <v>3303129</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143674</v>
      </c>
      <c r="S15" s="621"/>
      <c r="T15" s="621"/>
      <c r="U15" s="621"/>
      <c r="V15" s="621"/>
      <c r="W15" s="621"/>
      <c r="X15" s="621"/>
      <c r="Y15" s="622"/>
      <c r="Z15" s="673">
        <v>0.1</v>
      </c>
      <c r="AA15" s="673"/>
      <c r="AB15" s="673"/>
      <c r="AC15" s="673"/>
      <c r="AD15" s="674">
        <v>143674</v>
      </c>
      <c r="AE15" s="674"/>
      <c r="AF15" s="674"/>
      <c r="AG15" s="674"/>
      <c r="AH15" s="674"/>
      <c r="AI15" s="674"/>
      <c r="AJ15" s="674"/>
      <c r="AK15" s="674"/>
      <c r="AL15" s="643">
        <v>0.2</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3124118</v>
      </c>
      <c r="BH15" s="621"/>
      <c r="BI15" s="621"/>
      <c r="BJ15" s="621"/>
      <c r="BK15" s="621"/>
      <c r="BL15" s="621"/>
      <c r="BM15" s="621"/>
      <c r="BN15" s="622"/>
      <c r="BO15" s="673">
        <v>6.3</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11495879</v>
      </c>
      <c r="CS15" s="621"/>
      <c r="CT15" s="621"/>
      <c r="CU15" s="621"/>
      <c r="CV15" s="621"/>
      <c r="CW15" s="621"/>
      <c r="CX15" s="621"/>
      <c r="CY15" s="622"/>
      <c r="CZ15" s="673">
        <v>7.4</v>
      </c>
      <c r="DA15" s="673"/>
      <c r="DB15" s="673"/>
      <c r="DC15" s="673"/>
      <c r="DD15" s="626">
        <v>1079556</v>
      </c>
      <c r="DE15" s="621"/>
      <c r="DF15" s="621"/>
      <c r="DG15" s="621"/>
      <c r="DH15" s="621"/>
      <c r="DI15" s="621"/>
      <c r="DJ15" s="621"/>
      <c r="DK15" s="621"/>
      <c r="DL15" s="621"/>
      <c r="DM15" s="621"/>
      <c r="DN15" s="621"/>
      <c r="DO15" s="621"/>
      <c r="DP15" s="622"/>
      <c r="DQ15" s="626">
        <v>8417896</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20532558</v>
      </c>
      <c r="S16" s="621"/>
      <c r="T16" s="621"/>
      <c r="U16" s="621"/>
      <c r="V16" s="621"/>
      <c r="W16" s="621"/>
      <c r="X16" s="621"/>
      <c r="Y16" s="622"/>
      <c r="Z16" s="673">
        <v>12.5</v>
      </c>
      <c r="AA16" s="673"/>
      <c r="AB16" s="673"/>
      <c r="AC16" s="673"/>
      <c r="AD16" s="674">
        <v>12795462</v>
      </c>
      <c r="AE16" s="674"/>
      <c r="AF16" s="674"/>
      <c r="AG16" s="674"/>
      <c r="AH16" s="674"/>
      <c r="AI16" s="674"/>
      <c r="AJ16" s="674"/>
      <c r="AK16" s="674"/>
      <c r="AL16" s="643">
        <v>19</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v>3</v>
      </c>
      <c r="BH16" s="621"/>
      <c r="BI16" s="621"/>
      <c r="BJ16" s="621"/>
      <c r="BK16" s="621"/>
      <c r="BL16" s="621"/>
      <c r="BM16" s="621"/>
      <c r="BN16" s="622"/>
      <c r="BO16" s="673">
        <v>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2680396</v>
      </c>
      <c r="CS16" s="621"/>
      <c r="CT16" s="621"/>
      <c r="CU16" s="621"/>
      <c r="CV16" s="621"/>
      <c r="CW16" s="621"/>
      <c r="CX16" s="621"/>
      <c r="CY16" s="622"/>
      <c r="CZ16" s="673">
        <v>1.7</v>
      </c>
      <c r="DA16" s="673"/>
      <c r="DB16" s="673"/>
      <c r="DC16" s="673"/>
      <c r="DD16" s="626" t="s">
        <v>110</v>
      </c>
      <c r="DE16" s="621"/>
      <c r="DF16" s="621"/>
      <c r="DG16" s="621"/>
      <c r="DH16" s="621"/>
      <c r="DI16" s="621"/>
      <c r="DJ16" s="621"/>
      <c r="DK16" s="621"/>
      <c r="DL16" s="621"/>
      <c r="DM16" s="621"/>
      <c r="DN16" s="621"/>
      <c r="DO16" s="621"/>
      <c r="DP16" s="622"/>
      <c r="DQ16" s="626">
        <v>446377</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12795462</v>
      </c>
      <c r="S17" s="621"/>
      <c r="T17" s="621"/>
      <c r="U17" s="621"/>
      <c r="V17" s="621"/>
      <c r="W17" s="621"/>
      <c r="X17" s="621"/>
      <c r="Y17" s="622"/>
      <c r="Z17" s="673">
        <v>7.8</v>
      </c>
      <c r="AA17" s="673"/>
      <c r="AB17" s="673"/>
      <c r="AC17" s="673"/>
      <c r="AD17" s="674">
        <v>12795462</v>
      </c>
      <c r="AE17" s="674"/>
      <c r="AF17" s="674"/>
      <c r="AG17" s="674"/>
      <c r="AH17" s="674"/>
      <c r="AI17" s="674"/>
      <c r="AJ17" s="674"/>
      <c r="AK17" s="674"/>
      <c r="AL17" s="643">
        <v>19</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12124562</v>
      </c>
      <c r="CS17" s="621"/>
      <c r="CT17" s="621"/>
      <c r="CU17" s="621"/>
      <c r="CV17" s="621"/>
      <c r="CW17" s="621"/>
      <c r="CX17" s="621"/>
      <c r="CY17" s="622"/>
      <c r="CZ17" s="673">
        <v>7.9</v>
      </c>
      <c r="DA17" s="673"/>
      <c r="DB17" s="673"/>
      <c r="DC17" s="673"/>
      <c r="DD17" s="626" t="s">
        <v>110</v>
      </c>
      <c r="DE17" s="621"/>
      <c r="DF17" s="621"/>
      <c r="DG17" s="621"/>
      <c r="DH17" s="621"/>
      <c r="DI17" s="621"/>
      <c r="DJ17" s="621"/>
      <c r="DK17" s="621"/>
      <c r="DL17" s="621"/>
      <c r="DM17" s="621"/>
      <c r="DN17" s="621"/>
      <c r="DO17" s="621"/>
      <c r="DP17" s="622"/>
      <c r="DQ17" s="626">
        <v>11634625</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1277624</v>
      </c>
      <c r="S18" s="621"/>
      <c r="T18" s="621"/>
      <c r="U18" s="621"/>
      <c r="V18" s="621"/>
      <c r="W18" s="621"/>
      <c r="X18" s="621"/>
      <c r="Y18" s="622"/>
      <c r="Z18" s="673">
        <v>0.8</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v>6459472</v>
      </c>
      <c r="S19" s="621"/>
      <c r="T19" s="621"/>
      <c r="U19" s="621"/>
      <c r="V19" s="621"/>
      <c r="W19" s="621"/>
      <c r="X19" s="621"/>
      <c r="Y19" s="622"/>
      <c r="Z19" s="673">
        <v>3.9</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5408372</v>
      </c>
      <c r="BH19" s="621"/>
      <c r="BI19" s="621"/>
      <c r="BJ19" s="621"/>
      <c r="BK19" s="621"/>
      <c r="BL19" s="621"/>
      <c r="BM19" s="621"/>
      <c r="BN19" s="622"/>
      <c r="BO19" s="673">
        <v>11</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77607149</v>
      </c>
      <c r="S20" s="621"/>
      <c r="T20" s="621"/>
      <c r="U20" s="621"/>
      <c r="V20" s="621"/>
      <c r="W20" s="621"/>
      <c r="X20" s="621"/>
      <c r="Y20" s="622"/>
      <c r="Z20" s="673">
        <v>47.4</v>
      </c>
      <c r="AA20" s="673"/>
      <c r="AB20" s="673"/>
      <c r="AC20" s="673"/>
      <c r="AD20" s="674">
        <v>66932246</v>
      </c>
      <c r="AE20" s="674"/>
      <c r="AF20" s="674"/>
      <c r="AG20" s="674"/>
      <c r="AH20" s="674"/>
      <c r="AI20" s="674"/>
      <c r="AJ20" s="674"/>
      <c r="AK20" s="674"/>
      <c r="AL20" s="643">
        <v>99.4</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5408372</v>
      </c>
      <c r="BH20" s="621"/>
      <c r="BI20" s="621"/>
      <c r="BJ20" s="621"/>
      <c r="BK20" s="621"/>
      <c r="BL20" s="621"/>
      <c r="BM20" s="621"/>
      <c r="BN20" s="622"/>
      <c r="BO20" s="673">
        <v>11</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154419398</v>
      </c>
      <c r="CS20" s="621"/>
      <c r="CT20" s="621"/>
      <c r="CU20" s="621"/>
      <c r="CV20" s="621"/>
      <c r="CW20" s="621"/>
      <c r="CX20" s="621"/>
      <c r="CY20" s="622"/>
      <c r="CZ20" s="673">
        <v>100</v>
      </c>
      <c r="DA20" s="673"/>
      <c r="DB20" s="673"/>
      <c r="DC20" s="673"/>
      <c r="DD20" s="626">
        <v>27543234</v>
      </c>
      <c r="DE20" s="621"/>
      <c r="DF20" s="621"/>
      <c r="DG20" s="621"/>
      <c r="DH20" s="621"/>
      <c r="DI20" s="621"/>
      <c r="DJ20" s="621"/>
      <c r="DK20" s="621"/>
      <c r="DL20" s="621"/>
      <c r="DM20" s="621"/>
      <c r="DN20" s="621"/>
      <c r="DO20" s="621"/>
      <c r="DP20" s="622"/>
      <c r="DQ20" s="626">
        <v>90306551</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67463</v>
      </c>
      <c r="S21" s="621"/>
      <c r="T21" s="621"/>
      <c r="U21" s="621"/>
      <c r="V21" s="621"/>
      <c r="W21" s="621"/>
      <c r="X21" s="621"/>
      <c r="Y21" s="622"/>
      <c r="Z21" s="673">
        <v>0</v>
      </c>
      <c r="AA21" s="673"/>
      <c r="AB21" s="673"/>
      <c r="AC21" s="673"/>
      <c r="AD21" s="674">
        <v>67463</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103221</v>
      </c>
      <c r="BH21" s="621"/>
      <c r="BI21" s="621"/>
      <c r="BJ21" s="621"/>
      <c r="BK21" s="621"/>
      <c r="BL21" s="621"/>
      <c r="BM21" s="621"/>
      <c r="BN21" s="622"/>
      <c r="BO21" s="673">
        <v>0.2</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1300579</v>
      </c>
      <c r="S22" s="621"/>
      <c r="T22" s="621"/>
      <c r="U22" s="621"/>
      <c r="V22" s="621"/>
      <c r="W22" s="621"/>
      <c r="X22" s="621"/>
      <c r="Y22" s="622"/>
      <c r="Z22" s="673">
        <v>0.8</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v>2418110</v>
      </c>
      <c r="BH22" s="621"/>
      <c r="BI22" s="621"/>
      <c r="BJ22" s="621"/>
      <c r="BK22" s="621"/>
      <c r="BL22" s="621"/>
      <c r="BM22" s="621"/>
      <c r="BN22" s="622"/>
      <c r="BO22" s="673">
        <v>4.9000000000000004</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2622909</v>
      </c>
      <c r="S23" s="621"/>
      <c r="T23" s="621"/>
      <c r="U23" s="621"/>
      <c r="V23" s="621"/>
      <c r="W23" s="621"/>
      <c r="X23" s="621"/>
      <c r="Y23" s="622"/>
      <c r="Z23" s="673">
        <v>1.6</v>
      </c>
      <c r="AA23" s="673"/>
      <c r="AB23" s="673"/>
      <c r="AC23" s="673"/>
      <c r="AD23" s="674">
        <v>289297</v>
      </c>
      <c r="AE23" s="674"/>
      <c r="AF23" s="674"/>
      <c r="AG23" s="674"/>
      <c r="AH23" s="674"/>
      <c r="AI23" s="674"/>
      <c r="AJ23" s="674"/>
      <c r="AK23" s="674"/>
      <c r="AL23" s="643">
        <v>0.4</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2887041</v>
      </c>
      <c r="BH23" s="621"/>
      <c r="BI23" s="621"/>
      <c r="BJ23" s="621"/>
      <c r="BK23" s="621"/>
      <c r="BL23" s="621"/>
      <c r="BM23" s="621"/>
      <c r="BN23" s="622"/>
      <c r="BO23" s="673">
        <v>5.8</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655218</v>
      </c>
      <c r="S24" s="621"/>
      <c r="T24" s="621"/>
      <c r="U24" s="621"/>
      <c r="V24" s="621"/>
      <c r="W24" s="621"/>
      <c r="X24" s="621"/>
      <c r="Y24" s="622"/>
      <c r="Z24" s="673">
        <v>0.4</v>
      </c>
      <c r="AA24" s="673"/>
      <c r="AB24" s="673"/>
      <c r="AC24" s="673"/>
      <c r="AD24" s="674">
        <v>25681</v>
      </c>
      <c r="AE24" s="674"/>
      <c r="AF24" s="674"/>
      <c r="AG24" s="674"/>
      <c r="AH24" s="674"/>
      <c r="AI24" s="674"/>
      <c r="AJ24" s="674"/>
      <c r="AK24" s="674"/>
      <c r="AL24" s="643">
        <v>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59379313</v>
      </c>
      <c r="CS24" s="671"/>
      <c r="CT24" s="671"/>
      <c r="CU24" s="671"/>
      <c r="CV24" s="671"/>
      <c r="CW24" s="671"/>
      <c r="CX24" s="671"/>
      <c r="CY24" s="718"/>
      <c r="CZ24" s="722">
        <v>38.5</v>
      </c>
      <c r="DA24" s="723"/>
      <c r="DB24" s="723"/>
      <c r="DC24" s="724"/>
      <c r="DD24" s="717">
        <v>37745560</v>
      </c>
      <c r="DE24" s="671"/>
      <c r="DF24" s="671"/>
      <c r="DG24" s="671"/>
      <c r="DH24" s="671"/>
      <c r="DI24" s="671"/>
      <c r="DJ24" s="671"/>
      <c r="DK24" s="718"/>
      <c r="DL24" s="717">
        <v>35791736</v>
      </c>
      <c r="DM24" s="671"/>
      <c r="DN24" s="671"/>
      <c r="DO24" s="671"/>
      <c r="DP24" s="671"/>
      <c r="DQ24" s="671"/>
      <c r="DR24" s="671"/>
      <c r="DS24" s="671"/>
      <c r="DT24" s="671"/>
      <c r="DU24" s="671"/>
      <c r="DV24" s="718"/>
      <c r="DW24" s="719">
        <v>49.6</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22601042</v>
      </c>
      <c r="S25" s="621"/>
      <c r="T25" s="621"/>
      <c r="U25" s="621"/>
      <c r="V25" s="621"/>
      <c r="W25" s="621"/>
      <c r="X25" s="621"/>
      <c r="Y25" s="622"/>
      <c r="Z25" s="673">
        <v>13.8</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18481537</v>
      </c>
      <c r="CS25" s="639"/>
      <c r="CT25" s="639"/>
      <c r="CU25" s="639"/>
      <c r="CV25" s="639"/>
      <c r="CW25" s="639"/>
      <c r="CX25" s="639"/>
      <c r="CY25" s="640"/>
      <c r="CZ25" s="623">
        <v>12</v>
      </c>
      <c r="DA25" s="641"/>
      <c r="DB25" s="641"/>
      <c r="DC25" s="642"/>
      <c r="DD25" s="626">
        <v>17608988</v>
      </c>
      <c r="DE25" s="639"/>
      <c r="DF25" s="639"/>
      <c r="DG25" s="639"/>
      <c r="DH25" s="639"/>
      <c r="DI25" s="639"/>
      <c r="DJ25" s="639"/>
      <c r="DK25" s="640"/>
      <c r="DL25" s="626">
        <v>16022008</v>
      </c>
      <c r="DM25" s="639"/>
      <c r="DN25" s="639"/>
      <c r="DO25" s="639"/>
      <c r="DP25" s="639"/>
      <c r="DQ25" s="639"/>
      <c r="DR25" s="639"/>
      <c r="DS25" s="639"/>
      <c r="DT25" s="639"/>
      <c r="DU25" s="639"/>
      <c r="DV25" s="640"/>
      <c r="DW25" s="643">
        <v>22.2</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13342566</v>
      </c>
      <c r="CS26" s="621"/>
      <c r="CT26" s="621"/>
      <c r="CU26" s="621"/>
      <c r="CV26" s="621"/>
      <c r="CW26" s="621"/>
      <c r="CX26" s="621"/>
      <c r="CY26" s="622"/>
      <c r="CZ26" s="623">
        <v>8.6</v>
      </c>
      <c r="DA26" s="641"/>
      <c r="DB26" s="641"/>
      <c r="DC26" s="642"/>
      <c r="DD26" s="626">
        <v>12523416</v>
      </c>
      <c r="DE26" s="621"/>
      <c r="DF26" s="621"/>
      <c r="DG26" s="621"/>
      <c r="DH26" s="621"/>
      <c r="DI26" s="621"/>
      <c r="DJ26" s="621"/>
      <c r="DK26" s="622"/>
      <c r="DL26" s="626" t="s">
        <v>278</v>
      </c>
      <c r="DM26" s="621"/>
      <c r="DN26" s="621"/>
      <c r="DO26" s="621"/>
      <c r="DP26" s="621"/>
      <c r="DQ26" s="621"/>
      <c r="DR26" s="621"/>
      <c r="DS26" s="621"/>
      <c r="DT26" s="621"/>
      <c r="DU26" s="621"/>
      <c r="DV26" s="622"/>
      <c r="DW26" s="643" t="s">
        <v>278</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13830731</v>
      </c>
      <c r="S27" s="621"/>
      <c r="T27" s="621"/>
      <c r="U27" s="621"/>
      <c r="V27" s="621"/>
      <c r="W27" s="621"/>
      <c r="X27" s="621"/>
      <c r="Y27" s="622"/>
      <c r="Z27" s="673">
        <v>8.4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49379584</v>
      </c>
      <c r="BH27" s="621"/>
      <c r="BI27" s="621"/>
      <c r="BJ27" s="621"/>
      <c r="BK27" s="621"/>
      <c r="BL27" s="621"/>
      <c r="BM27" s="621"/>
      <c r="BN27" s="622"/>
      <c r="BO27" s="673">
        <v>100</v>
      </c>
      <c r="BP27" s="673"/>
      <c r="BQ27" s="673"/>
      <c r="BR27" s="673"/>
      <c r="BS27" s="626">
        <v>537080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28773214</v>
      </c>
      <c r="CS27" s="639"/>
      <c r="CT27" s="639"/>
      <c r="CU27" s="639"/>
      <c r="CV27" s="639"/>
      <c r="CW27" s="639"/>
      <c r="CX27" s="639"/>
      <c r="CY27" s="640"/>
      <c r="CZ27" s="623">
        <v>18.600000000000001</v>
      </c>
      <c r="DA27" s="641"/>
      <c r="DB27" s="641"/>
      <c r="DC27" s="642"/>
      <c r="DD27" s="626">
        <v>8501947</v>
      </c>
      <c r="DE27" s="639"/>
      <c r="DF27" s="639"/>
      <c r="DG27" s="639"/>
      <c r="DH27" s="639"/>
      <c r="DI27" s="639"/>
      <c r="DJ27" s="639"/>
      <c r="DK27" s="640"/>
      <c r="DL27" s="626">
        <v>8247084</v>
      </c>
      <c r="DM27" s="639"/>
      <c r="DN27" s="639"/>
      <c r="DO27" s="639"/>
      <c r="DP27" s="639"/>
      <c r="DQ27" s="639"/>
      <c r="DR27" s="639"/>
      <c r="DS27" s="639"/>
      <c r="DT27" s="639"/>
      <c r="DU27" s="639"/>
      <c r="DV27" s="640"/>
      <c r="DW27" s="643">
        <v>11.4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306772</v>
      </c>
      <c r="S28" s="621"/>
      <c r="T28" s="621"/>
      <c r="U28" s="621"/>
      <c r="V28" s="621"/>
      <c r="W28" s="621"/>
      <c r="X28" s="621"/>
      <c r="Y28" s="622"/>
      <c r="Z28" s="673">
        <v>0.2</v>
      </c>
      <c r="AA28" s="673"/>
      <c r="AB28" s="673"/>
      <c r="AC28" s="673"/>
      <c r="AD28" s="674">
        <v>44462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12124562</v>
      </c>
      <c r="CS28" s="621"/>
      <c r="CT28" s="621"/>
      <c r="CU28" s="621"/>
      <c r="CV28" s="621"/>
      <c r="CW28" s="621"/>
      <c r="CX28" s="621"/>
      <c r="CY28" s="622"/>
      <c r="CZ28" s="623">
        <v>7.9</v>
      </c>
      <c r="DA28" s="641"/>
      <c r="DB28" s="641"/>
      <c r="DC28" s="642"/>
      <c r="DD28" s="626">
        <v>11634625</v>
      </c>
      <c r="DE28" s="621"/>
      <c r="DF28" s="621"/>
      <c r="DG28" s="621"/>
      <c r="DH28" s="621"/>
      <c r="DI28" s="621"/>
      <c r="DJ28" s="621"/>
      <c r="DK28" s="622"/>
      <c r="DL28" s="626">
        <v>11522644</v>
      </c>
      <c r="DM28" s="621"/>
      <c r="DN28" s="621"/>
      <c r="DO28" s="621"/>
      <c r="DP28" s="621"/>
      <c r="DQ28" s="621"/>
      <c r="DR28" s="621"/>
      <c r="DS28" s="621"/>
      <c r="DT28" s="621"/>
      <c r="DU28" s="621"/>
      <c r="DV28" s="622"/>
      <c r="DW28" s="643">
        <v>16</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146315</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12124511</v>
      </c>
      <c r="CS29" s="639"/>
      <c r="CT29" s="639"/>
      <c r="CU29" s="639"/>
      <c r="CV29" s="639"/>
      <c r="CW29" s="639"/>
      <c r="CX29" s="639"/>
      <c r="CY29" s="640"/>
      <c r="CZ29" s="623">
        <v>7.9</v>
      </c>
      <c r="DA29" s="641"/>
      <c r="DB29" s="641"/>
      <c r="DC29" s="642"/>
      <c r="DD29" s="626">
        <v>11634574</v>
      </c>
      <c r="DE29" s="639"/>
      <c r="DF29" s="639"/>
      <c r="DG29" s="639"/>
      <c r="DH29" s="639"/>
      <c r="DI29" s="639"/>
      <c r="DJ29" s="639"/>
      <c r="DK29" s="640"/>
      <c r="DL29" s="626">
        <v>11522593</v>
      </c>
      <c r="DM29" s="639"/>
      <c r="DN29" s="639"/>
      <c r="DO29" s="639"/>
      <c r="DP29" s="639"/>
      <c r="DQ29" s="639"/>
      <c r="DR29" s="639"/>
      <c r="DS29" s="639"/>
      <c r="DT29" s="639"/>
      <c r="DU29" s="639"/>
      <c r="DV29" s="640"/>
      <c r="DW29" s="643">
        <v>16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15792598</v>
      </c>
      <c r="S30" s="621"/>
      <c r="T30" s="621"/>
      <c r="U30" s="621"/>
      <c r="V30" s="621"/>
      <c r="W30" s="621"/>
      <c r="X30" s="621"/>
      <c r="Y30" s="622"/>
      <c r="Z30" s="673">
        <v>9.6</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98.6</v>
      </c>
      <c r="BH30" s="687"/>
      <c r="BI30" s="687"/>
      <c r="BJ30" s="687"/>
      <c r="BK30" s="687"/>
      <c r="BL30" s="687"/>
      <c r="BM30" s="688">
        <v>95.1</v>
      </c>
      <c r="BN30" s="687"/>
      <c r="BO30" s="687"/>
      <c r="BP30" s="687"/>
      <c r="BQ30" s="689"/>
      <c r="BR30" s="686">
        <v>98.5</v>
      </c>
      <c r="BS30" s="687"/>
      <c r="BT30" s="687"/>
      <c r="BU30" s="687"/>
      <c r="BV30" s="687"/>
      <c r="BW30" s="687"/>
      <c r="BX30" s="688">
        <v>94.7</v>
      </c>
      <c r="BY30" s="687"/>
      <c r="BZ30" s="687"/>
      <c r="CA30" s="687"/>
      <c r="CB30" s="689"/>
      <c r="CD30" s="692"/>
      <c r="CE30" s="693"/>
      <c r="CF30" s="657" t="s">
        <v>292</v>
      </c>
      <c r="CG30" s="654"/>
      <c r="CH30" s="654"/>
      <c r="CI30" s="654"/>
      <c r="CJ30" s="654"/>
      <c r="CK30" s="654"/>
      <c r="CL30" s="654"/>
      <c r="CM30" s="654"/>
      <c r="CN30" s="654"/>
      <c r="CO30" s="654"/>
      <c r="CP30" s="654"/>
      <c r="CQ30" s="655"/>
      <c r="CR30" s="620">
        <v>11429402</v>
      </c>
      <c r="CS30" s="621"/>
      <c r="CT30" s="621"/>
      <c r="CU30" s="621"/>
      <c r="CV30" s="621"/>
      <c r="CW30" s="621"/>
      <c r="CX30" s="621"/>
      <c r="CY30" s="622"/>
      <c r="CZ30" s="623">
        <v>7.4</v>
      </c>
      <c r="DA30" s="641"/>
      <c r="DB30" s="641"/>
      <c r="DC30" s="642"/>
      <c r="DD30" s="626">
        <v>10989631</v>
      </c>
      <c r="DE30" s="621"/>
      <c r="DF30" s="621"/>
      <c r="DG30" s="621"/>
      <c r="DH30" s="621"/>
      <c r="DI30" s="621"/>
      <c r="DJ30" s="621"/>
      <c r="DK30" s="622"/>
      <c r="DL30" s="626">
        <v>10883937</v>
      </c>
      <c r="DM30" s="621"/>
      <c r="DN30" s="621"/>
      <c r="DO30" s="621"/>
      <c r="DP30" s="621"/>
      <c r="DQ30" s="621"/>
      <c r="DR30" s="621"/>
      <c r="DS30" s="621"/>
      <c r="DT30" s="621"/>
      <c r="DU30" s="621"/>
      <c r="DV30" s="622"/>
      <c r="DW30" s="643">
        <v>15.1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12953619</v>
      </c>
      <c r="S31" s="621"/>
      <c r="T31" s="621"/>
      <c r="U31" s="621"/>
      <c r="V31" s="621"/>
      <c r="W31" s="621"/>
      <c r="X31" s="621"/>
      <c r="Y31" s="622"/>
      <c r="Z31" s="673">
        <v>7.9</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98.1</v>
      </c>
      <c r="BH31" s="639"/>
      <c r="BI31" s="639"/>
      <c r="BJ31" s="639"/>
      <c r="BK31" s="639"/>
      <c r="BL31" s="639"/>
      <c r="BM31" s="675">
        <v>94.9</v>
      </c>
      <c r="BN31" s="685"/>
      <c r="BO31" s="685"/>
      <c r="BP31" s="685"/>
      <c r="BQ31" s="649"/>
      <c r="BR31" s="684">
        <v>98.1</v>
      </c>
      <c r="BS31" s="639"/>
      <c r="BT31" s="639"/>
      <c r="BU31" s="639"/>
      <c r="BV31" s="639"/>
      <c r="BW31" s="639"/>
      <c r="BX31" s="675">
        <v>94.8</v>
      </c>
      <c r="BY31" s="685"/>
      <c r="BZ31" s="685"/>
      <c r="CA31" s="685"/>
      <c r="CB31" s="649"/>
      <c r="CD31" s="692"/>
      <c r="CE31" s="693"/>
      <c r="CF31" s="657" t="s">
        <v>296</v>
      </c>
      <c r="CG31" s="654"/>
      <c r="CH31" s="654"/>
      <c r="CI31" s="654"/>
      <c r="CJ31" s="654"/>
      <c r="CK31" s="654"/>
      <c r="CL31" s="654"/>
      <c r="CM31" s="654"/>
      <c r="CN31" s="654"/>
      <c r="CO31" s="654"/>
      <c r="CP31" s="654"/>
      <c r="CQ31" s="655"/>
      <c r="CR31" s="620">
        <v>695109</v>
      </c>
      <c r="CS31" s="639"/>
      <c r="CT31" s="639"/>
      <c r="CU31" s="639"/>
      <c r="CV31" s="639"/>
      <c r="CW31" s="639"/>
      <c r="CX31" s="639"/>
      <c r="CY31" s="640"/>
      <c r="CZ31" s="623">
        <v>0.5</v>
      </c>
      <c r="DA31" s="641"/>
      <c r="DB31" s="641"/>
      <c r="DC31" s="642"/>
      <c r="DD31" s="626">
        <v>644943</v>
      </c>
      <c r="DE31" s="639"/>
      <c r="DF31" s="639"/>
      <c r="DG31" s="639"/>
      <c r="DH31" s="639"/>
      <c r="DI31" s="639"/>
      <c r="DJ31" s="639"/>
      <c r="DK31" s="640"/>
      <c r="DL31" s="626">
        <v>638656</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7320505</v>
      </c>
      <c r="S32" s="621"/>
      <c r="T32" s="621"/>
      <c r="U32" s="621"/>
      <c r="V32" s="621"/>
      <c r="W32" s="621"/>
      <c r="X32" s="621"/>
      <c r="Y32" s="622"/>
      <c r="Z32" s="673">
        <v>4.5</v>
      </c>
      <c r="AA32" s="673"/>
      <c r="AB32" s="673"/>
      <c r="AC32" s="673"/>
      <c r="AD32" s="674">
        <v>2571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94.4</v>
      </c>
      <c r="BN32" s="605"/>
      <c r="BO32" s="605"/>
      <c r="BP32" s="605"/>
      <c r="BQ32" s="662"/>
      <c r="BR32" s="683">
        <v>98.6</v>
      </c>
      <c r="BS32" s="605"/>
      <c r="BT32" s="605"/>
      <c r="BU32" s="605"/>
      <c r="BV32" s="605"/>
      <c r="BW32" s="605"/>
      <c r="BX32" s="668">
        <v>93.7</v>
      </c>
      <c r="BY32" s="605"/>
      <c r="BZ32" s="605"/>
      <c r="CA32" s="605"/>
      <c r="CB32" s="662"/>
      <c r="CD32" s="694"/>
      <c r="CE32" s="695"/>
      <c r="CF32" s="657" t="s">
        <v>299</v>
      </c>
      <c r="CG32" s="654"/>
      <c r="CH32" s="654"/>
      <c r="CI32" s="654"/>
      <c r="CJ32" s="654"/>
      <c r="CK32" s="654"/>
      <c r="CL32" s="654"/>
      <c r="CM32" s="654"/>
      <c r="CN32" s="654"/>
      <c r="CO32" s="654"/>
      <c r="CP32" s="654"/>
      <c r="CQ32" s="655"/>
      <c r="CR32" s="620">
        <v>51</v>
      </c>
      <c r="CS32" s="621"/>
      <c r="CT32" s="621"/>
      <c r="CU32" s="621"/>
      <c r="CV32" s="621"/>
      <c r="CW32" s="621"/>
      <c r="CX32" s="621"/>
      <c r="CY32" s="622"/>
      <c r="CZ32" s="623">
        <v>0</v>
      </c>
      <c r="DA32" s="641"/>
      <c r="DB32" s="641"/>
      <c r="DC32" s="642"/>
      <c r="DD32" s="626">
        <v>51</v>
      </c>
      <c r="DE32" s="621"/>
      <c r="DF32" s="621"/>
      <c r="DG32" s="621"/>
      <c r="DH32" s="621"/>
      <c r="DI32" s="621"/>
      <c r="DJ32" s="621"/>
      <c r="DK32" s="622"/>
      <c r="DL32" s="626">
        <v>51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8670243</v>
      </c>
      <c r="S33" s="621"/>
      <c r="T33" s="621"/>
      <c r="U33" s="621"/>
      <c r="V33" s="621"/>
      <c r="W33" s="621"/>
      <c r="X33" s="621"/>
      <c r="Y33" s="622"/>
      <c r="Z33" s="673">
        <v>5.3</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64816455</v>
      </c>
      <c r="CS33" s="639"/>
      <c r="CT33" s="639"/>
      <c r="CU33" s="639"/>
      <c r="CV33" s="639"/>
      <c r="CW33" s="639"/>
      <c r="CX33" s="639"/>
      <c r="CY33" s="640"/>
      <c r="CZ33" s="623">
        <v>42</v>
      </c>
      <c r="DA33" s="641"/>
      <c r="DB33" s="641"/>
      <c r="DC33" s="642"/>
      <c r="DD33" s="626">
        <v>46934551</v>
      </c>
      <c r="DE33" s="639"/>
      <c r="DF33" s="639"/>
      <c r="DG33" s="639"/>
      <c r="DH33" s="639"/>
      <c r="DI33" s="639"/>
      <c r="DJ33" s="639"/>
      <c r="DK33" s="640"/>
      <c r="DL33" s="626">
        <v>25523555</v>
      </c>
      <c r="DM33" s="639"/>
      <c r="DN33" s="639"/>
      <c r="DO33" s="639"/>
      <c r="DP33" s="639"/>
      <c r="DQ33" s="639"/>
      <c r="DR33" s="639"/>
      <c r="DS33" s="639"/>
      <c r="DT33" s="639"/>
      <c r="DU33" s="639"/>
      <c r="DV33" s="640"/>
      <c r="DW33" s="643">
        <v>35.4</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24239476</v>
      </c>
      <c r="CS34" s="621"/>
      <c r="CT34" s="621"/>
      <c r="CU34" s="621"/>
      <c r="CV34" s="621"/>
      <c r="CW34" s="621"/>
      <c r="CX34" s="621"/>
      <c r="CY34" s="622"/>
      <c r="CZ34" s="623">
        <v>15.7</v>
      </c>
      <c r="DA34" s="641"/>
      <c r="DB34" s="641"/>
      <c r="DC34" s="642"/>
      <c r="DD34" s="626">
        <v>15363482</v>
      </c>
      <c r="DE34" s="621"/>
      <c r="DF34" s="621"/>
      <c r="DG34" s="621"/>
      <c r="DH34" s="621"/>
      <c r="DI34" s="621"/>
      <c r="DJ34" s="621"/>
      <c r="DK34" s="622"/>
      <c r="DL34" s="626">
        <v>10493251</v>
      </c>
      <c r="DM34" s="621"/>
      <c r="DN34" s="621"/>
      <c r="DO34" s="621"/>
      <c r="DP34" s="621"/>
      <c r="DQ34" s="621"/>
      <c r="DR34" s="621"/>
      <c r="DS34" s="621"/>
      <c r="DT34" s="621"/>
      <c r="DU34" s="621"/>
      <c r="DV34" s="622"/>
      <c r="DW34" s="643">
        <v>14.5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4757843</v>
      </c>
      <c r="S35" s="621"/>
      <c r="T35" s="621"/>
      <c r="U35" s="621"/>
      <c r="V35" s="621"/>
      <c r="W35" s="621"/>
      <c r="X35" s="621"/>
      <c r="Y35" s="622"/>
      <c r="Z35" s="673">
        <v>2.9</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20174309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2729553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2207873</v>
      </c>
      <c r="CS35" s="639"/>
      <c r="CT35" s="639"/>
      <c r="CU35" s="639"/>
      <c r="CV35" s="639"/>
      <c r="CW35" s="639"/>
      <c r="CX35" s="639"/>
      <c r="CY35" s="640"/>
      <c r="CZ35" s="623">
        <v>1.4</v>
      </c>
      <c r="DA35" s="641"/>
      <c r="DB35" s="641"/>
      <c r="DC35" s="642"/>
      <c r="DD35" s="626">
        <v>1985908</v>
      </c>
      <c r="DE35" s="639"/>
      <c r="DF35" s="639"/>
      <c r="DG35" s="639"/>
      <c r="DH35" s="639"/>
      <c r="DI35" s="639"/>
      <c r="DJ35" s="639"/>
      <c r="DK35" s="640"/>
      <c r="DL35" s="626">
        <v>1548267</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163875143</v>
      </c>
      <c r="S36" s="661"/>
      <c r="T36" s="661"/>
      <c r="U36" s="661"/>
      <c r="V36" s="661"/>
      <c r="W36" s="661"/>
      <c r="X36" s="661"/>
      <c r="Y36" s="664"/>
      <c r="Z36" s="665">
        <v>100</v>
      </c>
      <c r="AA36" s="665"/>
      <c r="AB36" s="665"/>
      <c r="AC36" s="665"/>
      <c r="AD36" s="666">
        <v>67361720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3860061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2073297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11784464</v>
      </c>
      <c r="CS36" s="621"/>
      <c r="CT36" s="621"/>
      <c r="CU36" s="621"/>
      <c r="CV36" s="621"/>
      <c r="CW36" s="621"/>
      <c r="CX36" s="621"/>
      <c r="CY36" s="622"/>
      <c r="CZ36" s="623">
        <v>7.6</v>
      </c>
      <c r="DA36" s="641"/>
      <c r="DB36" s="641"/>
      <c r="DC36" s="642"/>
      <c r="DD36" s="626">
        <v>10747790</v>
      </c>
      <c r="DE36" s="621"/>
      <c r="DF36" s="621"/>
      <c r="DG36" s="621"/>
      <c r="DH36" s="621"/>
      <c r="DI36" s="621"/>
      <c r="DJ36" s="621"/>
      <c r="DK36" s="622"/>
      <c r="DL36" s="626">
        <v>5272153</v>
      </c>
      <c r="DM36" s="621"/>
      <c r="DN36" s="621"/>
      <c r="DO36" s="621"/>
      <c r="DP36" s="621"/>
      <c r="DQ36" s="621"/>
      <c r="DR36" s="621"/>
      <c r="DS36" s="621"/>
      <c r="DT36" s="621"/>
      <c r="DU36" s="621"/>
      <c r="DV36" s="622"/>
      <c r="DW36" s="643">
        <v>7.3</v>
      </c>
      <c r="DX36" s="644"/>
      <c r="DY36" s="644"/>
      <c r="DZ36" s="644"/>
      <c r="EA36" s="644"/>
      <c r="EB36" s="644"/>
      <c r="EC36" s="645"/>
    </row>
    <row r="37" spans="2:133" ht="11.25" customHeight="1">
      <c r="AQ37" s="646" t="s">
        <v>314</v>
      </c>
      <c r="AR37" s="647"/>
      <c r="AS37" s="647"/>
      <c r="AT37" s="647"/>
      <c r="AU37" s="647"/>
      <c r="AV37" s="647"/>
      <c r="AW37" s="647"/>
      <c r="AX37" s="647"/>
      <c r="AY37" s="648"/>
      <c r="AZ37" s="620">
        <v>2812039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46417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193697</v>
      </c>
      <c r="CS37" s="639"/>
      <c r="CT37" s="639"/>
      <c r="CU37" s="639"/>
      <c r="CV37" s="639"/>
      <c r="CW37" s="639"/>
      <c r="CX37" s="639"/>
      <c r="CY37" s="640"/>
      <c r="CZ37" s="623">
        <v>0.1</v>
      </c>
      <c r="DA37" s="641"/>
      <c r="DB37" s="641"/>
      <c r="DC37" s="642"/>
      <c r="DD37" s="626">
        <v>193697</v>
      </c>
      <c r="DE37" s="639"/>
      <c r="DF37" s="639"/>
      <c r="DG37" s="639"/>
      <c r="DH37" s="639"/>
      <c r="DI37" s="639"/>
      <c r="DJ37" s="639"/>
      <c r="DK37" s="640"/>
      <c r="DL37" s="626">
        <v>193697</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317</v>
      </c>
      <c r="AR38" s="647"/>
      <c r="AS38" s="647"/>
      <c r="AT38" s="647"/>
      <c r="AU38" s="647"/>
      <c r="AV38" s="647"/>
      <c r="AW38" s="647"/>
      <c r="AX38" s="647"/>
      <c r="AY38" s="648"/>
      <c r="AZ38" s="620">
        <v>1698719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72569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12893174</v>
      </c>
      <c r="CS38" s="621"/>
      <c r="CT38" s="621"/>
      <c r="CU38" s="621"/>
      <c r="CV38" s="621"/>
      <c r="CW38" s="621"/>
      <c r="CX38" s="621"/>
      <c r="CY38" s="622"/>
      <c r="CZ38" s="623">
        <v>8.3000000000000007</v>
      </c>
      <c r="DA38" s="641"/>
      <c r="DB38" s="641"/>
      <c r="DC38" s="642"/>
      <c r="DD38" s="626">
        <v>10867680</v>
      </c>
      <c r="DE38" s="621"/>
      <c r="DF38" s="621"/>
      <c r="DG38" s="621"/>
      <c r="DH38" s="621"/>
      <c r="DI38" s="621"/>
      <c r="DJ38" s="621"/>
      <c r="DK38" s="622"/>
      <c r="DL38" s="626">
        <v>8209884</v>
      </c>
      <c r="DM38" s="621"/>
      <c r="DN38" s="621"/>
      <c r="DO38" s="621"/>
      <c r="DP38" s="621"/>
      <c r="DQ38" s="621"/>
      <c r="DR38" s="621"/>
      <c r="DS38" s="621"/>
      <c r="DT38" s="621"/>
      <c r="DU38" s="621"/>
      <c r="DV38" s="622"/>
      <c r="DW38" s="643">
        <v>11.4</v>
      </c>
      <c r="DX38" s="644"/>
      <c r="DY38" s="644"/>
      <c r="DZ38" s="644"/>
      <c r="EA38" s="644"/>
      <c r="EB38" s="644"/>
      <c r="EC38" s="645"/>
    </row>
    <row r="39" spans="2:133" ht="11.25" customHeight="1">
      <c r="AQ39" s="646" t="s">
        <v>320</v>
      </c>
      <c r="AR39" s="647"/>
      <c r="AS39" s="647"/>
      <c r="AT39" s="647"/>
      <c r="AU39" s="647"/>
      <c r="AV39" s="647"/>
      <c r="AW39" s="647"/>
      <c r="AX39" s="647"/>
      <c r="AY39" s="648"/>
      <c r="AZ39" s="620">
        <v>609035</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9340740</v>
      </c>
      <c r="CS39" s="639"/>
      <c r="CT39" s="639"/>
      <c r="CU39" s="639"/>
      <c r="CV39" s="639"/>
      <c r="CW39" s="639"/>
      <c r="CX39" s="639"/>
      <c r="CY39" s="640"/>
      <c r="CZ39" s="623">
        <v>6</v>
      </c>
      <c r="DA39" s="641"/>
      <c r="DB39" s="641"/>
      <c r="DC39" s="642"/>
      <c r="DD39" s="626">
        <v>7713763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2931600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4350728</v>
      </c>
      <c r="CS40" s="621"/>
      <c r="CT40" s="621"/>
      <c r="CU40" s="621"/>
      <c r="CV40" s="621"/>
      <c r="CW40" s="621"/>
      <c r="CX40" s="621"/>
      <c r="CY40" s="622"/>
      <c r="CZ40" s="623">
        <v>2.8</v>
      </c>
      <c r="DA40" s="641"/>
      <c r="DB40" s="641"/>
      <c r="DC40" s="642"/>
      <c r="DD40" s="626">
        <v>255928</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8262855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30223630</v>
      </c>
      <c r="CS42" s="621"/>
      <c r="CT42" s="621"/>
      <c r="CU42" s="621"/>
      <c r="CV42" s="621"/>
      <c r="CW42" s="621"/>
      <c r="CX42" s="621"/>
      <c r="CY42" s="622"/>
      <c r="CZ42" s="623">
        <v>19.600000000000001</v>
      </c>
      <c r="DA42" s="624"/>
      <c r="DB42" s="624"/>
      <c r="DC42" s="625"/>
      <c r="DD42" s="626">
        <v>5626440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54197</v>
      </c>
      <c r="CS43" s="639"/>
      <c r="CT43" s="639"/>
      <c r="CU43" s="639"/>
      <c r="CV43" s="639"/>
      <c r="CW43" s="639"/>
      <c r="CX43" s="639"/>
      <c r="CY43" s="640"/>
      <c r="CZ43" s="623">
        <v>0</v>
      </c>
      <c r="DA43" s="641"/>
      <c r="DB43" s="641"/>
      <c r="DC43" s="642"/>
      <c r="DD43" s="626">
        <v>28339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287</v>
      </c>
      <c r="CE44" s="634"/>
      <c r="CF44" s="617" t="s">
        <v>337</v>
      </c>
      <c r="CG44" s="618"/>
      <c r="CH44" s="618"/>
      <c r="CI44" s="618"/>
      <c r="CJ44" s="618"/>
      <c r="CK44" s="618"/>
      <c r="CL44" s="618"/>
      <c r="CM44" s="618"/>
      <c r="CN44" s="618"/>
      <c r="CO44" s="618"/>
      <c r="CP44" s="618"/>
      <c r="CQ44" s="619"/>
      <c r="CR44" s="620">
        <v>27543234</v>
      </c>
      <c r="CS44" s="621"/>
      <c r="CT44" s="621"/>
      <c r="CU44" s="621"/>
      <c r="CV44" s="621"/>
      <c r="CW44" s="621"/>
      <c r="CX44" s="621"/>
      <c r="CY44" s="622"/>
      <c r="CZ44" s="623">
        <v>17.8</v>
      </c>
      <c r="DA44" s="624"/>
      <c r="DB44" s="624"/>
      <c r="DC44" s="625"/>
      <c r="DD44" s="626">
        <v>5180063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20750884</v>
      </c>
      <c r="CS45" s="639"/>
      <c r="CT45" s="639"/>
      <c r="CU45" s="639"/>
      <c r="CV45" s="639"/>
      <c r="CW45" s="639"/>
      <c r="CX45" s="639"/>
      <c r="CY45" s="640"/>
      <c r="CZ45" s="623">
        <v>13.4</v>
      </c>
      <c r="DA45" s="641"/>
      <c r="DB45" s="641"/>
      <c r="DC45" s="642"/>
      <c r="DD45" s="626">
        <v>989063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6337333</v>
      </c>
      <c r="CS46" s="621"/>
      <c r="CT46" s="621"/>
      <c r="CU46" s="621"/>
      <c r="CV46" s="621"/>
      <c r="CW46" s="621"/>
      <c r="CX46" s="621"/>
      <c r="CY46" s="622"/>
      <c r="CZ46" s="623">
        <v>4.0999999999999996</v>
      </c>
      <c r="DA46" s="624"/>
      <c r="DB46" s="624"/>
      <c r="DC46" s="625"/>
      <c r="DD46" s="626">
        <v>3891348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2680396</v>
      </c>
      <c r="CS47" s="639"/>
      <c r="CT47" s="639"/>
      <c r="CU47" s="639"/>
      <c r="CV47" s="639"/>
      <c r="CW47" s="639"/>
      <c r="CX47" s="639"/>
      <c r="CY47" s="640"/>
      <c r="CZ47" s="623">
        <v>1.7</v>
      </c>
      <c r="DA47" s="641"/>
      <c r="DB47" s="641"/>
      <c r="DC47" s="642"/>
      <c r="DD47" s="626">
        <v>446377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154419398</v>
      </c>
      <c r="CS49" s="605"/>
      <c r="CT49" s="605"/>
      <c r="CU49" s="605"/>
      <c r="CV49" s="605"/>
      <c r="CW49" s="605"/>
      <c r="CX49" s="605"/>
      <c r="CY49" s="606"/>
      <c r="CZ49" s="607">
        <v>100</v>
      </c>
      <c r="DA49" s="608"/>
      <c r="DB49" s="608"/>
      <c r="DC49" s="609"/>
      <c r="DD49" s="610">
        <v>90306551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156132</v>
      </c>
      <c r="R7" s="1134"/>
      <c r="S7" s="1134"/>
      <c r="T7" s="1134"/>
      <c r="U7" s="1134"/>
      <c r="V7" s="1134">
        <v>149147</v>
      </c>
      <c r="W7" s="1134"/>
      <c r="X7" s="1134"/>
      <c r="Y7" s="1134"/>
      <c r="Z7" s="1134"/>
      <c r="AA7" s="1134">
        <v>6984</v>
      </c>
      <c r="AB7" s="1134"/>
      <c r="AC7" s="1134"/>
      <c r="AD7" s="1134"/>
      <c r="AE7" s="1135"/>
      <c r="AF7" s="1136">
        <v>3799</v>
      </c>
      <c r="AG7" s="1137"/>
      <c r="AH7" s="1137"/>
      <c r="AI7" s="1137"/>
      <c r="AJ7" s="1138"/>
      <c r="AK7" s="1120">
        <v>11295</v>
      </c>
      <c r="AL7" s="1121"/>
      <c r="AM7" s="1121"/>
      <c r="AN7" s="1121"/>
      <c r="AO7" s="1121"/>
      <c r="AP7" s="1121">
        <v>114701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577</v>
      </c>
      <c r="BS7" s="1124" t="s">
        <v>576</v>
      </c>
      <c r="BT7" s="1125"/>
      <c r="BU7" s="1125"/>
      <c r="BV7" s="1125"/>
      <c r="BW7" s="1125"/>
      <c r="BX7" s="1125"/>
      <c r="BY7" s="1125"/>
      <c r="BZ7" s="1125"/>
      <c r="CA7" s="1125"/>
      <c r="CB7" s="1125"/>
      <c r="CC7" s="1125"/>
      <c r="CD7" s="1125"/>
      <c r="CE7" s="1125"/>
      <c r="CF7" s="1125"/>
      <c r="CG7" s="1126"/>
      <c r="CH7" s="1117">
        <v>0</v>
      </c>
      <c r="CI7" s="1118"/>
      <c r="CJ7" s="1118"/>
      <c r="CK7" s="1118"/>
      <c r="CL7" s="1119"/>
      <c r="CM7" s="1117">
        <v>604</v>
      </c>
      <c r="CN7" s="1118"/>
      <c r="CO7" s="1118"/>
      <c r="CP7" s="1118"/>
      <c r="CQ7" s="1119"/>
      <c r="CR7" s="1117">
        <v>15</v>
      </c>
      <c r="CS7" s="1118"/>
      <c r="CT7" s="1118"/>
      <c r="CU7" s="1118"/>
      <c r="CV7" s="1119"/>
      <c r="CW7" s="1117" t="s">
        <v>485</v>
      </c>
      <c r="CX7" s="1118"/>
      <c r="CY7" s="1118"/>
      <c r="CZ7" s="1118"/>
      <c r="DA7" s="1119"/>
      <c r="DB7" s="1117" t="s">
        <v>485</v>
      </c>
      <c r="DC7" s="1118"/>
      <c r="DD7" s="1118"/>
      <c r="DE7" s="1118"/>
      <c r="DF7" s="1119"/>
      <c r="DG7" s="1117" t="s">
        <v>485</v>
      </c>
      <c r="DH7" s="1118"/>
      <c r="DI7" s="1118"/>
      <c r="DJ7" s="1118"/>
      <c r="DK7" s="1119"/>
      <c r="DL7" s="1117" t="s">
        <v>485</v>
      </c>
      <c r="DM7" s="1118"/>
      <c r="DN7" s="1118"/>
      <c r="DO7" s="1118"/>
      <c r="DP7" s="1119"/>
      <c r="DQ7" s="1117" t="s">
        <v>485</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150</v>
      </c>
      <c r="R8" s="1073"/>
      <c r="S8" s="1073"/>
      <c r="T8" s="1073"/>
      <c r="U8" s="1073"/>
      <c r="V8" s="1073">
        <v>131</v>
      </c>
      <c r="W8" s="1073"/>
      <c r="X8" s="1073"/>
      <c r="Y8" s="1073"/>
      <c r="Z8" s="1073"/>
      <c r="AA8" s="1073">
        <v>20</v>
      </c>
      <c r="AB8" s="1073"/>
      <c r="AC8" s="1073"/>
      <c r="AD8" s="1073"/>
      <c r="AE8" s="1074"/>
      <c r="AF8" s="1048">
        <v>20</v>
      </c>
      <c r="AG8" s="1049"/>
      <c r="AH8" s="1049"/>
      <c r="AI8" s="1049"/>
      <c r="AJ8" s="1050"/>
      <c r="AK8" s="1115">
        <v>21</v>
      </c>
      <c r="AL8" s="1116"/>
      <c r="AM8" s="1116"/>
      <c r="AN8" s="1116"/>
      <c r="AO8" s="1116"/>
      <c r="AP8" s="1116">
        <v>499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-1</v>
      </c>
      <c r="CI8" s="1019"/>
      <c r="CJ8" s="1019"/>
      <c r="CK8" s="1019"/>
      <c r="CL8" s="1020"/>
      <c r="CM8" s="1018">
        <v>97</v>
      </c>
      <c r="CN8" s="1019"/>
      <c r="CO8" s="1019"/>
      <c r="CP8" s="1019"/>
      <c r="CQ8" s="1020"/>
      <c r="CR8" s="1018">
        <v>96</v>
      </c>
      <c r="CS8" s="1019"/>
      <c r="CT8" s="1019"/>
      <c r="CU8" s="1019"/>
      <c r="CV8" s="1020"/>
      <c r="CW8" s="1018">
        <v>3</v>
      </c>
      <c r="CX8" s="1019"/>
      <c r="CY8" s="1019"/>
      <c r="CZ8" s="1019"/>
      <c r="DA8" s="1020"/>
      <c r="DB8" s="1018" t="s">
        <v>568</v>
      </c>
      <c r="DC8" s="1019"/>
      <c r="DD8" s="1019"/>
      <c r="DE8" s="1019"/>
      <c r="DF8" s="1020"/>
      <c r="DG8" s="1018" t="s">
        <v>568</v>
      </c>
      <c r="DH8" s="1019"/>
      <c r="DI8" s="1019"/>
      <c r="DJ8" s="1019"/>
      <c r="DK8" s="1020"/>
      <c r="DL8" s="1018" t="s">
        <v>568</v>
      </c>
      <c r="DM8" s="1019"/>
      <c r="DN8" s="1019"/>
      <c r="DO8" s="1019"/>
      <c r="DP8" s="1020"/>
      <c r="DQ8" s="1018" t="s">
        <v>568</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12766</v>
      </c>
      <c r="R9" s="1073"/>
      <c r="S9" s="1073"/>
      <c r="T9" s="1073"/>
      <c r="U9" s="1073"/>
      <c r="V9" s="1073">
        <v>9118</v>
      </c>
      <c r="W9" s="1073"/>
      <c r="X9" s="1073"/>
      <c r="Y9" s="1073"/>
      <c r="Z9" s="1073"/>
      <c r="AA9" s="1073">
        <v>3648</v>
      </c>
      <c r="AB9" s="1073"/>
      <c r="AC9" s="1073"/>
      <c r="AD9" s="1073"/>
      <c r="AE9" s="1074"/>
      <c r="AF9" s="1048">
        <v>-20</v>
      </c>
      <c r="AG9" s="1049"/>
      <c r="AH9" s="1049"/>
      <c r="AI9" s="1049"/>
      <c r="AJ9" s="1050"/>
      <c r="AK9" s="1115">
        <v>8752</v>
      </c>
      <c r="AL9" s="1116"/>
      <c r="AM9" s="1116"/>
      <c r="AN9" s="1116"/>
      <c r="AO9" s="1116"/>
      <c r="AP9" s="1116">
        <v>7517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30</v>
      </c>
      <c r="CI9" s="1019"/>
      <c r="CJ9" s="1019"/>
      <c r="CK9" s="1019"/>
      <c r="CL9" s="1020"/>
      <c r="CM9" s="1018">
        <v>635</v>
      </c>
      <c r="CN9" s="1019"/>
      <c r="CO9" s="1019"/>
      <c r="CP9" s="1019"/>
      <c r="CQ9" s="1020"/>
      <c r="CR9" s="1018">
        <v>45</v>
      </c>
      <c r="CS9" s="1019"/>
      <c r="CT9" s="1019"/>
      <c r="CU9" s="1019"/>
      <c r="CV9" s="1020"/>
      <c r="CW9" s="1018" t="s">
        <v>564</v>
      </c>
      <c r="CX9" s="1019"/>
      <c r="CY9" s="1019"/>
      <c r="CZ9" s="1019"/>
      <c r="DA9" s="1020"/>
      <c r="DB9" s="1018" t="s">
        <v>564</v>
      </c>
      <c r="DC9" s="1019"/>
      <c r="DD9" s="1019"/>
      <c r="DE9" s="1019"/>
      <c r="DF9" s="1020"/>
      <c r="DG9" s="1018" t="s">
        <v>564</v>
      </c>
      <c r="DH9" s="1019"/>
      <c r="DI9" s="1019"/>
      <c r="DJ9" s="1019"/>
      <c r="DK9" s="1020"/>
      <c r="DL9" s="1018" t="s">
        <v>564</v>
      </c>
      <c r="DM9" s="1019"/>
      <c r="DN9" s="1019"/>
      <c r="DO9" s="1019"/>
      <c r="DP9" s="1020"/>
      <c r="DQ9" s="1018" t="s">
        <v>564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-40</v>
      </c>
      <c r="CI10" s="1019"/>
      <c r="CJ10" s="1019"/>
      <c r="CK10" s="1019"/>
      <c r="CL10" s="1020"/>
      <c r="CM10" s="1018">
        <v>74</v>
      </c>
      <c r="CN10" s="1019"/>
      <c r="CO10" s="1019"/>
      <c r="CP10" s="1019"/>
      <c r="CQ10" s="1020"/>
      <c r="CR10" s="1018">
        <v>23</v>
      </c>
      <c r="CS10" s="1019"/>
      <c r="CT10" s="1019"/>
      <c r="CU10" s="1019"/>
      <c r="CV10" s="1020"/>
      <c r="CW10" s="1018" t="s">
        <v>564</v>
      </c>
      <c r="CX10" s="1019"/>
      <c r="CY10" s="1019"/>
      <c r="CZ10" s="1019"/>
      <c r="DA10" s="1020"/>
      <c r="DB10" s="1018" t="s">
        <v>564</v>
      </c>
      <c r="DC10" s="1019"/>
      <c r="DD10" s="1019"/>
      <c r="DE10" s="1019"/>
      <c r="DF10" s="1020"/>
      <c r="DG10" s="1018" t="s">
        <v>564</v>
      </c>
      <c r="DH10" s="1019"/>
      <c r="DI10" s="1019"/>
      <c r="DJ10" s="1019"/>
      <c r="DK10" s="1020"/>
      <c r="DL10" s="1018" t="s">
        <v>564</v>
      </c>
      <c r="DM10" s="1019"/>
      <c r="DN10" s="1019"/>
      <c r="DO10" s="1019"/>
      <c r="DP10" s="1020"/>
      <c r="DQ10" s="1018" t="s">
        <v>564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556</v>
      </c>
      <c r="BT11" s="1044"/>
      <c r="BU11" s="1044"/>
      <c r="BV11" s="1044"/>
      <c r="BW11" s="1044"/>
      <c r="BX11" s="1044"/>
      <c r="BY11" s="1044"/>
      <c r="BZ11" s="1044"/>
      <c r="CA11" s="1044"/>
      <c r="CB11" s="1044"/>
      <c r="CC11" s="1044"/>
      <c r="CD11" s="1044"/>
      <c r="CE11" s="1044"/>
      <c r="CF11" s="1044"/>
      <c r="CG11" s="1045"/>
      <c r="CH11" s="1018">
        <v>-14</v>
      </c>
      <c r="CI11" s="1019"/>
      <c r="CJ11" s="1019"/>
      <c r="CK11" s="1019"/>
      <c r="CL11" s="1020"/>
      <c r="CM11" s="1018">
        <v>21</v>
      </c>
      <c r="CN11" s="1019"/>
      <c r="CO11" s="1019"/>
      <c r="CP11" s="1019"/>
      <c r="CQ11" s="1020"/>
      <c r="CR11" s="1018">
        <v>10</v>
      </c>
      <c r="CS11" s="1019"/>
      <c r="CT11" s="1019"/>
      <c r="CU11" s="1019"/>
      <c r="CV11" s="1020"/>
      <c r="CW11" s="1018">
        <v>2</v>
      </c>
      <c r="CX11" s="1019"/>
      <c r="CY11" s="1019"/>
      <c r="CZ11" s="1019"/>
      <c r="DA11" s="1020"/>
      <c r="DB11" s="1018" t="s">
        <v>564</v>
      </c>
      <c r="DC11" s="1019"/>
      <c r="DD11" s="1019"/>
      <c r="DE11" s="1019"/>
      <c r="DF11" s="1020"/>
      <c r="DG11" s="1018" t="s">
        <v>564</v>
      </c>
      <c r="DH11" s="1019"/>
      <c r="DI11" s="1019"/>
      <c r="DJ11" s="1019"/>
      <c r="DK11" s="1020"/>
      <c r="DL11" s="1018" t="s">
        <v>564</v>
      </c>
      <c r="DM11" s="1019"/>
      <c r="DN11" s="1019"/>
      <c r="DO11" s="1019"/>
      <c r="DP11" s="1020"/>
      <c r="DQ11" s="1018" t="s">
        <v>564</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557</v>
      </c>
      <c r="BT12" s="1044"/>
      <c r="BU12" s="1044"/>
      <c r="BV12" s="1044"/>
      <c r="BW12" s="1044"/>
      <c r="BX12" s="1044"/>
      <c r="BY12" s="1044"/>
      <c r="BZ12" s="1044"/>
      <c r="CA12" s="1044"/>
      <c r="CB12" s="1044"/>
      <c r="CC12" s="1044"/>
      <c r="CD12" s="1044"/>
      <c r="CE12" s="1044"/>
      <c r="CF12" s="1044"/>
      <c r="CG12" s="1045"/>
      <c r="CH12" s="1018">
        <v>-44</v>
      </c>
      <c r="CI12" s="1019"/>
      <c r="CJ12" s="1019"/>
      <c r="CK12" s="1019"/>
      <c r="CL12" s="1020"/>
      <c r="CM12" s="1018">
        <v>60</v>
      </c>
      <c r="CN12" s="1019"/>
      <c r="CO12" s="1019"/>
      <c r="CP12" s="1019"/>
      <c r="CQ12" s="1020"/>
      <c r="CR12" s="1018">
        <v>15</v>
      </c>
      <c r="CS12" s="1019"/>
      <c r="CT12" s="1019"/>
      <c r="CU12" s="1019"/>
      <c r="CV12" s="1020"/>
      <c r="CW12" s="1018" t="s">
        <v>564</v>
      </c>
      <c r="CX12" s="1019"/>
      <c r="CY12" s="1019"/>
      <c r="CZ12" s="1019"/>
      <c r="DA12" s="1020"/>
      <c r="DB12" s="1018" t="s">
        <v>564</v>
      </c>
      <c r="DC12" s="1019"/>
      <c r="DD12" s="1019"/>
      <c r="DE12" s="1019"/>
      <c r="DF12" s="1020"/>
      <c r="DG12" s="1018" t="s">
        <v>564</v>
      </c>
      <c r="DH12" s="1019"/>
      <c r="DI12" s="1019"/>
      <c r="DJ12" s="1019"/>
      <c r="DK12" s="1020"/>
      <c r="DL12" s="1018" t="s">
        <v>564</v>
      </c>
      <c r="DM12" s="1019"/>
      <c r="DN12" s="1019"/>
      <c r="DO12" s="1019"/>
      <c r="DP12" s="1020"/>
      <c r="DQ12" s="1018" t="s">
        <v>564</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558</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172</v>
      </c>
      <c r="CN13" s="1019"/>
      <c r="CO13" s="1019"/>
      <c r="CP13" s="1019"/>
      <c r="CQ13" s="1020"/>
      <c r="CR13" s="1018">
        <v>50</v>
      </c>
      <c r="CS13" s="1019"/>
      <c r="CT13" s="1019"/>
      <c r="CU13" s="1019"/>
      <c r="CV13" s="1020"/>
      <c r="CW13" s="1018">
        <v>18</v>
      </c>
      <c r="CX13" s="1019"/>
      <c r="CY13" s="1019"/>
      <c r="CZ13" s="1019"/>
      <c r="DA13" s="1020"/>
      <c r="DB13" s="1018" t="s">
        <v>564</v>
      </c>
      <c r="DC13" s="1019"/>
      <c r="DD13" s="1019"/>
      <c r="DE13" s="1019"/>
      <c r="DF13" s="1020"/>
      <c r="DG13" s="1018" t="s">
        <v>564</v>
      </c>
      <c r="DH13" s="1019"/>
      <c r="DI13" s="1019"/>
      <c r="DJ13" s="1019"/>
      <c r="DK13" s="1020"/>
      <c r="DL13" s="1018" t="s">
        <v>564</v>
      </c>
      <c r="DM13" s="1019"/>
      <c r="DN13" s="1019"/>
      <c r="DO13" s="1019"/>
      <c r="DP13" s="1020"/>
      <c r="DQ13" s="1018" t="s">
        <v>564</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559</v>
      </c>
      <c r="BT14" s="1044"/>
      <c r="BU14" s="1044"/>
      <c r="BV14" s="1044"/>
      <c r="BW14" s="1044"/>
      <c r="BX14" s="1044"/>
      <c r="BY14" s="1044"/>
      <c r="BZ14" s="1044"/>
      <c r="CA14" s="1044"/>
      <c r="CB14" s="1044"/>
      <c r="CC14" s="1044"/>
      <c r="CD14" s="1044"/>
      <c r="CE14" s="1044"/>
      <c r="CF14" s="1044"/>
      <c r="CG14" s="1045"/>
      <c r="CH14" s="1018">
        <v>18</v>
      </c>
      <c r="CI14" s="1019"/>
      <c r="CJ14" s="1019"/>
      <c r="CK14" s="1019"/>
      <c r="CL14" s="1020"/>
      <c r="CM14" s="1018">
        <v>488</v>
      </c>
      <c r="CN14" s="1019"/>
      <c r="CO14" s="1019"/>
      <c r="CP14" s="1019"/>
      <c r="CQ14" s="1020"/>
      <c r="CR14" s="1018">
        <v>162</v>
      </c>
      <c r="CS14" s="1019"/>
      <c r="CT14" s="1019"/>
      <c r="CU14" s="1019"/>
      <c r="CV14" s="1020"/>
      <c r="CW14" s="1018" t="s">
        <v>564</v>
      </c>
      <c r="CX14" s="1019"/>
      <c r="CY14" s="1019"/>
      <c r="CZ14" s="1019"/>
      <c r="DA14" s="1020"/>
      <c r="DB14" s="1018" t="s">
        <v>564</v>
      </c>
      <c r="DC14" s="1019"/>
      <c r="DD14" s="1019"/>
      <c r="DE14" s="1019"/>
      <c r="DF14" s="1020"/>
      <c r="DG14" s="1018" t="s">
        <v>564</v>
      </c>
      <c r="DH14" s="1019"/>
      <c r="DI14" s="1019"/>
      <c r="DJ14" s="1019"/>
      <c r="DK14" s="1020"/>
      <c r="DL14" s="1018" t="s">
        <v>564</v>
      </c>
      <c r="DM14" s="1019"/>
      <c r="DN14" s="1019"/>
      <c r="DO14" s="1019"/>
      <c r="DP14" s="1020"/>
      <c r="DQ14" s="1018" t="s">
        <v>564</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560</v>
      </c>
      <c r="BT15" s="1044"/>
      <c r="BU15" s="1044"/>
      <c r="BV15" s="1044"/>
      <c r="BW15" s="1044"/>
      <c r="BX15" s="1044"/>
      <c r="BY15" s="1044"/>
      <c r="BZ15" s="1044"/>
      <c r="CA15" s="1044"/>
      <c r="CB15" s="1044"/>
      <c r="CC15" s="1044"/>
      <c r="CD15" s="1044"/>
      <c r="CE15" s="1044"/>
      <c r="CF15" s="1044"/>
      <c r="CG15" s="1045"/>
      <c r="CH15" s="1018">
        <v>-3</v>
      </c>
      <c r="CI15" s="1019"/>
      <c r="CJ15" s="1019"/>
      <c r="CK15" s="1019"/>
      <c r="CL15" s="1020"/>
      <c r="CM15" s="1018">
        <v>647</v>
      </c>
      <c r="CN15" s="1019"/>
      <c r="CO15" s="1019"/>
      <c r="CP15" s="1019"/>
      <c r="CQ15" s="1020"/>
      <c r="CR15" s="1018">
        <v>136</v>
      </c>
      <c r="CS15" s="1019"/>
      <c r="CT15" s="1019"/>
      <c r="CU15" s="1019"/>
      <c r="CV15" s="1020"/>
      <c r="CW15" s="1018" t="s">
        <v>564</v>
      </c>
      <c r="CX15" s="1019"/>
      <c r="CY15" s="1019"/>
      <c r="CZ15" s="1019"/>
      <c r="DA15" s="1020"/>
      <c r="DB15" s="1018" t="s">
        <v>564</v>
      </c>
      <c r="DC15" s="1019"/>
      <c r="DD15" s="1019"/>
      <c r="DE15" s="1019"/>
      <c r="DF15" s="1020"/>
      <c r="DG15" s="1018" t="s">
        <v>564</v>
      </c>
      <c r="DH15" s="1019"/>
      <c r="DI15" s="1019"/>
      <c r="DJ15" s="1019"/>
      <c r="DK15" s="1020"/>
      <c r="DL15" s="1018" t="s">
        <v>564</v>
      </c>
      <c r="DM15" s="1019"/>
      <c r="DN15" s="1019"/>
      <c r="DO15" s="1019"/>
      <c r="DP15" s="1020"/>
      <c r="DQ15" s="1018" t="s">
        <v>564</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561</v>
      </c>
      <c r="BT16" s="1044"/>
      <c r="BU16" s="1044"/>
      <c r="BV16" s="1044"/>
      <c r="BW16" s="1044"/>
      <c r="BX16" s="1044"/>
      <c r="BY16" s="1044"/>
      <c r="BZ16" s="1044"/>
      <c r="CA16" s="1044"/>
      <c r="CB16" s="1044"/>
      <c r="CC16" s="1044"/>
      <c r="CD16" s="1044"/>
      <c r="CE16" s="1044"/>
      <c r="CF16" s="1044"/>
      <c r="CG16" s="1045"/>
      <c r="CH16" s="1018">
        <v>1</v>
      </c>
      <c r="CI16" s="1019"/>
      <c r="CJ16" s="1019"/>
      <c r="CK16" s="1019"/>
      <c r="CL16" s="1020"/>
      <c r="CM16" s="1018">
        <v>474</v>
      </c>
      <c r="CN16" s="1019"/>
      <c r="CO16" s="1019"/>
      <c r="CP16" s="1019"/>
      <c r="CQ16" s="1020"/>
      <c r="CR16" s="1018">
        <v>300</v>
      </c>
      <c r="CS16" s="1019"/>
      <c r="CT16" s="1019"/>
      <c r="CU16" s="1019"/>
      <c r="CV16" s="1020"/>
      <c r="CW16" s="1018" t="s">
        <v>565</v>
      </c>
      <c r="CX16" s="1019"/>
      <c r="CY16" s="1019"/>
      <c r="CZ16" s="1019"/>
      <c r="DA16" s="1020"/>
      <c r="DB16" s="1018" t="s">
        <v>568</v>
      </c>
      <c r="DC16" s="1019"/>
      <c r="DD16" s="1019"/>
      <c r="DE16" s="1019"/>
      <c r="DF16" s="1020"/>
      <c r="DG16" s="1018" t="s">
        <v>568</v>
      </c>
      <c r="DH16" s="1019"/>
      <c r="DI16" s="1019"/>
      <c r="DJ16" s="1019"/>
      <c r="DK16" s="1020"/>
      <c r="DL16" s="1018" t="s">
        <v>568</v>
      </c>
      <c r="DM16" s="1019"/>
      <c r="DN16" s="1019"/>
      <c r="DO16" s="1019"/>
      <c r="DP16" s="1020"/>
      <c r="DQ16" s="1018" t="s">
        <v>568</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562</v>
      </c>
      <c r="BT17" s="1044"/>
      <c r="BU17" s="1044"/>
      <c r="BV17" s="1044"/>
      <c r="BW17" s="1044"/>
      <c r="BX17" s="1044"/>
      <c r="BY17" s="1044"/>
      <c r="BZ17" s="1044"/>
      <c r="CA17" s="1044"/>
      <c r="CB17" s="1044"/>
      <c r="CC17" s="1044"/>
      <c r="CD17" s="1044"/>
      <c r="CE17" s="1044"/>
      <c r="CF17" s="1044"/>
      <c r="CG17" s="1045"/>
      <c r="CH17" s="1018">
        <v>2</v>
      </c>
      <c r="CI17" s="1019"/>
      <c r="CJ17" s="1019"/>
      <c r="CK17" s="1019"/>
      <c r="CL17" s="1020"/>
      <c r="CM17" s="1018">
        <v>42</v>
      </c>
      <c r="CN17" s="1019"/>
      <c r="CO17" s="1019"/>
      <c r="CP17" s="1019"/>
      <c r="CQ17" s="1020"/>
      <c r="CR17" s="1018">
        <v>2</v>
      </c>
      <c r="CS17" s="1019"/>
      <c r="CT17" s="1019"/>
      <c r="CU17" s="1019"/>
      <c r="CV17" s="1020"/>
      <c r="CW17" s="1018">
        <v>9</v>
      </c>
      <c r="CX17" s="1019"/>
      <c r="CY17" s="1019"/>
      <c r="CZ17" s="1019"/>
      <c r="DA17" s="1020"/>
      <c r="DB17" s="1018" t="s">
        <v>568</v>
      </c>
      <c r="DC17" s="1019"/>
      <c r="DD17" s="1019"/>
      <c r="DE17" s="1019"/>
      <c r="DF17" s="1020"/>
      <c r="DG17" s="1018" t="s">
        <v>568</v>
      </c>
      <c r="DH17" s="1019"/>
      <c r="DI17" s="1019"/>
      <c r="DJ17" s="1019"/>
      <c r="DK17" s="1020"/>
      <c r="DL17" s="1018" t="s">
        <v>568</v>
      </c>
      <c r="DM17" s="1019"/>
      <c r="DN17" s="1019"/>
      <c r="DO17" s="1019"/>
      <c r="DP17" s="1020"/>
      <c r="DQ17" s="1018" t="s">
        <v>568</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563</v>
      </c>
      <c r="BT18" s="1044"/>
      <c r="BU18" s="1044"/>
      <c r="BV18" s="1044"/>
      <c r="BW18" s="1044"/>
      <c r="BX18" s="1044"/>
      <c r="BY18" s="1044"/>
      <c r="BZ18" s="1044"/>
      <c r="CA18" s="1044"/>
      <c r="CB18" s="1044"/>
      <c r="CC18" s="1044"/>
      <c r="CD18" s="1044"/>
      <c r="CE18" s="1044"/>
      <c r="CF18" s="1044"/>
      <c r="CG18" s="1045"/>
      <c r="CH18" s="1018">
        <v>3</v>
      </c>
      <c r="CI18" s="1019"/>
      <c r="CJ18" s="1019"/>
      <c r="CK18" s="1019"/>
      <c r="CL18" s="1020"/>
      <c r="CM18" s="1018">
        <v>140</v>
      </c>
      <c r="CN18" s="1019"/>
      <c r="CO18" s="1019"/>
      <c r="CP18" s="1019"/>
      <c r="CQ18" s="1020"/>
      <c r="CR18" s="1018">
        <v>10</v>
      </c>
      <c r="CS18" s="1019"/>
      <c r="CT18" s="1019"/>
      <c r="CU18" s="1019"/>
      <c r="CV18" s="1020"/>
      <c r="CW18" s="1018" t="s">
        <v>565</v>
      </c>
      <c r="CX18" s="1019"/>
      <c r="CY18" s="1019"/>
      <c r="CZ18" s="1019"/>
      <c r="DA18" s="1020"/>
      <c r="DB18" s="1018" t="s">
        <v>568</v>
      </c>
      <c r="DC18" s="1019"/>
      <c r="DD18" s="1019"/>
      <c r="DE18" s="1019"/>
      <c r="DF18" s="1020"/>
      <c r="DG18" s="1018" t="s">
        <v>568</v>
      </c>
      <c r="DH18" s="1019"/>
      <c r="DI18" s="1019"/>
      <c r="DJ18" s="1019"/>
      <c r="DK18" s="1020"/>
      <c r="DL18" s="1018" t="s">
        <v>568</v>
      </c>
      <c r="DM18" s="1019"/>
      <c r="DN18" s="1019"/>
      <c r="DO18" s="1019"/>
      <c r="DP18" s="1020"/>
      <c r="DQ18" s="1018" t="s">
        <v>568</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164697</v>
      </c>
      <c r="R23" s="1098"/>
      <c r="S23" s="1098"/>
      <c r="T23" s="1098"/>
      <c r="U23" s="1098"/>
      <c r="V23" s="1098">
        <v>154045</v>
      </c>
      <c r="W23" s="1098"/>
      <c r="X23" s="1098"/>
      <c r="Y23" s="1098"/>
      <c r="Z23" s="1098"/>
      <c r="AA23" s="1098">
        <v>10652</v>
      </c>
      <c r="AB23" s="1098"/>
      <c r="AC23" s="1098"/>
      <c r="AD23" s="1098"/>
      <c r="AE23" s="1099"/>
      <c r="AF23" s="1100">
        <v>3799</v>
      </c>
      <c r="AG23" s="1098"/>
      <c r="AH23" s="1098"/>
      <c r="AI23" s="1098"/>
      <c r="AJ23" s="1101"/>
      <c r="AK23" s="1102"/>
      <c r="AL23" s="1103"/>
      <c r="AM23" s="1103"/>
      <c r="AN23" s="1103"/>
      <c r="AO23" s="1103"/>
      <c r="AP23" s="1098">
        <v>122717</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41796</v>
      </c>
      <c r="R28" s="1083"/>
      <c r="S28" s="1083"/>
      <c r="T28" s="1083"/>
      <c r="U28" s="1083"/>
      <c r="V28" s="1083">
        <v>39056</v>
      </c>
      <c r="W28" s="1083"/>
      <c r="X28" s="1083"/>
      <c r="Y28" s="1083"/>
      <c r="Z28" s="1083"/>
      <c r="AA28" s="1083">
        <v>2739</v>
      </c>
      <c r="AB28" s="1083"/>
      <c r="AC28" s="1083"/>
      <c r="AD28" s="1083"/>
      <c r="AE28" s="1084"/>
      <c r="AF28" s="1085">
        <v>2739</v>
      </c>
      <c r="AG28" s="1083"/>
      <c r="AH28" s="1083"/>
      <c r="AI28" s="1083"/>
      <c r="AJ28" s="1086"/>
      <c r="AK28" s="1087">
        <v>2919</v>
      </c>
      <c r="AL28" s="1075"/>
      <c r="AM28" s="1075"/>
      <c r="AN28" s="1075"/>
      <c r="AO28" s="1075"/>
      <c r="AP28" s="1075" t="s">
        <v>564</v>
      </c>
      <c r="AQ28" s="1075"/>
      <c r="AR28" s="1075"/>
      <c r="AS28" s="1075"/>
      <c r="AT28" s="1075"/>
      <c r="AU28" s="1075" t="s">
        <v>565</v>
      </c>
      <c r="AV28" s="1075"/>
      <c r="AW28" s="1075"/>
      <c r="AX28" s="1075"/>
      <c r="AY28" s="1075"/>
      <c r="AZ28" s="1076" t="s">
        <v>565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54</v>
      </c>
      <c r="R29" s="1073"/>
      <c r="S29" s="1073"/>
      <c r="T29" s="1073"/>
      <c r="U29" s="1073"/>
      <c r="V29" s="1073">
        <v>54</v>
      </c>
      <c r="W29" s="1073"/>
      <c r="X29" s="1073"/>
      <c r="Y29" s="1073"/>
      <c r="Z29" s="1073"/>
      <c r="AA29" s="1073">
        <v>0</v>
      </c>
      <c r="AB29" s="1073"/>
      <c r="AC29" s="1073"/>
      <c r="AD29" s="1073"/>
      <c r="AE29" s="1074"/>
      <c r="AF29" s="1048" t="s">
        <v>110</v>
      </c>
      <c r="AG29" s="1049"/>
      <c r="AH29" s="1049"/>
      <c r="AI29" s="1049"/>
      <c r="AJ29" s="1050"/>
      <c r="AK29" s="1009">
        <v>22</v>
      </c>
      <c r="AL29" s="1000"/>
      <c r="AM29" s="1000"/>
      <c r="AN29" s="1000"/>
      <c r="AO29" s="1000"/>
      <c r="AP29" s="1000" t="s">
        <v>565</v>
      </c>
      <c r="AQ29" s="1000"/>
      <c r="AR29" s="1000"/>
      <c r="AS29" s="1000"/>
      <c r="AT29" s="1000"/>
      <c r="AU29" s="1000" t="s">
        <v>565</v>
      </c>
      <c r="AV29" s="1000"/>
      <c r="AW29" s="1000"/>
      <c r="AX29" s="1000"/>
      <c r="AY29" s="1000"/>
      <c r="AZ29" s="1071" t="s">
        <v>565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3616</v>
      </c>
      <c r="R30" s="1073"/>
      <c r="S30" s="1073"/>
      <c r="T30" s="1073"/>
      <c r="U30" s="1073"/>
      <c r="V30" s="1073">
        <v>3613</v>
      </c>
      <c r="W30" s="1073"/>
      <c r="X30" s="1073"/>
      <c r="Y30" s="1073"/>
      <c r="Z30" s="1073"/>
      <c r="AA30" s="1073">
        <v>3</v>
      </c>
      <c r="AB30" s="1073"/>
      <c r="AC30" s="1073"/>
      <c r="AD30" s="1073"/>
      <c r="AE30" s="1074"/>
      <c r="AF30" s="1048">
        <v>3</v>
      </c>
      <c r="AG30" s="1049"/>
      <c r="AH30" s="1049"/>
      <c r="AI30" s="1049"/>
      <c r="AJ30" s="1050"/>
      <c r="AK30" s="1009">
        <v>860</v>
      </c>
      <c r="AL30" s="1000"/>
      <c r="AM30" s="1000"/>
      <c r="AN30" s="1000"/>
      <c r="AO30" s="1000"/>
      <c r="AP30" s="1000" t="s">
        <v>565</v>
      </c>
      <c r="AQ30" s="1000"/>
      <c r="AR30" s="1000"/>
      <c r="AS30" s="1000"/>
      <c r="AT30" s="1000"/>
      <c r="AU30" s="1000" t="s">
        <v>565</v>
      </c>
      <c r="AV30" s="1000"/>
      <c r="AW30" s="1000"/>
      <c r="AX30" s="1000"/>
      <c r="AY30" s="1000"/>
      <c r="AZ30" s="1071" t="s">
        <v>567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30114</v>
      </c>
      <c r="R31" s="1073"/>
      <c r="S31" s="1073"/>
      <c r="T31" s="1073"/>
      <c r="U31" s="1073"/>
      <c r="V31" s="1073">
        <v>29103</v>
      </c>
      <c r="W31" s="1073"/>
      <c r="X31" s="1073"/>
      <c r="Y31" s="1073"/>
      <c r="Z31" s="1073"/>
      <c r="AA31" s="1073">
        <v>1011</v>
      </c>
      <c r="AB31" s="1073"/>
      <c r="AC31" s="1073"/>
      <c r="AD31" s="1073"/>
      <c r="AE31" s="1074"/>
      <c r="AF31" s="1048">
        <v>1011</v>
      </c>
      <c r="AG31" s="1049"/>
      <c r="AH31" s="1049"/>
      <c r="AI31" s="1049"/>
      <c r="AJ31" s="1050"/>
      <c r="AK31" s="1009">
        <v>4021</v>
      </c>
      <c r="AL31" s="1000"/>
      <c r="AM31" s="1000"/>
      <c r="AN31" s="1000"/>
      <c r="AO31" s="1000"/>
      <c r="AP31" s="1000">
        <v>177</v>
      </c>
      <c r="AQ31" s="1000"/>
      <c r="AR31" s="1000"/>
      <c r="AS31" s="1000"/>
      <c r="AT31" s="1000"/>
      <c r="AU31" s="1000">
        <v>24</v>
      </c>
      <c r="AV31" s="1000"/>
      <c r="AW31" s="1000"/>
      <c r="AX31" s="1000"/>
      <c r="AY31" s="1000"/>
      <c r="AZ31" s="1071" t="s">
        <v>565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16076</v>
      </c>
      <c r="R32" s="1073"/>
      <c r="S32" s="1073"/>
      <c r="T32" s="1073"/>
      <c r="U32" s="1073"/>
      <c r="V32" s="1073">
        <v>15699</v>
      </c>
      <c r="W32" s="1073"/>
      <c r="X32" s="1073"/>
      <c r="Y32" s="1073"/>
      <c r="Z32" s="1073"/>
      <c r="AA32" s="1073">
        <v>377</v>
      </c>
      <c r="AB32" s="1073"/>
      <c r="AC32" s="1073"/>
      <c r="AD32" s="1073"/>
      <c r="AE32" s="1074"/>
      <c r="AF32" s="1048">
        <v>377</v>
      </c>
      <c r="AG32" s="1049"/>
      <c r="AH32" s="1049"/>
      <c r="AI32" s="1049"/>
      <c r="AJ32" s="1050"/>
      <c r="AK32" s="1009" t="s">
        <v>565</v>
      </c>
      <c r="AL32" s="1000"/>
      <c r="AM32" s="1000"/>
      <c r="AN32" s="1000"/>
      <c r="AO32" s="1000"/>
      <c r="AP32" s="1000" t="s">
        <v>565</v>
      </c>
      <c r="AQ32" s="1000"/>
      <c r="AR32" s="1000"/>
      <c r="AS32" s="1000"/>
      <c r="AT32" s="1000"/>
      <c r="AU32" s="1000" t="s">
        <v>565</v>
      </c>
      <c r="AV32" s="1000"/>
      <c r="AW32" s="1000"/>
      <c r="AX32" s="1000"/>
      <c r="AY32" s="1000"/>
      <c r="AZ32" s="1071" t="s">
        <v>567</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9721</v>
      </c>
      <c r="R33" s="1073"/>
      <c r="S33" s="1073"/>
      <c r="T33" s="1073"/>
      <c r="U33" s="1073"/>
      <c r="V33" s="1073">
        <v>7113</v>
      </c>
      <c r="W33" s="1073"/>
      <c r="X33" s="1073"/>
      <c r="Y33" s="1073"/>
      <c r="Z33" s="1073"/>
      <c r="AA33" s="1073">
        <v>2609</v>
      </c>
      <c r="AB33" s="1073"/>
      <c r="AC33" s="1073"/>
      <c r="AD33" s="1073"/>
      <c r="AE33" s="1074"/>
      <c r="AF33" s="1048">
        <v>9936</v>
      </c>
      <c r="AG33" s="1049"/>
      <c r="AH33" s="1049"/>
      <c r="AI33" s="1049"/>
      <c r="AJ33" s="1050"/>
      <c r="AK33" s="1009">
        <v>609</v>
      </c>
      <c r="AL33" s="1000"/>
      <c r="AM33" s="1000"/>
      <c r="AN33" s="1000"/>
      <c r="AO33" s="1000"/>
      <c r="AP33" s="1000">
        <v>27598</v>
      </c>
      <c r="AQ33" s="1000"/>
      <c r="AR33" s="1000"/>
      <c r="AS33" s="1000"/>
      <c r="AT33" s="1000"/>
      <c r="AU33" s="1000">
        <v>1683</v>
      </c>
      <c r="AV33" s="1000"/>
      <c r="AW33" s="1000"/>
      <c r="AX33" s="1000"/>
      <c r="AY33" s="1000"/>
      <c r="AZ33" s="1071" t="s">
        <v>565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20203</v>
      </c>
      <c r="R34" s="1073"/>
      <c r="S34" s="1073"/>
      <c r="T34" s="1073"/>
      <c r="U34" s="1073"/>
      <c r="V34" s="1073">
        <v>19091</v>
      </c>
      <c r="W34" s="1073"/>
      <c r="X34" s="1073"/>
      <c r="Y34" s="1073"/>
      <c r="Z34" s="1073"/>
      <c r="AA34" s="1073">
        <v>1111</v>
      </c>
      <c r="AB34" s="1073"/>
      <c r="AC34" s="1073"/>
      <c r="AD34" s="1073"/>
      <c r="AE34" s="1074"/>
      <c r="AF34" s="1048">
        <v>7300</v>
      </c>
      <c r="AG34" s="1049"/>
      <c r="AH34" s="1049"/>
      <c r="AI34" s="1049"/>
      <c r="AJ34" s="1050"/>
      <c r="AK34" s="1009">
        <v>2806</v>
      </c>
      <c r="AL34" s="1000"/>
      <c r="AM34" s="1000"/>
      <c r="AN34" s="1000"/>
      <c r="AO34" s="1000"/>
      <c r="AP34" s="1000">
        <v>14394</v>
      </c>
      <c r="AQ34" s="1000"/>
      <c r="AR34" s="1000"/>
      <c r="AS34" s="1000"/>
      <c r="AT34" s="1000"/>
      <c r="AU34" s="1000">
        <v>7657</v>
      </c>
      <c r="AV34" s="1000"/>
      <c r="AW34" s="1000"/>
      <c r="AX34" s="1000"/>
      <c r="AY34" s="1000"/>
      <c r="AZ34" s="1071" t="s">
        <v>567</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8091</v>
      </c>
      <c r="R35" s="1073"/>
      <c r="S35" s="1073"/>
      <c r="T35" s="1073"/>
      <c r="U35" s="1073"/>
      <c r="V35" s="1073">
        <v>7875</v>
      </c>
      <c r="W35" s="1073"/>
      <c r="X35" s="1073"/>
      <c r="Y35" s="1073"/>
      <c r="Z35" s="1073"/>
      <c r="AA35" s="1073">
        <v>217</v>
      </c>
      <c r="AB35" s="1073"/>
      <c r="AC35" s="1073"/>
      <c r="AD35" s="1073"/>
      <c r="AE35" s="1074"/>
      <c r="AF35" s="1048">
        <v>385</v>
      </c>
      <c r="AG35" s="1049"/>
      <c r="AH35" s="1049"/>
      <c r="AI35" s="1049"/>
      <c r="AJ35" s="1050"/>
      <c r="AK35" s="1009">
        <v>3664</v>
      </c>
      <c r="AL35" s="1000"/>
      <c r="AM35" s="1000"/>
      <c r="AN35" s="1000"/>
      <c r="AO35" s="1000"/>
      <c r="AP35" s="1000">
        <v>65230</v>
      </c>
      <c r="AQ35" s="1000"/>
      <c r="AR35" s="1000"/>
      <c r="AS35" s="1000"/>
      <c r="AT35" s="1000"/>
      <c r="AU35" s="1000">
        <v>41552</v>
      </c>
      <c r="AV35" s="1000"/>
      <c r="AW35" s="1000"/>
      <c r="AX35" s="1000"/>
      <c r="AY35" s="1000"/>
      <c r="AZ35" s="1071" t="s">
        <v>565</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266</v>
      </c>
      <c r="R36" s="1073"/>
      <c r="S36" s="1073"/>
      <c r="T36" s="1073"/>
      <c r="U36" s="1073"/>
      <c r="V36" s="1073">
        <v>288</v>
      </c>
      <c r="W36" s="1073"/>
      <c r="X36" s="1073"/>
      <c r="Y36" s="1073"/>
      <c r="Z36" s="1073"/>
      <c r="AA36" s="1073">
        <v>-21</v>
      </c>
      <c r="AB36" s="1073"/>
      <c r="AC36" s="1073"/>
      <c r="AD36" s="1073"/>
      <c r="AE36" s="1074"/>
      <c r="AF36" s="1048">
        <v>6</v>
      </c>
      <c r="AG36" s="1049"/>
      <c r="AH36" s="1049"/>
      <c r="AI36" s="1049"/>
      <c r="AJ36" s="1050"/>
      <c r="AK36" s="1009">
        <v>196</v>
      </c>
      <c r="AL36" s="1000"/>
      <c r="AM36" s="1000"/>
      <c r="AN36" s="1000"/>
      <c r="AO36" s="1000"/>
      <c r="AP36" s="1000">
        <v>3021</v>
      </c>
      <c r="AQ36" s="1000"/>
      <c r="AR36" s="1000"/>
      <c r="AS36" s="1000"/>
      <c r="AT36" s="1000"/>
      <c r="AU36" s="1000">
        <v>2996</v>
      </c>
      <c r="AV36" s="1000"/>
      <c r="AW36" s="1000"/>
      <c r="AX36" s="1000"/>
      <c r="AY36" s="1000"/>
      <c r="AZ36" s="1071" t="s">
        <v>565</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153</v>
      </c>
      <c r="R37" s="1073"/>
      <c r="S37" s="1073"/>
      <c r="T37" s="1073"/>
      <c r="U37" s="1073"/>
      <c r="V37" s="1073">
        <v>118</v>
      </c>
      <c r="W37" s="1073"/>
      <c r="X37" s="1073"/>
      <c r="Y37" s="1073"/>
      <c r="Z37" s="1073"/>
      <c r="AA37" s="1073">
        <v>35</v>
      </c>
      <c r="AB37" s="1073"/>
      <c r="AC37" s="1073"/>
      <c r="AD37" s="1073"/>
      <c r="AE37" s="1074"/>
      <c r="AF37" s="1048">
        <v>398</v>
      </c>
      <c r="AG37" s="1049"/>
      <c r="AH37" s="1049"/>
      <c r="AI37" s="1049"/>
      <c r="AJ37" s="1050"/>
      <c r="AK37" s="1009" t="s">
        <v>565</v>
      </c>
      <c r="AL37" s="1000"/>
      <c r="AM37" s="1000"/>
      <c r="AN37" s="1000"/>
      <c r="AO37" s="1000"/>
      <c r="AP37" s="1000" t="s">
        <v>565</v>
      </c>
      <c r="AQ37" s="1000"/>
      <c r="AR37" s="1000"/>
      <c r="AS37" s="1000"/>
      <c r="AT37" s="1000"/>
      <c r="AU37" s="1000" t="s">
        <v>565</v>
      </c>
      <c r="AV37" s="1000"/>
      <c r="AW37" s="1000"/>
      <c r="AX37" s="1000"/>
      <c r="AY37" s="1000"/>
      <c r="AZ37" s="1071" t="s">
        <v>565</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306</v>
      </c>
      <c r="R38" s="1073"/>
      <c r="S38" s="1073"/>
      <c r="T38" s="1073"/>
      <c r="U38" s="1073"/>
      <c r="V38" s="1073">
        <v>289</v>
      </c>
      <c r="W38" s="1073"/>
      <c r="X38" s="1073"/>
      <c r="Y38" s="1073"/>
      <c r="Z38" s="1073"/>
      <c r="AA38" s="1073">
        <v>18</v>
      </c>
      <c r="AB38" s="1073"/>
      <c r="AC38" s="1073"/>
      <c r="AD38" s="1073"/>
      <c r="AE38" s="1074"/>
      <c r="AF38" s="1048" t="s">
        <v>110</v>
      </c>
      <c r="AG38" s="1049"/>
      <c r="AH38" s="1049"/>
      <c r="AI38" s="1049"/>
      <c r="AJ38" s="1050"/>
      <c r="AK38" s="1009" t="s">
        <v>566</v>
      </c>
      <c r="AL38" s="1000"/>
      <c r="AM38" s="1000"/>
      <c r="AN38" s="1000"/>
      <c r="AO38" s="1000"/>
      <c r="AP38" s="1000">
        <v>236</v>
      </c>
      <c r="AQ38" s="1000"/>
      <c r="AR38" s="1000"/>
      <c r="AS38" s="1000"/>
      <c r="AT38" s="1000"/>
      <c r="AU38" s="1000" t="s">
        <v>565</v>
      </c>
      <c r="AV38" s="1000"/>
      <c r="AW38" s="1000"/>
      <c r="AX38" s="1000"/>
      <c r="AY38" s="1000"/>
      <c r="AZ38" s="1071" t="s">
        <v>567</v>
      </c>
      <c r="BA38" s="1071"/>
      <c r="BB38" s="1071"/>
      <c r="BC38" s="1071"/>
      <c r="BD38" s="1071"/>
      <c r="BE38" s="1061" t="s">
        <v>393</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22154</v>
      </c>
      <c r="AG63" s="988"/>
      <c r="AH63" s="988"/>
      <c r="AI63" s="988"/>
      <c r="AJ63" s="1059"/>
      <c r="AK63" s="1060"/>
      <c r="AL63" s="992"/>
      <c r="AM63" s="992"/>
      <c r="AN63" s="992"/>
      <c r="AO63" s="992"/>
      <c r="AP63" s="988">
        <v>110656</v>
      </c>
      <c r="AQ63" s="988"/>
      <c r="AR63" s="988"/>
      <c r="AS63" s="988"/>
      <c r="AT63" s="988"/>
      <c r="AU63" s="988">
        <v>53913</v>
      </c>
      <c r="AV63" s="988"/>
      <c r="AW63" s="988"/>
      <c r="AX63" s="988"/>
      <c r="AY63" s="988"/>
      <c r="AZ63" s="1054"/>
      <c r="BA63" s="1054"/>
      <c r="BB63" s="1054"/>
      <c r="BC63" s="1054"/>
      <c r="BD63" s="1054"/>
      <c r="BE63" s="989" t="s">
        <v>575</v>
      </c>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2063</v>
      </c>
      <c r="R68" s="1011"/>
      <c r="S68" s="1011"/>
      <c r="T68" s="1011"/>
      <c r="U68" s="1011"/>
      <c r="V68" s="1011">
        <v>2058</v>
      </c>
      <c r="W68" s="1011"/>
      <c r="X68" s="1011"/>
      <c r="Y68" s="1011"/>
      <c r="Z68" s="1011"/>
      <c r="AA68" s="1011">
        <v>5</v>
      </c>
      <c r="AB68" s="1011"/>
      <c r="AC68" s="1011"/>
      <c r="AD68" s="1011"/>
      <c r="AE68" s="1011"/>
      <c r="AF68" s="1011">
        <v>462</v>
      </c>
      <c r="AG68" s="1011"/>
      <c r="AH68" s="1011"/>
      <c r="AI68" s="1011"/>
      <c r="AJ68" s="1011"/>
      <c r="AK68" s="1011" t="s">
        <v>573</v>
      </c>
      <c r="AL68" s="1011"/>
      <c r="AM68" s="1011"/>
      <c r="AN68" s="1011"/>
      <c r="AO68" s="1011"/>
      <c r="AP68" s="1011">
        <v>579</v>
      </c>
      <c r="AQ68" s="1011"/>
      <c r="AR68" s="1011"/>
      <c r="AS68" s="1011"/>
      <c r="AT68" s="1011"/>
      <c r="AU68" s="1011" t="s">
        <v>574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10590</v>
      </c>
      <c r="R69" s="1000"/>
      <c r="S69" s="1000"/>
      <c r="T69" s="1000"/>
      <c r="U69" s="1000"/>
      <c r="V69" s="1000">
        <v>9677</v>
      </c>
      <c r="W69" s="1000"/>
      <c r="X69" s="1000"/>
      <c r="Y69" s="1000"/>
      <c r="Z69" s="1000"/>
      <c r="AA69" s="1000">
        <v>913</v>
      </c>
      <c r="AB69" s="1000"/>
      <c r="AC69" s="1000"/>
      <c r="AD69" s="1000"/>
      <c r="AE69" s="1000"/>
      <c r="AF69" s="1000" t="s">
        <v>569</v>
      </c>
      <c r="AG69" s="1000"/>
      <c r="AH69" s="1000"/>
      <c r="AI69" s="1000"/>
      <c r="AJ69" s="1000"/>
      <c r="AK69" s="1000">
        <v>15</v>
      </c>
      <c r="AL69" s="1000"/>
      <c r="AM69" s="1000"/>
      <c r="AN69" s="1000"/>
      <c r="AO69" s="1000"/>
      <c r="AP69" s="1000" t="s">
        <v>570</v>
      </c>
      <c r="AQ69" s="1000"/>
      <c r="AR69" s="1000"/>
      <c r="AS69" s="1000"/>
      <c r="AT69" s="1000"/>
      <c r="AU69" s="1000" t="s">
        <v>570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1588</v>
      </c>
      <c r="R70" s="1000"/>
      <c r="S70" s="1000"/>
      <c r="T70" s="1000"/>
      <c r="U70" s="1000"/>
      <c r="V70" s="1000">
        <v>1587</v>
      </c>
      <c r="W70" s="1000"/>
      <c r="X70" s="1000"/>
      <c r="Y70" s="1000"/>
      <c r="Z70" s="1000"/>
      <c r="AA70" s="1000">
        <v>1</v>
      </c>
      <c r="AB70" s="1000"/>
      <c r="AC70" s="1000"/>
      <c r="AD70" s="1000"/>
      <c r="AE70" s="1000"/>
      <c r="AF70" s="1000" t="s">
        <v>570</v>
      </c>
      <c r="AG70" s="1000"/>
      <c r="AH70" s="1000"/>
      <c r="AI70" s="1000"/>
      <c r="AJ70" s="1000"/>
      <c r="AK70" s="1000" t="s">
        <v>570</v>
      </c>
      <c r="AL70" s="1000"/>
      <c r="AM70" s="1000"/>
      <c r="AN70" s="1000"/>
      <c r="AO70" s="1000"/>
      <c r="AP70" s="1000" t="s">
        <v>571</v>
      </c>
      <c r="AQ70" s="1000"/>
      <c r="AR70" s="1000"/>
      <c r="AS70" s="1000"/>
      <c r="AT70" s="1000"/>
      <c r="AU70" s="1000" t="s">
        <v>570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2</v>
      </c>
      <c r="R71" s="1000"/>
      <c r="S71" s="1000"/>
      <c r="T71" s="1000"/>
      <c r="U71" s="1000"/>
      <c r="V71" s="1000">
        <v>1</v>
      </c>
      <c r="W71" s="1000"/>
      <c r="X71" s="1000"/>
      <c r="Y71" s="1000"/>
      <c r="Z71" s="1000"/>
      <c r="AA71" s="1000">
        <v>1</v>
      </c>
      <c r="AB71" s="1000"/>
      <c r="AC71" s="1000"/>
      <c r="AD71" s="1000"/>
      <c r="AE71" s="1000"/>
      <c r="AF71" s="1000" t="s">
        <v>570</v>
      </c>
      <c r="AG71" s="1000"/>
      <c r="AH71" s="1000"/>
      <c r="AI71" s="1000"/>
      <c r="AJ71" s="1000"/>
      <c r="AK71" s="1000" t="s">
        <v>570</v>
      </c>
      <c r="AL71" s="1000"/>
      <c r="AM71" s="1000"/>
      <c r="AN71" s="1000"/>
      <c r="AO71" s="1000"/>
      <c r="AP71" s="1000" t="s">
        <v>571</v>
      </c>
      <c r="AQ71" s="1000"/>
      <c r="AR71" s="1000"/>
      <c r="AS71" s="1000"/>
      <c r="AT71" s="1000"/>
      <c r="AU71" s="1000" t="s">
        <v>570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54</v>
      </c>
      <c r="R72" s="1000"/>
      <c r="S72" s="1000"/>
      <c r="T72" s="1000"/>
      <c r="U72" s="1000"/>
      <c r="V72" s="1000">
        <v>48</v>
      </c>
      <c r="W72" s="1000"/>
      <c r="X72" s="1000"/>
      <c r="Y72" s="1000"/>
      <c r="Z72" s="1000"/>
      <c r="AA72" s="1000">
        <v>6</v>
      </c>
      <c r="AB72" s="1000"/>
      <c r="AC72" s="1000"/>
      <c r="AD72" s="1000"/>
      <c r="AE72" s="1000"/>
      <c r="AF72" s="1000" t="s">
        <v>570</v>
      </c>
      <c r="AG72" s="1000"/>
      <c r="AH72" s="1000"/>
      <c r="AI72" s="1000"/>
      <c r="AJ72" s="1000"/>
      <c r="AK72" s="1000" t="s">
        <v>570</v>
      </c>
      <c r="AL72" s="1000"/>
      <c r="AM72" s="1000"/>
      <c r="AN72" s="1000"/>
      <c r="AO72" s="1000"/>
      <c r="AP72" s="1000" t="s">
        <v>571</v>
      </c>
      <c r="AQ72" s="1000"/>
      <c r="AR72" s="1000"/>
      <c r="AS72" s="1000"/>
      <c r="AT72" s="1000"/>
      <c r="AU72" s="1000" t="s">
        <v>570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42</v>
      </c>
      <c r="R73" s="1000"/>
      <c r="S73" s="1000"/>
      <c r="T73" s="1000"/>
      <c r="U73" s="1000"/>
      <c r="V73" s="1000">
        <v>37</v>
      </c>
      <c r="W73" s="1000"/>
      <c r="X73" s="1000"/>
      <c r="Y73" s="1000"/>
      <c r="Z73" s="1000"/>
      <c r="AA73" s="1000">
        <v>5</v>
      </c>
      <c r="AB73" s="1000"/>
      <c r="AC73" s="1000"/>
      <c r="AD73" s="1000"/>
      <c r="AE73" s="1000"/>
      <c r="AF73" s="1000" t="s">
        <v>570</v>
      </c>
      <c r="AG73" s="1000"/>
      <c r="AH73" s="1000"/>
      <c r="AI73" s="1000"/>
      <c r="AJ73" s="1000"/>
      <c r="AK73" s="1000">
        <v>18</v>
      </c>
      <c r="AL73" s="1000"/>
      <c r="AM73" s="1000"/>
      <c r="AN73" s="1000"/>
      <c r="AO73" s="1000"/>
      <c r="AP73" s="1000" t="s">
        <v>571</v>
      </c>
      <c r="AQ73" s="1000"/>
      <c r="AR73" s="1000"/>
      <c r="AS73" s="1000"/>
      <c r="AT73" s="1000"/>
      <c r="AU73" s="1000" t="s">
        <v>570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293</v>
      </c>
      <c r="R74" s="1000"/>
      <c r="S74" s="1000"/>
      <c r="T74" s="1000"/>
      <c r="U74" s="1000"/>
      <c r="V74" s="1000">
        <v>279</v>
      </c>
      <c r="W74" s="1000"/>
      <c r="X74" s="1000"/>
      <c r="Y74" s="1000"/>
      <c r="Z74" s="1000"/>
      <c r="AA74" s="1000">
        <v>14</v>
      </c>
      <c r="AB74" s="1000"/>
      <c r="AC74" s="1000"/>
      <c r="AD74" s="1000"/>
      <c r="AE74" s="1000"/>
      <c r="AF74" s="1000">
        <v>14</v>
      </c>
      <c r="AG74" s="1000"/>
      <c r="AH74" s="1000"/>
      <c r="AI74" s="1000"/>
      <c r="AJ74" s="1000"/>
      <c r="AK74" s="1000" t="s">
        <v>564</v>
      </c>
      <c r="AL74" s="1000"/>
      <c r="AM74" s="1000"/>
      <c r="AN74" s="1000"/>
      <c r="AO74" s="1000"/>
      <c r="AP74" s="1000" t="s">
        <v>564</v>
      </c>
      <c r="AQ74" s="1000"/>
      <c r="AR74" s="1000"/>
      <c r="AS74" s="1000"/>
      <c r="AT74" s="1000"/>
      <c r="AU74" s="1000" t="s">
        <v>564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t="s">
        <v>572</v>
      </c>
      <c r="AL75" s="1008"/>
      <c r="AM75" s="1008"/>
      <c r="AN75" s="1008"/>
      <c r="AO75" s="1009"/>
      <c r="AP75" s="1010" t="s">
        <v>572</v>
      </c>
      <c r="AQ75" s="1008"/>
      <c r="AR75" s="1008"/>
      <c r="AS75" s="1008"/>
      <c r="AT75" s="1009"/>
      <c r="AU75" s="1010" t="s">
        <v>572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552</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t="s">
        <v>572</v>
      </c>
      <c r="AQ76" s="1008"/>
      <c r="AR76" s="1008"/>
      <c r="AS76" s="1008"/>
      <c r="AT76" s="1009"/>
      <c r="AU76" s="1010" t="s">
        <v>572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12368</v>
      </c>
      <c r="AG88" s="988"/>
      <c r="AH88" s="988"/>
      <c r="AI88" s="988"/>
      <c r="AJ88" s="988"/>
      <c r="AK88" s="992"/>
      <c r="AL88" s="992"/>
      <c r="AM88" s="992"/>
      <c r="AN88" s="992"/>
      <c r="AO88" s="992"/>
      <c r="AP88" s="988">
        <v>579</v>
      </c>
      <c r="AQ88" s="988"/>
      <c r="AR88" s="988"/>
      <c r="AS88" s="988"/>
      <c r="AT88" s="988"/>
      <c r="AU88" s="988" t="s">
        <v>578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864</v>
      </c>
      <c r="CS102" s="980"/>
      <c r="CT102" s="980"/>
      <c r="CU102" s="980"/>
      <c r="CV102" s="981"/>
      <c r="CW102" s="979">
        <v>33</v>
      </c>
      <c r="CX102" s="980"/>
      <c r="CY102" s="980"/>
      <c r="CZ102" s="980"/>
      <c r="DA102" s="981"/>
      <c r="DB102" s="979" t="s">
        <v>566</v>
      </c>
      <c r="DC102" s="980"/>
      <c r="DD102" s="980"/>
      <c r="DE102" s="980"/>
      <c r="DF102" s="981"/>
      <c r="DG102" s="979" t="s">
        <v>565</v>
      </c>
      <c r="DH102" s="980"/>
      <c r="DI102" s="980"/>
      <c r="DJ102" s="980"/>
      <c r="DK102" s="981"/>
      <c r="DL102" s="979" t="s">
        <v>567</v>
      </c>
      <c r="DM102" s="980"/>
      <c r="DN102" s="980"/>
      <c r="DO102" s="980"/>
      <c r="DP102" s="981"/>
      <c r="DQ102" s="979" t="s">
        <v>567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286</v>
      </c>
      <c r="AG109" s="923"/>
      <c r="AH109" s="923"/>
      <c r="AI109" s="923"/>
      <c r="AJ109" s="924"/>
      <c r="AK109" s="925" t="s">
        <v>285</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286</v>
      </c>
      <c r="BW109" s="923"/>
      <c r="BX109" s="923"/>
      <c r="BY109" s="923"/>
      <c r="BZ109" s="924"/>
      <c r="CA109" s="925" t="s">
        <v>285</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286</v>
      </c>
      <c r="DM109" s="923"/>
      <c r="DN109" s="923"/>
      <c r="DO109" s="923"/>
      <c r="DP109" s="924"/>
      <c r="DQ109" s="925" t="s">
        <v>285</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14489822</v>
      </c>
      <c r="AB110" s="916"/>
      <c r="AC110" s="916"/>
      <c r="AD110" s="916"/>
      <c r="AE110" s="917"/>
      <c r="AF110" s="918">
        <v>12131877</v>
      </c>
      <c r="AG110" s="916"/>
      <c r="AH110" s="916"/>
      <c r="AI110" s="916"/>
      <c r="AJ110" s="917"/>
      <c r="AK110" s="918">
        <v>11998519</v>
      </c>
      <c r="AL110" s="916"/>
      <c r="AM110" s="916"/>
      <c r="AN110" s="916"/>
      <c r="AO110" s="917"/>
      <c r="AP110" s="919">
        <v>18.899999999999999</v>
      </c>
      <c r="AQ110" s="920"/>
      <c r="AR110" s="920"/>
      <c r="AS110" s="920"/>
      <c r="AT110" s="921"/>
      <c r="AU110" s="955" t="s">
        <v>60</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125223674</v>
      </c>
      <c r="BR110" s="863"/>
      <c r="BS110" s="863"/>
      <c r="BT110" s="863"/>
      <c r="BU110" s="863"/>
      <c r="BV110" s="863">
        <v>125336751</v>
      </c>
      <c r="BW110" s="863"/>
      <c r="BX110" s="863"/>
      <c r="BY110" s="863"/>
      <c r="BZ110" s="863"/>
      <c r="CA110" s="863">
        <v>122717396</v>
      </c>
      <c r="CB110" s="863"/>
      <c r="CC110" s="863"/>
      <c r="CD110" s="863"/>
      <c r="CE110" s="863"/>
      <c r="CF110" s="887">
        <v>193.8</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7381846</v>
      </c>
      <c r="DH110" s="863"/>
      <c r="DI110" s="863"/>
      <c r="DJ110" s="863"/>
      <c r="DK110" s="863"/>
      <c r="DL110" s="863">
        <v>6595162</v>
      </c>
      <c r="DM110" s="863"/>
      <c r="DN110" s="863"/>
      <c r="DO110" s="863"/>
      <c r="DP110" s="863"/>
      <c r="DQ110" s="863">
        <v>5787884</v>
      </c>
      <c r="DR110" s="863"/>
      <c r="DS110" s="863"/>
      <c r="DT110" s="863"/>
      <c r="DU110" s="863"/>
      <c r="DV110" s="864">
        <v>9.1</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8151441</v>
      </c>
      <c r="BR111" s="835"/>
      <c r="BS111" s="835"/>
      <c r="BT111" s="835"/>
      <c r="BU111" s="835"/>
      <c r="BV111" s="835">
        <v>7364757</v>
      </c>
      <c r="BW111" s="835"/>
      <c r="BX111" s="835"/>
      <c r="BY111" s="835"/>
      <c r="BZ111" s="835"/>
      <c r="CA111" s="835">
        <v>5787884</v>
      </c>
      <c r="CB111" s="835"/>
      <c r="CC111" s="835"/>
      <c r="CD111" s="835"/>
      <c r="CE111" s="835"/>
      <c r="CF111" s="896">
        <v>9.1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48071800</v>
      </c>
      <c r="BR112" s="835"/>
      <c r="BS112" s="835"/>
      <c r="BT112" s="835"/>
      <c r="BU112" s="835"/>
      <c r="BV112" s="835">
        <v>52838906</v>
      </c>
      <c r="BW112" s="835"/>
      <c r="BX112" s="835"/>
      <c r="BY112" s="835"/>
      <c r="BZ112" s="835"/>
      <c r="CA112" s="835">
        <v>53913207</v>
      </c>
      <c r="CB112" s="835"/>
      <c r="CC112" s="835"/>
      <c r="CD112" s="835"/>
      <c r="CE112" s="835"/>
      <c r="CF112" s="896">
        <v>85.1</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3134275</v>
      </c>
      <c r="AB113" s="944"/>
      <c r="AC113" s="944"/>
      <c r="AD113" s="944"/>
      <c r="AE113" s="945"/>
      <c r="AF113" s="946">
        <v>3989596</v>
      </c>
      <c r="AG113" s="944"/>
      <c r="AH113" s="944"/>
      <c r="AI113" s="944"/>
      <c r="AJ113" s="945"/>
      <c r="AK113" s="946">
        <v>3810629</v>
      </c>
      <c r="AL113" s="944"/>
      <c r="AM113" s="944"/>
      <c r="AN113" s="944"/>
      <c r="AO113" s="945"/>
      <c r="AP113" s="947">
        <v>6</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26160</v>
      </c>
      <c r="BR113" s="835"/>
      <c r="BS113" s="835"/>
      <c r="BT113" s="835"/>
      <c r="BU113" s="835"/>
      <c r="BV113" s="835">
        <v>23875</v>
      </c>
      <c r="BW113" s="835"/>
      <c r="BX113" s="835"/>
      <c r="BY113" s="835"/>
      <c r="BZ113" s="835"/>
      <c r="CA113" s="835">
        <v>18432</v>
      </c>
      <c r="CB113" s="835"/>
      <c r="CC113" s="835"/>
      <c r="CD113" s="835"/>
      <c r="CE113" s="835"/>
      <c r="CF113" s="896">
        <v>0</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2823</v>
      </c>
      <c r="AB114" s="798"/>
      <c r="AC114" s="798"/>
      <c r="AD114" s="798"/>
      <c r="AE114" s="799"/>
      <c r="AF114" s="800">
        <v>3008</v>
      </c>
      <c r="AG114" s="798"/>
      <c r="AH114" s="798"/>
      <c r="AI114" s="798"/>
      <c r="AJ114" s="799"/>
      <c r="AK114" s="800">
        <v>4335</v>
      </c>
      <c r="AL114" s="798"/>
      <c r="AM114" s="798"/>
      <c r="AN114" s="798"/>
      <c r="AO114" s="799"/>
      <c r="AP114" s="845">
        <v>0</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16830043</v>
      </c>
      <c r="BR114" s="835"/>
      <c r="BS114" s="835"/>
      <c r="BT114" s="835"/>
      <c r="BU114" s="835"/>
      <c r="BV114" s="835">
        <v>16954813</v>
      </c>
      <c r="BW114" s="835"/>
      <c r="BX114" s="835"/>
      <c r="BY114" s="835"/>
      <c r="BZ114" s="835"/>
      <c r="CA114" s="835">
        <v>16666679</v>
      </c>
      <c r="CB114" s="835"/>
      <c r="CC114" s="835"/>
      <c r="CD114" s="835"/>
      <c r="CE114" s="835"/>
      <c r="CF114" s="896">
        <v>26.3</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1839820</v>
      </c>
      <c r="AB115" s="944"/>
      <c r="AC115" s="944"/>
      <c r="AD115" s="944"/>
      <c r="AE115" s="945"/>
      <c r="AF115" s="946">
        <v>973475</v>
      </c>
      <c r="AG115" s="944"/>
      <c r="AH115" s="944"/>
      <c r="AI115" s="944"/>
      <c r="AJ115" s="945"/>
      <c r="AK115" s="946">
        <v>1742721</v>
      </c>
      <c r="AL115" s="944"/>
      <c r="AM115" s="944"/>
      <c r="AN115" s="944"/>
      <c r="AO115" s="945"/>
      <c r="AP115" s="947">
        <v>2.8</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769595</v>
      </c>
      <c r="DH115" s="798"/>
      <c r="DI115" s="798"/>
      <c r="DJ115" s="798"/>
      <c r="DK115" s="799"/>
      <c r="DL115" s="800">
        <v>769595</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19466740</v>
      </c>
      <c r="AB117" s="930"/>
      <c r="AC117" s="930"/>
      <c r="AD117" s="930"/>
      <c r="AE117" s="931"/>
      <c r="AF117" s="932">
        <v>17097956</v>
      </c>
      <c r="AG117" s="930"/>
      <c r="AH117" s="930"/>
      <c r="AI117" s="930"/>
      <c r="AJ117" s="931"/>
      <c r="AK117" s="932">
        <v>17556204</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286</v>
      </c>
      <c r="AG118" s="923"/>
      <c r="AH118" s="923"/>
      <c r="AI118" s="923"/>
      <c r="AJ118" s="924"/>
      <c r="AK118" s="925" t="s">
        <v>285</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971247</v>
      </c>
      <c r="AB119" s="916"/>
      <c r="AC119" s="916"/>
      <c r="AD119" s="916"/>
      <c r="AE119" s="917"/>
      <c r="AF119" s="918">
        <v>971475</v>
      </c>
      <c r="AG119" s="916"/>
      <c r="AH119" s="916"/>
      <c r="AI119" s="916"/>
      <c r="AJ119" s="917"/>
      <c r="AK119" s="918">
        <v>971709</v>
      </c>
      <c r="AL119" s="916"/>
      <c r="AM119" s="916"/>
      <c r="AN119" s="916"/>
      <c r="AO119" s="917"/>
      <c r="AP119" s="919">
        <v>1.5</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439</v>
      </c>
      <c r="BP119" s="899"/>
      <c r="BQ119" s="903">
        <v>198303118</v>
      </c>
      <c r="BR119" s="866"/>
      <c r="BS119" s="866"/>
      <c r="BT119" s="866"/>
      <c r="BU119" s="866"/>
      <c r="BV119" s="866">
        <v>202519102</v>
      </c>
      <c r="BW119" s="866"/>
      <c r="BX119" s="866"/>
      <c r="BY119" s="866"/>
      <c r="BZ119" s="866"/>
      <c r="CA119" s="866">
        <v>199103598</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33003978</v>
      </c>
      <c r="BR120" s="863"/>
      <c r="BS120" s="863"/>
      <c r="BT120" s="863"/>
      <c r="BU120" s="863"/>
      <c r="BV120" s="863">
        <v>39202588</v>
      </c>
      <c r="BW120" s="863"/>
      <c r="BX120" s="863"/>
      <c r="BY120" s="863"/>
      <c r="BZ120" s="863"/>
      <c r="CA120" s="863">
        <v>41973263</v>
      </c>
      <c r="CB120" s="863"/>
      <c r="CC120" s="863"/>
      <c r="CD120" s="863"/>
      <c r="CE120" s="863"/>
      <c r="CF120" s="887">
        <v>66.3</v>
      </c>
      <c r="CG120" s="888"/>
      <c r="CH120" s="888"/>
      <c r="CI120" s="888"/>
      <c r="CJ120" s="888"/>
      <c r="CK120" s="889" t="s">
        <v>443</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t="s">
        <v>110</v>
      </c>
      <c r="DH120" s="863"/>
      <c r="DI120" s="863"/>
      <c r="DJ120" s="863"/>
      <c r="DK120" s="863"/>
      <c r="DL120" s="863" t="s">
        <v>110</v>
      </c>
      <c r="DM120" s="863"/>
      <c r="DN120" s="863"/>
      <c r="DO120" s="863"/>
      <c r="DP120" s="863"/>
      <c r="DQ120" s="863">
        <v>41551605</v>
      </c>
      <c r="DR120" s="863"/>
      <c r="DS120" s="863"/>
      <c r="DT120" s="863"/>
      <c r="DU120" s="863"/>
      <c r="DV120" s="864">
        <v>65.599999999999994</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28257298</v>
      </c>
      <c r="BR121" s="835"/>
      <c r="BS121" s="835"/>
      <c r="BT121" s="835"/>
      <c r="BU121" s="835"/>
      <c r="BV121" s="835">
        <v>27622606</v>
      </c>
      <c r="BW121" s="835"/>
      <c r="BX121" s="835"/>
      <c r="BY121" s="835"/>
      <c r="BZ121" s="835"/>
      <c r="CA121" s="835">
        <v>26412130</v>
      </c>
      <c r="CB121" s="835"/>
      <c r="CC121" s="835"/>
      <c r="CD121" s="835"/>
      <c r="CE121" s="835"/>
      <c r="CF121" s="896">
        <v>41.7</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2976767</v>
      </c>
      <c r="DH121" s="835"/>
      <c r="DI121" s="835"/>
      <c r="DJ121" s="835"/>
      <c r="DK121" s="835"/>
      <c r="DL121" s="835">
        <v>7210737</v>
      </c>
      <c r="DM121" s="835"/>
      <c r="DN121" s="835"/>
      <c r="DO121" s="835"/>
      <c r="DP121" s="835"/>
      <c r="DQ121" s="835">
        <v>7657415</v>
      </c>
      <c r="DR121" s="835"/>
      <c r="DS121" s="835"/>
      <c r="DT121" s="835"/>
      <c r="DU121" s="835"/>
      <c r="DV121" s="812">
        <v>12.1</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111479160</v>
      </c>
      <c r="BR122" s="866"/>
      <c r="BS122" s="866"/>
      <c r="BT122" s="866"/>
      <c r="BU122" s="866"/>
      <c r="BV122" s="866">
        <v>112326602</v>
      </c>
      <c r="BW122" s="866"/>
      <c r="BX122" s="866"/>
      <c r="BY122" s="866"/>
      <c r="BZ122" s="866"/>
      <c r="CA122" s="866">
        <v>110374372</v>
      </c>
      <c r="CB122" s="866"/>
      <c r="CC122" s="866"/>
      <c r="CD122" s="866"/>
      <c r="CE122" s="866"/>
      <c r="CF122" s="867">
        <v>174.3</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v>2996238</v>
      </c>
      <c r="DR122" s="835"/>
      <c r="DS122" s="835"/>
      <c r="DT122" s="835"/>
      <c r="DU122" s="835"/>
      <c r="DV122" s="812">
        <v>4.7</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447</v>
      </c>
      <c r="BP123" s="899"/>
      <c r="BQ123" s="853">
        <v>172740436</v>
      </c>
      <c r="BR123" s="854"/>
      <c r="BS123" s="854"/>
      <c r="BT123" s="854"/>
      <c r="BU123" s="854"/>
      <c r="BV123" s="854">
        <v>179151796</v>
      </c>
      <c r="BW123" s="854"/>
      <c r="BX123" s="854"/>
      <c r="BY123" s="854"/>
      <c r="BZ123" s="854"/>
      <c r="CA123" s="854">
        <v>178759765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1601601</v>
      </c>
      <c r="DH123" s="798"/>
      <c r="DI123" s="798"/>
      <c r="DJ123" s="798"/>
      <c r="DK123" s="799"/>
      <c r="DL123" s="800">
        <v>1642519</v>
      </c>
      <c r="DM123" s="798"/>
      <c r="DN123" s="798"/>
      <c r="DO123" s="798"/>
      <c r="DP123" s="799"/>
      <c r="DQ123" s="800">
        <v>1683471</v>
      </c>
      <c r="DR123" s="798"/>
      <c r="DS123" s="798"/>
      <c r="DT123" s="798"/>
      <c r="DU123" s="799"/>
      <c r="DV123" s="845">
        <v>2.7</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40.799999999999997</v>
      </c>
      <c r="BR124" s="852"/>
      <c r="BS124" s="852"/>
      <c r="BT124" s="852"/>
      <c r="BU124" s="852"/>
      <c r="BV124" s="852">
        <v>36.700000000000003</v>
      </c>
      <c r="BW124" s="852"/>
      <c r="BX124" s="852"/>
      <c r="BY124" s="852"/>
      <c r="BZ124" s="852"/>
      <c r="CA124" s="852">
        <v>32.1</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43493432</v>
      </c>
      <c r="DH124" s="781"/>
      <c r="DI124" s="781"/>
      <c r="DJ124" s="781"/>
      <c r="DK124" s="782"/>
      <c r="DL124" s="783">
        <v>43985650</v>
      </c>
      <c r="DM124" s="781"/>
      <c r="DN124" s="781"/>
      <c r="DO124" s="781"/>
      <c r="DP124" s="782"/>
      <c r="DQ124" s="783">
        <v>24478</v>
      </c>
      <c r="DR124" s="781"/>
      <c r="DS124" s="781"/>
      <c r="DT124" s="781"/>
      <c r="DU124" s="782"/>
      <c r="DV124" s="869">
        <v>0</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866378</v>
      </c>
      <c r="AB126" s="798"/>
      <c r="AC126" s="798"/>
      <c r="AD126" s="798"/>
      <c r="AE126" s="799"/>
      <c r="AF126" s="800" t="s">
        <v>110</v>
      </c>
      <c r="AG126" s="798"/>
      <c r="AH126" s="798"/>
      <c r="AI126" s="798"/>
      <c r="AJ126" s="799"/>
      <c r="AK126" s="800">
        <v>769595</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2195</v>
      </c>
      <c r="AB127" s="798"/>
      <c r="AC127" s="798"/>
      <c r="AD127" s="798"/>
      <c r="AE127" s="799"/>
      <c r="AF127" s="800">
        <v>2000</v>
      </c>
      <c r="AG127" s="798"/>
      <c r="AH127" s="798"/>
      <c r="AI127" s="798"/>
      <c r="AJ127" s="799"/>
      <c r="AK127" s="800">
        <v>1417</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2137860</v>
      </c>
      <c r="AB128" s="819"/>
      <c r="AC128" s="819"/>
      <c r="AD128" s="819"/>
      <c r="AE128" s="820"/>
      <c r="AF128" s="821">
        <v>2057088</v>
      </c>
      <c r="AG128" s="819"/>
      <c r="AH128" s="819"/>
      <c r="AI128" s="819"/>
      <c r="AJ128" s="820"/>
      <c r="AK128" s="821">
        <v>1973586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110</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73244677</v>
      </c>
      <c r="AB129" s="798"/>
      <c r="AC129" s="798"/>
      <c r="AD129" s="798"/>
      <c r="AE129" s="799"/>
      <c r="AF129" s="800">
        <v>73381106</v>
      </c>
      <c r="AG129" s="798"/>
      <c r="AH129" s="798"/>
      <c r="AI129" s="798"/>
      <c r="AJ129" s="799"/>
      <c r="AK129" s="800">
        <v>73002355</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110</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10626213</v>
      </c>
      <c r="AB130" s="798"/>
      <c r="AC130" s="798"/>
      <c r="AD130" s="798"/>
      <c r="AE130" s="799"/>
      <c r="AF130" s="800">
        <v>9807777</v>
      </c>
      <c r="AG130" s="798"/>
      <c r="AH130" s="798"/>
      <c r="AI130" s="798"/>
      <c r="AJ130" s="799"/>
      <c r="AK130" s="800">
        <v>9671867</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62618464</v>
      </c>
      <c r="AB131" s="781"/>
      <c r="AC131" s="781"/>
      <c r="AD131" s="781"/>
      <c r="AE131" s="782"/>
      <c r="AF131" s="783">
        <v>63573329</v>
      </c>
      <c r="AG131" s="781"/>
      <c r="AH131" s="781"/>
      <c r="AI131" s="781"/>
      <c r="AJ131" s="782"/>
      <c r="AK131" s="783">
        <v>63330488</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32.1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10.703978620000001</v>
      </c>
      <c r="AB132" s="761"/>
      <c r="AC132" s="761"/>
      <c r="AD132" s="761"/>
      <c r="AE132" s="762"/>
      <c r="AF132" s="763">
        <v>8.2315824610000004</v>
      </c>
      <c r="AG132" s="761"/>
      <c r="AH132" s="761"/>
      <c r="AI132" s="761"/>
      <c r="AJ132" s="762"/>
      <c r="AK132" s="763">
        <v>9.3331840419999992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11.1</v>
      </c>
      <c r="AB133" s="740"/>
      <c r="AC133" s="740"/>
      <c r="AD133" s="740"/>
      <c r="AE133" s="741"/>
      <c r="AF133" s="739">
        <v>9.6999999999999993</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sqref="A1:XFD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18481537</v>
      </c>
      <c r="L9" s="266">
        <v>56015</v>
      </c>
      <c r="M9" s="267">
        <v>57606</v>
      </c>
      <c r="N9" s="268">
        <v>-2.8</v>
      </c>
    </row>
    <row r="10" spans="1:16">
      <c r="A10" s="250"/>
      <c r="B10" s="246"/>
      <c r="C10" s="246"/>
      <c r="D10" s="246"/>
      <c r="E10" s="246"/>
      <c r="F10" s="246"/>
      <c r="G10" s="1166" t="s">
        <v>481</v>
      </c>
      <c r="H10" s="1167"/>
      <c r="I10" s="1167"/>
      <c r="J10" s="1168"/>
      <c r="K10" s="269">
        <v>1576409</v>
      </c>
      <c r="L10" s="270">
        <v>4778</v>
      </c>
      <c r="M10" s="271">
        <v>2562</v>
      </c>
      <c r="N10" s="272">
        <v>86.5</v>
      </c>
    </row>
    <row r="11" spans="1:16" ht="13.5" customHeight="1">
      <c r="A11" s="250"/>
      <c r="B11" s="246"/>
      <c r="C11" s="246"/>
      <c r="D11" s="246"/>
      <c r="E11" s="246"/>
      <c r="F11" s="246"/>
      <c r="G11" s="1166" t="s">
        <v>482</v>
      </c>
      <c r="H11" s="1167"/>
      <c r="I11" s="1167"/>
      <c r="J11" s="1168"/>
      <c r="K11" s="269">
        <v>16451</v>
      </c>
      <c r="L11" s="270">
        <v>50</v>
      </c>
      <c r="M11" s="271">
        <v>1597</v>
      </c>
      <c r="N11" s="272">
        <v>-96.9</v>
      </c>
    </row>
    <row r="12" spans="1:16" ht="13.5" customHeight="1">
      <c r="A12" s="250"/>
      <c r="B12" s="246"/>
      <c r="C12" s="246"/>
      <c r="D12" s="246"/>
      <c r="E12" s="246"/>
      <c r="F12" s="246"/>
      <c r="G12" s="1166" t="s">
        <v>483</v>
      </c>
      <c r="H12" s="1167"/>
      <c r="I12" s="1167"/>
      <c r="J12" s="1168"/>
      <c r="K12" s="269">
        <v>1028365</v>
      </c>
      <c r="L12" s="270">
        <v>3117</v>
      </c>
      <c r="M12" s="271">
        <v>583</v>
      </c>
      <c r="N12" s="272">
        <v>434.6</v>
      </c>
    </row>
    <row r="13" spans="1:16" ht="13.5" customHeight="1">
      <c r="A13" s="250"/>
      <c r="B13" s="246"/>
      <c r="C13" s="246"/>
      <c r="D13" s="246"/>
      <c r="E13" s="246"/>
      <c r="F13" s="246"/>
      <c r="G13" s="1166" t="s">
        <v>484</v>
      </c>
      <c r="H13" s="1167"/>
      <c r="I13" s="1167"/>
      <c r="J13" s="1168"/>
      <c r="K13" s="269" t="s">
        <v>485</v>
      </c>
      <c r="L13" s="270" t="s">
        <v>485</v>
      </c>
      <c r="M13" s="271">
        <v>23</v>
      </c>
      <c r="N13" s="272" t="s">
        <v>485</v>
      </c>
    </row>
    <row r="14" spans="1:16" ht="13.5" customHeight="1">
      <c r="A14" s="250"/>
      <c r="B14" s="246"/>
      <c r="C14" s="246"/>
      <c r="D14" s="246"/>
      <c r="E14" s="246"/>
      <c r="F14" s="246"/>
      <c r="G14" s="1166" t="s">
        <v>486</v>
      </c>
      <c r="H14" s="1167"/>
      <c r="I14" s="1167"/>
      <c r="J14" s="1168"/>
      <c r="K14" s="269">
        <v>361545</v>
      </c>
      <c r="L14" s="270">
        <v>1096</v>
      </c>
      <c r="M14" s="271">
        <v>1821</v>
      </c>
      <c r="N14" s="272">
        <v>-39.799999999999997</v>
      </c>
    </row>
    <row r="15" spans="1:16" ht="13.5" customHeight="1">
      <c r="A15" s="250"/>
      <c r="B15" s="246"/>
      <c r="C15" s="246"/>
      <c r="D15" s="246"/>
      <c r="E15" s="246"/>
      <c r="F15" s="246"/>
      <c r="G15" s="1166" t="s">
        <v>487</v>
      </c>
      <c r="H15" s="1167"/>
      <c r="I15" s="1167"/>
      <c r="J15" s="1168"/>
      <c r="K15" s="269">
        <v>54197</v>
      </c>
      <c r="L15" s="270">
        <v>164</v>
      </c>
      <c r="M15" s="271">
        <v>1288</v>
      </c>
      <c r="N15" s="272">
        <v>-87.3</v>
      </c>
    </row>
    <row r="16" spans="1:16">
      <c r="A16" s="250"/>
      <c r="B16" s="246"/>
      <c r="C16" s="246"/>
      <c r="D16" s="246"/>
      <c r="E16" s="246"/>
      <c r="F16" s="246"/>
      <c r="G16" s="1169" t="s">
        <v>488</v>
      </c>
      <c r="H16" s="1170"/>
      <c r="I16" s="1170"/>
      <c r="J16" s="1171"/>
      <c r="K16" s="270">
        <v>-1376867</v>
      </c>
      <c r="L16" s="270">
        <v>-4173</v>
      </c>
      <c r="M16" s="271">
        <v>-4777</v>
      </c>
      <c r="N16" s="272">
        <v>-12.6</v>
      </c>
    </row>
    <row r="17" spans="1:16">
      <c r="A17" s="250"/>
      <c r="B17" s="246"/>
      <c r="C17" s="246"/>
      <c r="D17" s="246"/>
      <c r="E17" s="246"/>
      <c r="F17" s="246"/>
      <c r="G17" s="1169" t="s">
        <v>169</v>
      </c>
      <c r="H17" s="1170"/>
      <c r="I17" s="1170"/>
      <c r="J17" s="1171"/>
      <c r="K17" s="270">
        <v>20141637</v>
      </c>
      <c r="L17" s="270">
        <v>61047</v>
      </c>
      <c r="M17" s="271">
        <v>60704</v>
      </c>
      <c r="N17" s="272">
        <v>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6.82</v>
      </c>
      <c r="L21" s="283">
        <v>6.19</v>
      </c>
      <c r="M21" s="284">
        <v>0.63</v>
      </c>
      <c r="N21" s="251"/>
      <c r="O21" s="285"/>
      <c r="P21" s="281"/>
    </row>
    <row r="22" spans="1:16" s="286" customFormat="1">
      <c r="A22" s="281"/>
      <c r="B22" s="251"/>
      <c r="C22" s="251"/>
      <c r="D22" s="251"/>
      <c r="E22" s="251"/>
      <c r="F22" s="251"/>
      <c r="G22" s="1163" t="s">
        <v>494</v>
      </c>
      <c r="H22" s="1164"/>
      <c r="I22" s="1164"/>
      <c r="J22" s="1165"/>
      <c r="K22" s="287">
        <v>101.6</v>
      </c>
      <c r="L22" s="288">
        <v>100.2</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11998519</v>
      </c>
      <c r="L32" s="296">
        <v>36366</v>
      </c>
      <c r="M32" s="297">
        <v>38230</v>
      </c>
      <c r="N32" s="298">
        <v>-4.9000000000000004</v>
      </c>
    </row>
    <row r="33" spans="1:16" ht="13.5" customHeight="1">
      <c r="A33" s="250"/>
      <c r="B33" s="246"/>
      <c r="C33" s="246"/>
      <c r="D33" s="246"/>
      <c r="E33" s="246"/>
      <c r="F33" s="246"/>
      <c r="G33" s="1154" t="s">
        <v>499</v>
      </c>
      <c r="H33" s="1155"/>
      <c r="I33" s="1155"/>
      <c r="J33" s="1156"/>
      <c r="K33" s="296" t="s">
        <v>485</v>
      </c>
      <c r="L33" s="296" t="s">
        <v>485</v>
      </c>
      <c r="M33" s="297" t="s">
        <v>485</v>
      </c>
      <c r="N33" s="298" t="s">
        <v>485</v>
      </c>
    </row>
    <row r="34" spans="1:16" ht="27" customHeight="1">
      <c r="A34" s="250"/>
      <c r="B34" s="246"/>
      <c r="C34" s="246"/>
      <c r="D34" s="246"/>
      <c r="E34" s="246"/>
      <c r="F34" s="246"/>
      <c r="G34" s="1154" t="s">
        <v>500</v>
      </c>
      <c r="H34" s="1155"/>
      <c r="I34" s="1155"/>
      <c r="J34" s="1156"/>
      <c r="K34" s="296" t="s">
        <v>485</v>
      </c>
      <c r="L34" s="296" t="s">
        <v>485</v>
      </c>
      <c r="M34" s="297">
        <v>109</v>
      </c>
      <c r="N34" s="298" t="s">
        <v>485</v>
      </c>
    </row>
    <row r="35" spans="1:16" ht="27" customHeight="1">
      <c r="A35" s="250"/>
      <c r="B35" s="246"/>
      <c r="C35" s="246"/>
      <c r="D35" s="246"/>
      <c r="E35" s="246"/>
      <c r="F35" s="246"/>
      <c r="G35" s="1154" t="s">
        <v>501</v>
      </c>
      <c r="H35" s="1155"/>
      <c r="I35" s="1155"/>
      <c r="J35" s="1156"/>
      <c r="K35" s="296">
        <v>3810629</v>
      </c>
      <c r="L35" s="296">
        <v>11550</v>
      </c>
      <c r="M35" s="297">
        <v>9521</v>
      </c>
      <c r="N35" s="298">
        <v>21.3</v>
      </c>
    </row>
    <row r="36" spans="1:16" ht="27" customHeight="1">
      <c r="A36" s="250"/>
      <c r="B36" s="246"/>
      <c r="C36" s="246"/>
      <c r="D36" s="246"/>
      <c r="E36" s="246"/>
      <c r="F36" s="246"/>
      <c r="G36" s="1154" t="s">
        <v>502</v>
      </c>
      <c r="H36" s="1155"/>
      <c r="I36" s="1155"/>
      <c r="J36" s="1156"/>
      <c r="K36" s="296">
        <v>4335</v>
      </c>
      <c r="L36" s="296">
        <v>13</v>
      </c>
      <c r="M36" s="297">
        <v>386</v>
      </c>
      <c r="N36" s="298">
        <v>-96.6</v>
      </c>
    </row>
    <row r="37" spans="1:16" ht="13.5" customHeight="1">
      <c r="A37" s="250"/>
      <c r="B37" s="246"/>
      <c r="C37" s="246"/>
      <c r="D37" s="246"/>
      <c r="E37" s="246"/>
      <c r="F37" s="246"/>
      <c r="G37" s="1154" t="s">
        <v>503</v>
      </c>
      <c r="H37" s="1155"/>
      <c r="I37" s="1155"/>
      <c r="J37" s="1156"/>
      <c r="K37" s="296">
        <v>1742721</v>
      </c>
      <c r="L37" s="296">
        <v>5282</v>
      </c>
      <c r="M37" s="297">
        <v>876</v>
      </c>
      <c r="N37" s="298">
        <v>503</v>
      </c>
    </row>
    <row r="38" spans="1:16" ht="27" customHeight="1">
      <c r="A38" s="250"/>
      <c r="B38" s="246"/>
      <c r="C38" s="246"/>
      <c r="D38" s="246"/>
      <c r="E38" s="246"/>
      <c r="F38" s="246"/>
      <c r="G38" s="1157" t="s">
        <v>504</v>
      </c>
      <c r="H38" s="1158"/>
      <c r="I38" s="1158"/>
      <c r="J38" s="1159"/>
      <c r="K38" s="299" t="s">
        <v>485</v>
      </c>
      <c r="L38" s="299" t="s">
        <v>485</v>
      </c>
      <c r="M38" s="300">
        <v>2</v>
      </c>
      <c r="N38" s="301" t="s">
        <v>485</v>
      </c>
      <c r="O38" s="295"/>
    </row>
    <row r="39" spans="1:16">
      <c r="A39" s="250"/>
      <c r="B39" s="246"/>
      <c r="C39" s="246"/>
      <c r="D39" s="246"/>
      <c r="E39" s="246"/>
      <c r="F39" s="246"/>
      <c r="G39" s="1157" t="s">
        <v>505</v>
      </c>
      <c r="H39" s="1158"/>
      <c r="I39" s="1158"/>
      <c r="J39" s="1159"/>
      <c r="K39" s="302">
        <v>-1973586</v>
      </c>
      <c r="L39" s="302">
        <v>-5982</v>
      </c>
      <c r="M39" s="303">
        <v>-8387</v>
      </c>
      <c r="N39" s="304">
        <v>-28.7</v>
      </c>
      <c r="O39" s="295"/>
    </row>
    <row r="40" spans="1:16" ht="27" customHeight="1">
      <c r="A40" s="250"/>
      <c r="B40" s="246"/>
      <c r="C40" s="246"/>
      <c r="D40" s="246"/>
      <c r="E40" s="246"/>
      <c r="F40" s="246"/>
      <c r="G40" s="1154" t="s">
        <v>506</v>
      </c>
      <c r="H40" s="1155"/>
      <c r="I40" s="1155"/>
      <c r="J40" s="1156"/>
      <c r="K40" s="302">
        <v>-9671867</v>
      </c>
      <c r="L40" s="302">
        <v>-29314</v>
      </c>
      <c r="M40" s="303">
        <v>-29253</v>
      </c>
      <c r="N40" s="304">
        <v>0.2</v>
      </c>
      <c r="O40" s="295"/>
    </row>
    <row r="41" spans="1:16">
      <c r="A41" s="250"/>
      <c r="B41" s="246"/>
      <c r="C41" s="246"/>
      <c r="D41" s="246"/>
      <c r="E41" s="246"/>
      <c r="F41" s="246"/>
      <c r="G41" s="1160" t="s">
        <v>280</v>
      </c>
      <c r="H41" s="1161"/>
      <c r="I41" s="1161"/>
      <c r="J41" s="1162"/>
      <c r="K41" s="296">
        <v>5910751</v>
      </c>
      <c r="L41" s="302">
        <v>17915</v>
      </c>
      <c r="M41" s="303">
        <v>11483</v>
      </c>
      <c r="N41" s="304">
        <v>56</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13243068</v>
      </c>
      <c r="J51" s="322">
        <v>39352</v>
      </c>
      <c r="K51" s="323">
        <v>77</v>
      </c>
      <c r="L51" s="324">
        <v>41705</v>
      </c>
      <c r="M51" s="325">
        <v>-4.9000000000000004</v>
      </c>
      <c r="N51" s="326">
        <v>81.900000000000006</v>
      </c>
    </row>
    <row r="52" spans="1:14">
      <c r="A52" s="250"/>
      <c r="B52" s="246"/>
      <c r="C52" s="246"/>
      <c r="D52" s="246"/>
      <c r="E52" s="246"/>
      <c r="F52" s="246"/>
      <c r="G52" s="327"/>
      <c r="H52" s="328" t="s">
        <v>517</v>
      </c>
      <c r="I52" s="329">
        <v>5170569</v>
      </c>
      <c r="J52" s="330">
        <v>15365</v>
      </c>
      <c r="K52" s="331">
        <v>29</v>
      </c>
      <c r="L52" s="332">
        <v>22742</v>
      </c>
      <c r="M52" s="333">
        <v>-4.0999999999999996</v>
      </c>
      <c r="N52" s="334">
        <v>33.1</v>
      </c>
    </row>
    <row r="53" spans="1:14">
      <c r="A53" s="250"/>
      <c r="B53" s="246"/>
      <c r="C53" s="246"/>
      <c r="D53" s="246"/>
      <c r="E53" s="246"/>
      <c r="F53" s="246"/>
      <c r="G53" s="312" t="s">
        <v>518</v>
      </c>
      <c r="H53" s="313"/>
      <c r="I53" s="321">
        <v>37678483</v>
      </c>
      <c r="J53" s="322">
        <v>112309</v>
      </c>
      <c r="K53" s="323">
        <v>185.4</v>
      </c>
      <c r="L53" s="324">
        <v>47677</v>
      </c>
      <c r="M53" s="325">
        <v>14.3</v>
      </c>
      <c r="N53" s="326">
        <v>171.1</v>
      </c>
    </row>
    <row r="54" spans="1:14">
      <c r="A54" s="250"/>
      <c r="B54" s="246"/>
      <c r="C54" s="246"/>
      <c r="D54" s="246"/>
      <c r="E54" s="246"/>
      <c r="F54" s="246"/>
      <c r="G54" s="327"/>
      <c r="H54" s="328" t="s">
        <v>517</v>
      </c>
      <c r="I54" s="329">
        <v>5111542</v>
      </c>
      <c r="J54" s="330">
        <v>15236</v>
      </c>
      <c r="K54" s="331">
        <v>-0.8</v>
      </c>
      <c r="L54" s="332">
        <v>23360</v>
      </c>
      <c r="M54" s="333">
        <v>2.7</v>
      </c>
      <c r="N54" s="334">
        <v>-3.5</v>
      </c>
    </row>
    <row r="55" spans="1:14">
      <c r="A55" s="250"/>
      <c r="B55" s="246"/>
      <c r="C55" s="246"/>
      <c r="D55" s="246"/>
      <c r="E55" s="246"/>
      <c r="F55" s="246"/>
      <c r="G55" s="312" t="s">
        <v>519</v>
      </c>
      <c r="H55" s="313"/>
      <c r="I55" s="321">
        <v>48060834</v>
      </c>
      <c r="J55" s="322">
        <v>143980</v>
      </c>
      <c r="K55" s="323">
        <v>28.2</v>
      </c>
      <c r="L55" s="324">
        <v>51613</v>
      </c>
      <c r="M55" s="325">
        <v>8.3000000000000007</v>
      </c>
      <c r="N55" s="326">
        <v>19.899999999999999</v>
      </c>
    </row>
    <row r="56" spans="1:14">
      <c r="A56" s="250"/>
      <c r="B56" s="246"/>
      <c r="C56" s="246"/>
      <c r="D56" s="246"/>
      <c r="E56" s="246"/>
      <c r="F56" s="246"/>
      <c r="G56" s="327"/>
      <c r="H56" s="328" t="s">
        <v>517</v>
      </c>
      <c r="I56" s="329">
        <v>7904865</v>
      </c>
      <c r="J56" s="330">
        <v>23681</v>
      </c>
      <c r="K56" s="331">
        <v>55.4</v>
      </c>
      <c r="L56" s="332">
        <v>25872</v>
      </c>
      <c r="M56" s="333">
        <v>10.8</v>
      </c>
      <c r="N56" s="334">
        <v>44.6</v>
      </c>
    </row>
    <row r="57" spans="1:14">
      <c r="A57" s="250"/>
      <c r="B57" s="246"/>
      <c r="C57" s="246"/>
      <c r="D57" s="246"/>
      <c r="E57" s="246"/>
      <c r="F57" s="246"/>
      <c r="G57" s="312" t="s">
        <v>520</v>
      </c>
      <c r="H57" s="313"/>
      <c r="I57" s="321">
        <v>38144960</v>
      </c>
      <c r="J57" s="322">
        <v>114922</v>
      </c>
      <c r="K57" s="323">
        <v>-20.2</v>
      </c>
      <c r="L57" s="324">
        <v>50880</v>
      </c>
      <c r="M57" s="325">
        <v>-1.4</v>
      </c>
      <c r="N57" s="326">
        <v>-18.8</v>
      </c>
    </row>
    <row r="58" spans="1:14">
      <c r="A58" s="250"/>
      <c r="B58" s="246"/>
      <c r="C58" s="246"/>
      <c r="D58" s="246"/>
      <c r="E58" s="246"/>
      <c r="F58" s="246"/>
      <c r="G58" s="327"/>
      <c r="H58" s="328" t="s">
        <v>517</v>
      </c>
      <c r="I58" s="329">
        <v>9599225</v>
      </c>
      <c r="J58" s="330">
        <v>28920</v>
      </c>
      <c r="K58" s="331">
        <v>22.1</v>
      </c>
      <c r="L58" s="332">
        <v>27819</v>
      </c>
      <c r="M58" s="333">
        <v>7.5</v>
      </c>
      <c r="N58" s="334">
        <v>14.6</v>
      </c>
    </row>
    <row r="59" spans="1:14">
      <c r="A59" s="250"/>
      <c r="B59" s="246"/>
      <c r="C59" s="246"/>
      <c r="D59" s="246"/>
      <c r="E59" s="246"/>
      <c r="F59" s="246"/>
      <c r="G59" s="312" t="s">
        <v>521</v>
      </c>
      <c r="H59" s="313"/>
      <c r="I59" s="321">
        <v>27543234</v>
      </c>
      <c r="J59" s="322">
        <v>83480</v>
      </c>
      <c r="K59" s="323">
        <v>-27.4</v>
      </c>
      <c r="L59" s="324">
        <v>46395</v>
      </c>
      <c r="M59" s="325">
        <v>-8.8000000000000007</v>
      </c>
      <c r="N59" s="326">
        <v>-18.600000000000001</v>
      </c>
    </row>
    <row r="60" spans="1:14">
      <c r="A60" s="250"/>
      <c r="B60" s="246"/>
      <c r="C60" s="246"/>
      <c r="D60" s="246"/>
      <c r="E60" s="246"/>
      <c r="F60" s="246"/>
      <c r="G60" s="327"/>
      <c r="H60" s="328" t="s">
        <v>517</v>
      </c>
      <c r="I60" s="335">
        <v>6337333</v>
      </c>
      <c r="J60" s="330">
        <v>19208</v>
      </c>
      <c r="K60" s="331">
        <v>-33.6</v>
      </c>
      <c r="L60" s="332">
        <v>26304</v>
      </c>
      <c r="M60" s="333">
        <v>-5.4</v>
      </c>
      <c r="N60" s="334">
        <v>-28.2</v>
      </c>
    </row>
    <row r="61" spans="1:14">
      <c r="A61" s="250"/>
      <c r="B61" s="246"/>
      <c r="C61" s="246"/>
      <c r="D61" s="246"/>
      <c r="E61" s="246"/>
      <c r="F61" s="246"/>
      <c r="G61" s="312" t="s">
        <v>522</v>
      </c>
      <c r="H61" s="336"/>
      <c r="I61" s="337">
        <v>32934116</v>
      </c>
      <c r="J61" s="338">
        <v>98809</v>
      </c>
      <c r="K61" s="339">
        <v>48.6</v>
      </c>
      <c r="L61" s="340">
        <v>47654</v>
      </c>
      <c r="M61" s="341">
        <v>1.5</v>
      </c>
      <c r="N61" s="326">
        <v>47.1</v>
      </c>
    </row>
    <row r="62" spans="1:14">
      <c r="A62" s="250"/>
      <c r="B62" s="246"/>
      <c r="C62" s="246"/>
      <c r="D62" s="246"/>
      <c r="E62" s="246"/>
      <c r="F62" s="246"/>
      <c r="G62" s="327"/>
      <c r="H62" s="328" t="s">
        <v>517</v>
      </c>
      <c r="I62" s="329">
        <v>6824707</v>
      </c>
      <c r="J62" s="330">
        <v>20482</v>
      </c>
      <c r="K62" s="331">
        <v>14.4</v>
      </c>
      <c r="L62" s="332">
        <v>25219</v>
      </c>
      <c r="M62" s="333">
        <v>2.2999999999999998</v>
      </c>
      <c r="N62" s="334">
        <v>12.1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13.89</v>
      </c>
      <c r="G47" s="12">
        <v>14.57</v>
      </c>
      <c r="H47" s="12">
        <v>16.13</v>
      </c>
      <c r="I47" s="12">
        <v>19.54</v>
      </c>
      <c r="J47" s="13">
        <v>20.29</v>
      </c>
    </row>
    <row r="48" spans="2:10" ht="57.75" customHeight="1">
      <c r="B48" s="14"/>
      <c r="C48" s="1174" t="s">
        <v>4</v>
      </c>
      <c r="D48" s="1174"/>
      <c r="E48" s="1175"/>
      <c r="F48" s="15">
        <v>6.64</v>
      </c>
      <c r="G48" s="16">
        <v>9.3800000000000008</v>
      </c>
      <c r="H48" s="16">
        <v>7.48</v>
      </c>
      <c r="I48" s="16">
        <v>7.12</v>
      </c>
      <c r="J48" s="17">
        <v>5.21</v>
      </c>
    </row>
    <row r="49" spans="2:10" ht="57.75" customHeight="1" thickBot="1">
      <c r="B49" s="18"/>
      <c r="C49" s="1176" t="s">
        <v>5</v>
      </c>
      <c r="D49" s="1176"/>
      <c r="E49" s="1177"/>
      <c r="F49" s="19">
        <v>4.2699999999999996</v>
      </c>
      <c r="G49" s="20">
        <v>3.58</v>
      </c>
      <c r="H49" s="20" t="s">
        <v>529</v>
      </c>
      <c r="I49" s="20">
        <v>3.1</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2018-05-07T10:07:05Z</cp:lastPrinted>
  <dcterms:created xsi:type="dcterms:W3CDTF">2018-01-24T03:52:37Z</dcterms:created>
  <dcterms:modified xsi:type="dcterms:W3CDTF">2018-11-28T23:50:30Z</dcterms:modified>
</cp:coreProperties>
</file>