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s3410d6c8\作業用\03 財政1\35 財政情報の開示\平成29年度（H28決算分）\13_市町村回答（再分析）\済03郡山市●\"/>
    </mc:Choice>
  </mc:AlternateContent>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52511" concurrentManualCount="2"/>
</workbook>
</file>

<file path=xl/calcChain.xml><?xml version="1.0" encoding="utf-8"?>
<calcChain xmlns="http://schemas.openxmlformats.org/spreadsheetml/2006/main">
  <c r="AU88" i="11" l="1"/>
  <c r="AP88" i="11"/>
  <c r="AF88" i="11"/>
  <c r="CW102" i="11" l="1"/>
  <c r="DB102" i="11"/>
  <c r="CR102" i="11"/>
  <c r="AP63" i="11" l="1"/>
  <c r="BG39" i="9" l="1"/>
  <c r="BG38" i="9"/>
  <c r="BG37" i="9"/>
  <c r="BG36" i="9"/>
  <c r="BG35" i="9"/>
  <c r="BG34" i="9"/>
  <c r="AO37" i="9"/>
  <c r="AO36"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O42" i="9"/>
  <c r="BE42" i="9"/>
  <c r="AM42" i="9"/>
  <c r="U42" i="9"/>
  <c r="CO41" i="9"/>
  <c r="BE41" i="9"/>
  <c r="AM41" i="9"/>
  <c r="U41" i="9"/>
  <c r="CO40" i="9"/>
  <c r="BE40" i="9"/>
  <c r="AM40" i="9"/>
  <c r="U40" i="9"/>
  <c r="AM39" i="9"/>
  <c r="U39" i="9"/>
  <c r="AM38" i="9"/>
  <c r="U38"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6" i="9" l="1"/>
  <c r="C37" i="9" l="1"/>
  <c r="C38" i="9" l="1"/>
  <c r="C39" i="9" l="1"/>
  <c r="C40" i="9" l="1"/>
  <c r="C41" i="9" s="1"/>
  <c r="C42" i="9" s="1"/>
  <c r="C43" i="9" s="1"/>
  <c r="U34" i="9"/>
  <c r="U35" i="9" s="1"/>
  <c r="U36" i="9" s="1"/>
  <c r="U37" i="9" s="1"/>
  <c r="BE34" i="9" l="1"/>
  <c r="BE35" i="9" s="1"/>
  <c r="BE36" i="9" s="1"/>
  <c r="BE37" i="9" s="1"/>
  <c r="BE38" i="9" s="1"/>
  <c r="BE39" i="9" s="1"/>
  <c r="BW34" i="9"/>
  <c r="BW35" i="9" s="1"/>
  <c r="BW36" i="9" s="1"/>
  <c r="BW37" i="9" s="1"/>
  <c r="BW38" i="9" s="1"/>
  <c r="BW39" i="9" s="1"/>
  <c r="BW40" i="9" s="1"/>
  <c r="BW41" i="9" s="1"/>
  <c r="BW42" i="9" s="1"/>
  <c r="AM34" i="9"/>
  <c r="AM35" i="9" s="1"/>
  <c r="AM36" i="9" s="1"/>
  <c r="AM37" i="9" s="1"/>
  <c r="CO34" i="9" l="1"/>
  <c r="CO35" i="9" s="1"/>
  <c r="CO36" i="9" s="1"/>
  <c r="CO37" i="9" s="1"/>
  <c r="CO38" i="9" s="1"/>
  <c r="CO39" i="9" s="1"/>
</calcChain>
</file>

<file path=xl/sharedStrings.xml><?xml version="1.0" encoding="utf-8"?>
<sst xmlns="http://schemas.openxmlformats.org/spreadsheetml/2006/main" count="1115" uniqueCount="594">
  <si>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</si>
  <si>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</si>
  <si>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</si>
  <si>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</si>
  <si>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</si>
  <si>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</si>
  <si>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</si>
  <si>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</si>
  <si>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</si>
  <si>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</si>
  <si>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</si>
  <si>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</si>
  <si>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</si>
  <si>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</si>
  <si>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</si>
  <si>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</si>
  <si>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</si>
  <si>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</si>
  <si>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</si>
  <si>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</si>
  <si>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</si>
  <si>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</si>
  <si>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</si>
  <si>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</si>
  <si>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</si>
  <si>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</si>
  <si>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</si>
  <si>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</si>
  <si>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</si>
  <si>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</si>
  <si>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</si>
  <si>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</si>
  <si>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</si>
  <si>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</si>
  <si>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</si>
  <si>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</si>
  <si>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</si>
  <si>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</si>
  <si>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</si>
  <si>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</si>
  <si>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</si>
  <si>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</si>
  <si>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</si>
  <si>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</si>
  <si>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</si>
  <si>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</si>
  <si>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</si>
  <si>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</si>
  <si>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</si>
  <si>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</si>
  <si>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</si>
  <si>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</si>
  <si>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</si>
  <si>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</si>
  <si>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</si>
  <si>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</si>
  <si>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</si>
  <si>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</si>
  <si>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</si>
  <si>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</si>
  <si>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</si>
  <si>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</si>
  <si>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</si>
  <si>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</si>
  <si>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</si>
  <si>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</si>
  <si>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</si>
  <si>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</si>
  <si>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</si>
  <si>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中核市</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</si>
  <si>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</si>
  <si>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</si>
  <si>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</si>
  <si>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</si>
  <si>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</si>
  <si>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</si>
  <si>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</si>
  <si>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</si>
  <si>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</si>
  <si>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</si>
  <si>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</si>
  <si>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</si>
  <si>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郡山市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</si>
  <si>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</si>
  <si>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</si>
  <si>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</si>
  <si>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</si>
  <si>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</si>
  <si>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</si>
  <si>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</si>
  <si>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</si>
  <si>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</si>
  <si>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</si>
  <si>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</si>
  <si>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</si>
  <si>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</si>
  <si>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</si>
  <si>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</si>
  <si>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</si>
  <si>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</si>
  <si>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</si>
  <si>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</si>
  <si>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</si>
  <si>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</si>
  <si>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</si>
  <si>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</si>
  <si>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</si>
  <si>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</si>
  <si>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</si>
  <si>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</si>
  <si>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</si>
  <si>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</si>
  <si>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</si>
  <si>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</si>
  <si>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</si>
  <si>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</si>
  <si>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</si>
  <si>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</si>
  <si>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</si>
  <si>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</si>
  <si>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</si>
  <si>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</si>
  <si>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</si>
  <si>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</si>
  <si>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</si>
  <si>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</si>
  <si>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</si>
  <si>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</si>
  <si>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</si>
  <si>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</si>
  <si>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</si>
  <si>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</si>
  <si>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</si>
  <si>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</si>
  <si>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</si>
  <si>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</si>
  <si>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18"/>
  </si>
  <si>
    <t>うち日本人(％)</t>
    <phoneticPr fontId="5"/>
  </si>
  <si>
    <t>-0.2</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</si>
  <si>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</si>
  <si>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</si>
  <si>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</si>
  <si>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</si>
  <si>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</si>
  <si>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</si>
  <si>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</si>
  <si>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</si>
  <si>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</si>
  <si>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</si>
  <si>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</si>
  <si>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</si>
  <si>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</si>
  <si>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</si>
  <si>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</si>
  <si>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</si>
  <si>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</si>
  <si>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</si>
  <si>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</si>
  <si>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</si>
  <si>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</si>
  <si>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</si>
  <si>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</si>
  <si>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</si>
  <si>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</si>
  <si>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</si>
  <si>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</si>
  <si>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</si>
  <si>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</si>
  <si>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</si>
  <si>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</si>
  <si>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</si>
  <si>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</si>
  <si>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</si>
  <si>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</si>
  <si>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</si>
  <si>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</si>
  <si>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</si>
  <si>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</si>
  <si>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</si>
  <si>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</si>
  <si>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</si>
  <si>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</si>
  <si>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</si>
  <si>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</si>
  <si>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</si>
  <si>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</si>
  <si>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</si>
  <si>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</si>
  <si>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</si>
  <si>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</si>
  <si>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</si>
  <si>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</si>
  <si>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</si>
  <si>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</si>
  <si>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</si>
  <si>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</si>
  <si>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</si>
  <si>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福島県郡山市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</si>
  <si>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</si>
  <si>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</si>
  <si>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</si>
  <si>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</si>
  <si>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</si>
  <si>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</si>
  <si>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</si>
  <si>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</si>
  <si>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</si>
  <si>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</si>
  <si>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</si>
  <si>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</si>
  <si>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</si>
  <si>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</si>
  <si>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</si>
  <si>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</si>
  <si>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</si>
  <si>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</si>
  <si>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</si>
  <si>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</si>
  <si>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</si>
  <si>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</si>
  <si>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</si>
  <si>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</si>
  <si>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</si>
  <si>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</si>
  <si>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</si>
  <si>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</si>
  <si>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</si>
  <si>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</si>
  <si>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</si>
  <si>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</si>
  <si>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</si>
  <si>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</si>
  <si>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</si>
  <si>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</si>
  <si>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</si>
  <si>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</si>
  <si>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</si>
  <si>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</si>
  <si>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</si>
  <si>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</si>
  <si>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</si>
  <si>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</si>
  <si>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</si>
  <si>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</si>
  <si>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</si>
  <si>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</si>
  <si>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</si>
  <si>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</si>
  <si>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</si>
  <si>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</si>
  <si>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</si>
  <si>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</si>
  <si>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</si>
  <si>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</si>
  <si>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</si>
  <si>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</si>
  <si>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</si>
  <si>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</si>
  <si>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</si>
  <si>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</si>
  <si>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</si>
  <si>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</si>
  <si>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</si>
  <si>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</si>
  <si>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</si>
  <si>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</si>
  <si>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</si>
  <si>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</si>
  <si>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</si>
  <si>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</si>
  <si>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</si>
  <si>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</si>
  <si>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</si>
  <si>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</si>
  <si>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</si>
  <si>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</si>
  <si>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</si>
  <si>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</si>
  <si>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</si>
  <si>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</si>
  <si>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</si>
  <si>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</si>
  <si>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</si>
  <si>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</si>
  <si>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</si>
  <si>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</si>
  <si>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</si>
  <si>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</si>
  <si>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</si>
  <si>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</si>
  <si>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</si>
  <si>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</si>
  <si>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</si>
  <si>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</si>
  <si>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</si>
  <si>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</si>
  <si>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</si>
  <si>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</si>
  <si>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</si>
  <si>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</si>
  <si>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</si>
  <si>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</si>
  <si>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</si>
  <si>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</si>
  <si>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</si>
  <si>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</si>
  <si>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</si>
  <si>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</si>
  <si>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</si>
  <si>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</si>
  <si>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</si>
  <si>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</si>
  <si>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</si>
  <si>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</si>
  <si>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</si>
  <si>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市場</t>
    <phoneticPr fontId="18"/>
  </si>
  <si>
    <t>加入世帯数(世帯)</t>
  </si>
  <si>
    <t>　　うち一部事務組合負担金</t>
    <phoneticPr fontId="5"/>
  </si>
  <si>
    <t>宅地造成</t>
    <phoneticPr fontId="5"/>
  </si>
  <si>
    <t>被保険者数(人)</t>
  </si>
  <si>
    <t>　繰出金</t>
    <phoneticPr fontId="5"/>
  </si>
  <si>
    <t>観光施設</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</si>
  <si>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</si>
  <si>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</si>
  <si>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</si>
  <si>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</si>
  <si>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</si>
  <si>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</si>
  <si>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</si>
  <si>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</si>
  <si>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</si>
  <si>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</si>
  <si>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</si>
  <si>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</si>
  <si>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</si>
  <si>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</si>
  <si>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</si>
  <si>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</si>
  <si>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</si>
  <si>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</si>
  <si>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</si>
  <si>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</si>
  <si>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</si>
  <si>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</si>
  <si>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</si>
  <si>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</si>
  <si>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福島県郡山市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</si>
  <si>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</si>
  <si>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</si>
  <si>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</si>
  <si>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</si>
  <si>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</si>
  <si>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</si>
  <si>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</si>
  <si>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</si>
  <si>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</si>
  <si>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</si>
  <si>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</si>
  <si>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</si>
  <si>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</si>
  <si>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</si>
  <si>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</si>
  <si>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</si>
  <si>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</si>
  <si>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</si>
  <si>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</si>
  <si>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</si>
  <si>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公共用地先行取得事業特別会計</t>
    <phoneticPr fontId="5"/>
  </si>
  <si>
    <t>荒井北井土地区画整理事業特別会計</t>
    <phoneticPr fontId="5"/>
  </si>
  <si>
    <t>中谷地土地区画整理事業特別会計</t>
    <phoneticPr fontId="5"/>
  </si>
  <si>
    <t>富田第二土地区画整理事業特別会計</t>
    <phoneticPr fontId="5"/>
  </si>
  <si>
    <t>伊賀河原土地区画整理事業特別会計</t>
    <phoneticPr fontId="5"/>
  </si>
  <si>
    <t>徳定土地区画整理事業特別会計</t>
    <phoneticPr fontId="5"/>
  </si>
  <si>
    <t>大町土地区画整理事業特別会計</t>
    <phoneticPr fontId="5"/>
  </si>
  <si>
    <t>郡山駅西口市街地再開発事業特別会計</t>
    <phoneticPr fontId="5"/>
  </si>
  <si>
    <t>母子父子寡婦福祉資金貸付金特別会計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</si>
  <si>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</si>
  <si>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</si>
  <si>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</si>
  <si>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</si>
  <si>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</si>
  <si>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</si>
  <si>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</si>
  <si>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</si>
  <si>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</si>
  <si>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</si>
  <si>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</si>
  <si>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</si>
  <si>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</si>
  <si>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</si>
  <si>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</si>
  <si>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</si>
  <si>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駐車場事業特別会計</t>
    <phoneticPr fontId="5"/>
  </si>
  <si>
    <t>水道事業会計</t>
    <phoneticPr fontId="5"/>
  </si>
  <si>
    <t>法適用企業</t>
    <phoneticPr fontId="5"/>
  </si>
  <si>
    <t>工業用水道事業会計</t>
    <phoneticPr fontId="5"/>
  </si>
  <si>
    <t>下水道事業会計</t>
    <phoneticPr fontId="5"/>
  </si>
  <si>
    <t>農業集落排水事業会計</t>
    <phoneticPr fontId="5"/>
  </si>
  <si>
    <t>湖南簡易水道事業特別会計</t>
    <phoneticPr fontId="5"/>
  </si>
  <si>
    <t>法非適用企業</t>
    <phoneticPr fontId="5"/>
  </si>
  <si>
    <t>中田簡易水道事業特別会計</t>
    <phoneticPr fontId="5"/>
  </si>
  <si>
    <t>熱海中山簡易水道事業特別会計</t>
    <phoneticPr fontId="5"/>
  </si>
  <si>
    <t>総合地方卸売市場特別会計</t>
    <phoneticPr fontId="5"/>
  </si>
  <si>
    <t>熱海温泉事業特別会計</t>
    <phoneticPr fontId="5"/>
  </si>
  <si>
    <t>工業団地開発事業特別会計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</si>
  <si>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</si>
  <si>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</si>
  <si>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</si>
  <si>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</si>
  <si>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</si>
  <si>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</si>
  <si>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</si>
  <si>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</si>
  <si>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</si>
  <si>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</si>
  <si>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</si>
  <si>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</si>
  <si>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</si>
  <si>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</si>
  <si>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</si>
  <si>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</si>
  <si>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</si>
  <si>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</si>
  <si>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</si>
  <si>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</si>
  <si>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</si>
  <si>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</si>
  <si>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</si>
  <si>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</si>
  <si>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</si>
  <si>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</si>
  <si>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</si>
  <si>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</si>
  <si>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</si>
  <si>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</si>
  <si>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</si>
  <si>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</si>
  <si>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</si>
  <si>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</si>
  <si>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</si>
  <si>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</si>
  <si>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</si>
  <si>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</si>
  <si>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</si>
  <si>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</si>
  <si>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</si>
  <si>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</si>
  <si>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</si>
  <si>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</si>
  <si>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</si>
  <si>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</si>
  <si>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</si>
  <si>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</si>
  <si>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</si>
  <si>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</si>
  <si>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</si>
  <si>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</si>
  <si>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</si>
  <si>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</si>
  <si>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</si>
  <si>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</si>
  <si>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</si>
  <si>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</si>
  <si>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</si>
  <si>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</si>
  <si>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</si>
  <si>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</si>
  <si>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</si>
  <si>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</si>
  <si>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</si>
  <si>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</si>
  <si>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</si>
  <si>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</si>
  <si>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</si>
  <si>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</si>
  <si>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</si>
  <si>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</si>
  <si>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</si>
  <si>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</si>
  <si>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</si>
  <si>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</si>
  <si>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</si>
  <si>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</si>
  <si>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</si>
  <si>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</si>
  <si>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</si>
  <si>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</si>
  <si>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</si>
  <si>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</si>
  <si>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</si>
  <si>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</si>
  <si>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</si>
  <si>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</si>
  <si>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</si>
  <si>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</si>
  <si>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</si>
  <si>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</si>
  <si>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</si>
  <si>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</si>
  <si>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</si>
  <si>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</si>
  <si>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</si>
  <si>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</si>
  <si>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</si>
  <si>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</si>
  <si>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</si>
  <si>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</si>
  <si>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</si>
  <si>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</si>
  <si>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</si>
  <si>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</si>
  <si>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</si>
  <si>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</si>
  <si>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</si>
  <si>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</si>
  <si>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</si>
  <si>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</si>
  <si>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</si>
  <si>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</si>
  <si>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</si>
  <si>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</si>
  <si>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</si>
  <si>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</si>
  <si>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</si>
  <si>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</si>
  <si>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</si>
  <si>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</si>
  <si>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</si>
  <si>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</si>
  <si>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</si>
  <si>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</si>
  <si>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</si>
  <si>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</si>
  <si>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</si>
  <si>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</si>
  <si>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</si>
  <si>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</si>
  <si>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</si>
  <si>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</si>
  <si>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</si>
  <si>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2.56</t>
  </si>
  <si>
    <t>水道事業会計</t>
  </si>
  <si>
    <t>一般会計</t>
  </si>
  <si>
    <t>国民健康保険特別会計</t>
  </si>
  <si>
    <t>介護保険特別会計</t>
  </si>
  <si>
    <t>熱海温泉事業特別会計</t>
  </si>
  <si>
    <t>下水道事業会計</t>
  </si>
  <si>
    <t>工業用水道事業会計</t>
  </si>
  <si>
    <t>母子父子寡婦福祉資金貸付金特別会計</t>
  </si>
  <si>
    <t>その他会計（赤字）</t>
  </si>
  <si>
    <t>▲ 0.02</t>
  </si>
  <si>
    <t>その他会計（黒字）</t>
  </si>
  <si>
    <t>-</t>
    <phoneticPr fontId="2"/>
  </si>
  <si>
    <t>-</t>
    <phoneticPr fontId="2"/>
  </si>
  <si>
    <t>-</t>
    <phoneticPr fontId="2"/>
  </si>
  <si>
    <t>-</t>
    <phoneticPr fontId="2"/>
  </si>
  <si>
    <t>-</t>
    <phoneticPr fontId="2"/>
  </si>
  <si>
    <t>-</t>
    <phoneticPr fontId="2"/>
  </si>
  <si>
    <t>-</t>
    <phoneticPr fontId="2"/>
  </si>
  <si>
    <t>郡山地方広域消防組合　一般会計</t>
    <rPh sb="0" eb="2">
      <t>コオリヤマ</t>
    </rPh>
    <rPh sb="2" eb="4">
      <t>チホウ</t>
    </rPh>
    <rPh sb="4" eb="6">
      <t>コウイキ</t>
    </rPh>
    <rPh sb="6" eb="8">
      <t>ショウボウ</t>
    </rPh>
    <rPh sb="8" eb="10">
      <t>クミアイ</t>
    </rPh>
    <rPh sb="11" eb="13">
      <t>イッパン</t>
    </rPh>
    <rPh sb="13" eb="15">
      <t>カイケイ</t>
    </rPh>
    <phoneticPr fontId="24"/>
  </si>
  <si>
    <t>福島県後期高齢者医療広域連合　一般会計</t>
    <rPh sb="0" eb="3">
      <t>フクシマケン</t>
    </rPh>
    <rPh sb="3" eb="5">
      <t>コウキ</t>
    </rPh>
    <rPh sb="5" eb="8">
      <t>コウレイシャ</t>
    </rPh>
    <rPh sb="8" eb="10">
      <t>イリョウ</t>
    </rPh>
    <rPh sb="10" eb="12">
      <t>コウイキ</t>
    </rPh>
    <rPh sb="12" eb="14">
      <t>レンゴウ</t>
    </rPh>
    <rPh sb="15" eb="19">
      <t>イッパンカイケイ</t>
    </rPh>
    <phoneticPr fontId="24"/>
  </si>
  <si>
    <t>福島県後期高齢者医療広域連合　後期高齢者医療特別会計</t>
    <rPh sb="0" eb="3">
      <t>フクシマケン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4"/>
  </si>
  <si>
    <t>福島県市民交通災害共済組合　一般会計</t>
    <rPh sb="0" eb="3">
      <t>フクシマケン</t>
    </rPh>
    <rPh sb="3" eb="5">
      <t>シミン</t>
    </rPh>
    <rPh sb="5" eb="7">
      <t>コウツウ</t>
    </rPh>
    <rPh sb="7" eb="9">
      <t>サイガイ</t>
    </rPh>
    <rPh sb="9" eb="11">
      <t>キョウサイ</t>
    </rPh>
    <rPh sb="11" eb="13">
      <t>クミアイ</t>
    </rPh>
    <rPh sb="14" eb="16">
      <t>イッパン</t>
    </rPh>
    <rPh sb="16" eb="18">
      <t>カイケイ</t>
    </rPh>
    <phoneticPr fontId="24"/>
  </si>
  <si>
    <t>福島県市町村総合事務組合　一般会計</t>
    <rPh sb="0" eb="3">
      <t>フクシマケン</t>
    </rPh>
    <rPh sb="3" eb="6">
      <t>シチョウソン</t>
    </rPh>
    <rPh sb="6" eb="8">
      <t>ソウゴウ</t>
    </rPh>
    <rPh sb="8" eb="10">
      <t>ジム</t>
    </rPh>
    <rPh sb="10" eb="12">
      <t>クミアイ</t>
    </rPh>
    <rPh sb="13" eb="15">
      <t>イッパン</t>
    </rPh>
    <rPh sb="15" eb="17">
      <t>カイケイ</t>
    </rPh>
    <phoneticPr fontId="24"/>
  </si>
  <si>
    <t>福島県市町村総合事務組合　消防補償等特別会計</t>
    <rPh sb="0" eb="3">
      <t>フクシマケン</t>
    </rPh>
    <rPh sb="3" eb="6">
      <t>シチョウソン</t>
    </rPh>
    <rPh sb="6" eb="8">
      <t>ソウゴウ</t>
    </rPh>
    <rPh sb="8" eb="10">
      <t>ジム</t>
    </rPh>
    <rPh sb="10" eb="12">
      <t>クミアイ</t>
    </rPh>
    <rPh sb="13" eb="15">
      <t>ショウボウ</t>
    </rPh>
    <rPh sb="15" eb="17">
      <t>ホショウ</t>
    </rPh>
    <rPh sb="17" eb="18">
      <t>トウ</t>
    </rPh>
    <rPh sb="18" eb="20">
      <t>トクベツ</t>
    </rPh>
    <rPh sb="20" eb="22">
      <t>カイケイ</t>
    </rPh>
    <phoneticPr fontId="24"/>
  </si>
  <si>
    <t>福島県市町村総合事務組合　消防賞じゅつ金特別会計</t>
    <rPh sb="0" eb="3">
      <t>フクシマケン</t>
    </rPh>
    <rPh sb="3" eb="6">
      <t>シチョウソン</t>
    </rPh>
    <rPh sb="6" eb="8">
      <t>ソウゴウ</t>
    </rPh>
    <rPh sb="8" eb="10">
      <t>ジム</t>
    </rPh>
    <rPh sb="10" eb="12">
      <t>クミアイ</t>
    </rPh>
    <rPh sb="13" eb="15">
      <t>ショウボウ</t>
    </rPh>
    <rPh sb="15" eb="16">
      <t>ショウ</t>
    </rPh>
    <rPh sb="19" eb="20">
      <t>キン</t>
    </rPh>
    <rPh sb="20" eb="22">
      <t>トクベツ</t>
    </rPh>
    <rPh sb="22" eb="24">
      <t>カイケイ</t>
    </rPh>
    <phoneticPr fontId="24"/>
  </si>
  <si>
    <t>福島県市町村総合事務組合　非常勤職員公務災害補償特別会計</t>
    <rPh sb="0" eb="3">
      <t>フクシマケン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4"/>
  </si>
  <si>
    <t>福島県市町村総合事務組合　自治会館管理特別会計</t>
    <rPh sb="0" eb="3">
      <t>フクシマケン</t>
    </rPh>
    <rPh sb="3" eb="6">
      <t>シチョウソン</t>
    </rPh>
    <rPh sb="6" eb="8">
      <t>ソウゴウ</t>
    </rPh>
    <rPh sb="8" eb="10">
      <t>ジム</t>
    </rPh>
    <rPh sb="10" eb="12">
      <t>クミアイ</t>
    </rPh>
    <rPh sb="13" eb="15">
      <t>ジチ</t>
    </rPh>
    <rPh sb="15" eb="17">
      <t>カイカン</t>
    </rPh>
    <rPh sb="17" eb="19">
      <t>カンリ</t>
    </rPh>
    <rPh sb="19" eb="21">
      <t>トクベツ</t>
    </rPh>
    <rPh sb="21" eb="23">
      <t>カイケイ</t>
    </rPh>
    <phoneticPr fontId="24"/>
  </si>
  <si>
    <t>-</t>
    <phoneticPr fontId="2"/>
  </si>
  <si>
    <t>-</t>
    <phoneticPr fontId="2"/>
  </si>
  <si>
    <t>郡山市文化・学び振興公社</t>
  </si>
  <si>
    <t>郡山市観光交流振興公社</t>
  </si>
  <si>
    <t>郡山市健康振興財団</t>
  </si>
  <si>
    <t>郡山コンベンションビューロー</t>
  </si>
  <si>
    <t>郡山駅西口再開発</t>
  </si>
  <si>
    <t>郡山地方土地開発公社</t>
  </si>
  <si>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</si>
  <si>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</si>
  <si>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</si>
  <si>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</si>
  <si>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</si>
  <si>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</si>
  <si>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</si>
  <si>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</si>
  <si>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</si>
  <si>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</si>
  <si>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</si>
  <si>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</si>
  <si>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</si>
  <si>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</si>
  <si>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</si>
  <si>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</si>
  <si>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t>
    <phoneticPr fontId="5"/>
  </si>
  <si>
    <t>　将来負担比率は、下水道事業をはじめとする公営企業債に対する繰入見込額の減少及び地方債現在高の減少等により前年度よりも良化し、４年連続で比率が算出されない（マイナス値）結果であり、実質公債費比率は、前年度よりも0.5ポイント上昇はしているが、類似団体平均及び全国平均を下回っている。
　今後も計画的な地方債償還と財源確保を図り、将来負担の軽減に努めるとともに、財政措置が見込まれる起債の活用を原則とすることを維持し一定の水準が保てるよう努めていく。</t>
    <rPh sb="1" eb="3">
      <t>ショウライ</t>
    </rPh>
    <rPh sb="3" eb="5">
      <t>フタン</t>
    </rPh>
    <rPh sb="5" eb="7">
      <t>ヒリツ</t>
    </rPh>
    <rPh sb="9" eb="12">
      <t>ゲスイドウ</t>
    </rPh>
    <rPh sb="12" eb="14">
      <t>ジギョウ</t>
    </rPh>
    <rPh sb="21" eb="23">
      <t>コウエイ</t>
    </rPh>
    <rPh sb="23" eb="25">
      <t>キギョウ</t>
    </rPh>
    <rPh sb="25" eb="26">
      <t>サイ</t>
    </rPh>
    <rPh sb="27" eb="28">
      <t>タイ</t>
    </rPh>
    <rPh sb="30" eb="32">
      <t>クリイレ</t>
    </rPh>
    <rPh sb="32" eb="34">
      <t>ミコ</t>
    </rPh>
    <rPh sb="34" eb="35">
      <t>ガク</t>
    </rPh>
    <rPh sb="36" eb="38">
      <t>ゲンショウ</t>
    </rPh>
    <rPh sb="38" eb="39">
      <t>オヨ</t>
    </rPh>
    <rPh sb="40" eb="43">
      <t>チホウサイ</t>
    </rPh>
    <rPh sb="43" eb="45">
      <t>ゲンザイ</t>
    </rPh>
    <rPh sb="45" eb="46">
      <t>ダカ</t>
    </rPh>
    <rPh sb="47" eb="49">
      <t>ゲンショウ</t>
    </rPh>
    <rPh sb="49" eb="50">
      <t>トウ</t>
    </rPh>
    <rPh sb="53" eb="56">
      <t>ゼンネンド</t>
    </rPh>
    <rPh sb="59" eb="61">
      <t>リョウカ</t>
    </rPh>
    <rPh sb="64" eb="65">
      <t>ネン</t>
    </rPh>
    <rPh sb="65" eb="67">
      <t>レンゾク</t>
    </rPh>
    <rPh sb="68" eb="70">
      <t>ヒリツ</t>
    </rPh>
    <rPh sb="71" eb="73">
      <t>サンシュツ</t>
    </rPh>
    <rPh sb="82" eb="83">
      <t>チ</t>
    </rPh>
    <rPh sb="84" eb="86">
      <t>ケッカ</t>
    </rPh>
    <rPh sb="90" eb="92">
      <t>ジッシツ</t>
    </rPh>
    <rPh sb="92" eb="95">
      <t>コウサイヒ</t>
    </rPh>
    <rPh sb="95" eb="97">
      <t>ヒリツ</t>
    </rPh>
    <rPh sb="99" eb="102">
      <t>ゼンネンド</t>
    </rPh>
    <rPh sb="112" eb="114">
      <t>ジョウショウ</t>
    </rPh>
    <rPh sb="121" eb="123">
      <t>ルイジ</t>
    </rPh>
    <rPh sb="123" eb="125">
      <t>ダンタイ</t>
    </rPh>
    <rPh sb="125" eb="127">
      <t>ヘイキン</t>
    </rPh>
    <rPh sb="127" eb="128">
      <t>オヨ</t>
    </rPh>
    <rPh sb="129" eb="131">
      <t>ゼンコク</t>
    </rPh>
    <rPh sb="131" eb="133">
      <t>ヘイキン</t>
    </rPh>
    <rPh sb="134" eb="136">
      <t>シタマワ</t>
    </rPh>
    <rPh sb="143" eb="145">
      <t>コンゴ</t>
    </rPh>
    <rPh sb="150" eb="153">
      <t>チホウサイ</t>
    </rPh>
    <rPh sb="180" eb="182">
      <t>ザイセイ</t>
    </rPh>
    <rPh sb="182" eb="184">
      <t>ソチ</t>
    </rPh>
    <rPh sb="185" eb="187">
      <t>ミコ</t>
    </rPh>
    <rPh sb="190" eb="192">
      <t>キサイ</t>
    </rPh>
    <rPh sb="193" eb="195">
      <t>カツヨウ</t>
    </rPh>
    <rPh sb="204" eb="206">
      <t>イジ</t>
    </rPh>
    <rPh sb="207" eb="209">
      <t>イッテイ</t>
    </rPh>
    <rPh sb="210" eb="212">
      <t>スイジュン</t>
    </rPh>
    <rPh sb="213" eb="214">
      <t>タモ</t>
    </rPh>
    <rPh sb="218" eb="219">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</si>
</sst>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41705</c:v>
                </c:pt>
                <c:pt idx="1">
                  <c:v>47677</c:v>
                </c:pt>
                <c:pt idx="2">
                  <c:v>51613</c:v>
                </c:pt>
                <c:pt idx="3">
                  <c:v>50880</c:v>
                </c:pt>
                <c:pt idx="4">
                  <c:v>46395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29748</c:v>
                </c:pt>
                <c:pt idx="1">
                  <c:v>31598</c:v>
                </c:pt>
                <c:pt idx="2">
                  <c:v>46041</c:v>
                </c:pt>
                <c:pt idx="3">
                  <c:v>63526</c:v>
                </c:pt>
                <c:pt idx="4">
                  <c:v>56283</c:v>
                </c:pt>
              </c:numCache>
            </c:numRef>
          </c:val>
          <c:smooth val="0"/>
        </c:ser>
        <c:dLbls>
          <c:showLegendKey val="0"/>
          <c:showVal val="0"/>
          <c:showCatName val="0"/>
          <c:showSerName val="0"/>
          <c:showPercent val="0"/>
          <c:showBubbleSize val="0"/>
        </c:dLbls>
        <c:marker val="1"/>
        <c:smooth val="0"/>
        <c:axId val="121915368"/>
        <c:axId val="406990016"/>
      </c:lineChart>
      <c:catAx>
        <c:axId val="12191536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06990016"/>
        <c:crosses val="autoZero"/>
        <c:auto val="1"/>
        <c:lblAlgn val="ctr"/>
        <c:lblOffset val="100"/>
        <c:tickLblSkip val="1"/>
        <c:tickMarkSkip val="1"/>
        <c:noMultiLvlLbl val="0"/>
      </c:catAx>
      <c:valAx>
        <c:axId val="406990016"/>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19153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6.1</c:v>
                </c:pt>
                <c:pt idx="1">
                  <c:v>6.22</c:v>
                </c:pt>
                <c:pt idx="2">
                  <c:v>6.61</c:v>
                </c:pt>
                <c:pt idx="3">
                  <c:v>6.11</c:v>
                </c:pt>
                <c:pt idx="4">
                  <c:v>5.86</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16.71</c:v>
                </c:pt>
                <c:pt idx="1">
                  <c:v>18.22</c:v>
                </c:pt>
                <c:pt idx="2">
                  <c:v>18.91</c:v>
                </c:pt>
                <c:pt idx="3">
                  <c:v>20.3</c:v>
                </c:pt>
                <c:pt idx="4">
                  <c:v>18.46</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406345744"/>
        <c:axId val="4096091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2.34</c:v>
                </c:pt>
                <c:pt idx="1">
                  <c:v>2.12</c:v>
                </c:pt>
                <c:pt idx="2">
                  <c:v>1.21</c:v>
                </c:pt>
                <c:pt idx="3">
                  <c:v>1.01</c:v>
                </c:pt>
                <c:pt idx="4">
                  <c:v>-2.56</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406345744"/>
        <c:axId val="409609136"/>
      </c:lineChart>
      <c:catAx>
        <c:axId val="406345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09609136"/>
        <c:crosses val="autoZero"/>
        <c:auto val="1"/>
        <c:lblAlgn val="ctr"/>
        <c:lblOffset val="100"/>
        <c:tickLblSkip val="1"/>
        <c:tickMarkSkip val="1"/>
        <c:noMultiLvlLbl val="0"/>
      </c:catAx>
      <c:valAx>
        <c:axId val="4096091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63457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0.24</c:v>
                </c:pt>
                <c:pt idx="2">
                  <c:v>#N/A</c:v>
                </c:pt>
                <c:pt idx="3">
                  <c:v>12.53</c:v>
                </c:pt>
                <c:pt idx="4">
                  <c:v>#N/A</c:v>
                </c:pt>
                <c:pt idx="5">
                  <c:v>0.22</c:v>
                </c:pt>
                <c:pt idx="6">
                  <c:v>#N/A</c:v>
                </c:pt>
                <c:pt idx="7">
                  <c:v>0.03</c:v>
                </c:pt>
                <c:pt idx="8">
                  <c:v>#N/A</c:v>
                </c:pt>
                <c:pt idx="9">
                  <c:v>0.01</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0.02</c:v>
                </c:pt>
                <c:pt idx="3">
                  <c:v>#N/A</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母子父子寡婦福祉資金貸付金特別会計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0.04</c:v>
                </c:pt>
                <c:pt idx="2">
                  <c:v>#N/A</c:v>
                </c:pt>
                <c:pt idx="3">
                  <c:v>0.06</c:v>
                </c:pt>
                <c:pt idx="4">
                  <c:v>#N/A</c:v>
                </c:pt>
                <c:pt idx="5">
                  <c:v>7.0000000000000007E-2</c:v>
                </c:pt>
                <c:pt idx="6">
                  <c:v>#N/A</c:v>
                </c:pt>
                <c:pt idx="7">
                  <c:v>0.05</c:v>
                </c:pt>
                <c:pt idx="8">
                  <c:v>#N/A</c:v>
                </c:pt>
                <c:pt idx="9">
                  <c:v>0.03</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工業用水道事業会計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0.06</c:v>
                </c:pt>
                <c:pt idx="2">
                  <c:v>#N/A</c:v>
                </c:pt>
                <c:pt idx="3">
                  <c:v>0.05</c:v>
                </c:pt>
                <c:pt idx="4">
                  <c:v>#N/A</c:v>
                </c:pt>
                <c:pt idx="5">
                  <c:v>0.06</c:v>
                </c:pt>
                <c:pt idx="6">
                  <c:v>#N/A</c:v>
                </c:pt>
                <c:pt idx="7">
                  <c:v>0.06</c:v>
                </c:pt>
                <c:pt idx="8">
                  <c:v>#N/A</c:v>
                </c:pt>
                <c:pt idx="9">
                  <c:v>0.06</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c:v>
                </c:pt>
                <c:pt idx="4">
                  <c:v>#N/A</c:v>
                </c:pt>
                <c:pt idx="5">
                  <c:v>0.08</c:v>
                </c:pt>
                <c:pt idx="6">
                  <c:v>#N/A</c:v>
                </c:pt>
                <c:pt idx="7">
                  <c:v>0.12</c:v>
                </c:pt>
                <c:pt idx="8">
                  <c:v>#N/A</c:v>
                </c:pt>
                <c:pt idx="9">
                  <c:v>0.14000000000000001</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熱海温泉事業特別会計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0.31</c:v>
                </c:pt>
                <c:pt idx="2">
                  <c:v>#N/A</c:v>
                </c:pt>
                <c:pt idx="3">
                  <c:v>0.23</c:v>
                </c:pt>
                <c:pt idx="4">
                  <c:v>#N/A</c:v>
                </c:pt>
                <c:pt idx="5">
                  <c:v>0.2</c:v>
                </c:pt>
                <c:pt idx="6">
                  <c:v>#N/A</c:v>
                </c:pt>
                <c:pt idx="7">
                  <c:v>0.19</c:v>
                </c:pt>
                <c:pt idx="8">
                  <c:v>#N/A</c:v>
                </c:pt>
                <c:pt idx="9">
                  <c:v>0.63</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0.31</c:v>
                </c:pt>
                <c:pt idx="2">
                  <c:v>#N/A</c:v>
                </c:pt>
                <c:pt idx="3">
                  <c:v>0.86</c:v>
                </c:pt>
                <c:pt idx="4">
                  <c:v>#N/A</c:v>
                </c:pt>
                <c:pt idx="5">
                  <c:v>0.75</c:v>
                </c:pt>
                <c:pt idx="6">
                  <c:v>#N/A</c:v>
                </c:pt>
                <c:pt idx="7">
                  <c:v>0.66</c:v>
                </c:pt>
                <c:pt idx="8">
                  <c:v>#N/A</c:v>
                </c:pt>
                <c:pt idx="9">
                  <c:v>0.83</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2.23</c:v>
                </c:pt>
                <c:pt idx="2">
                  <c:v>#N/A</c:v>
                </c:pt>
                <c:pt idx="3">
                  <c:v>1.75</c:v>
                </c:pt>
                <c:pt idx="4">
                  <c:v>#N/A</c:v>
                </c:pt>
                <c:pt idx="5">
                  <c:v>2.2400000000000002</c:v>
                </c:pt>
                <c:pt idx="6">
                  <c:v>#N/A</c:v>
                </c:pt>
                <c:pt idx="7">
                  <c:v>1.66</c:v>
                </c:pt>
                <c:pt idx="8">
                  <c:v>#N/A</c:v>
                </c:pt>
                <c:pt idx="9">
                  <c:v>1.73</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6.05</c:v>
                </c:pt>
                <c:pt idx="2">
                  <c:v>#N/A</c:v>
                </c:pt>
                <c:pt idx="3">
                  <c:v>6.15</c:v>
                </c:pt>
                <c:pt idx="4">
                  <c:v>#N/A</c:v>
                </c:pt>
                <c:pt idx="5">
                  <c:v>6.52</c:v>
                </c:pt>
                <c:pt idx="6">
                  <c:v>#N/A</c:v>
                </c:pt>
                <c:pt idx="7">
                  <c:v>6.06</c:v>
                </c:pt>
                <c:pt idx="8">
                  <c:v>#N/A</c:v>
                </c:pt>
                <c:pt idx="9">
                  <c:v>5.83</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7.6</c:v>
                </c:pt>
                <c:pt idx="2">
                  <c:v>#N/A</c:v>
                </c:pt>
                <c:pt idx="3">
                  <c:v>7.7</c:v>
                </c:pt>
                <c:pt idx="4">
                  <c:v>#N/A</c:v>
                </c:pt>
                <c:pt idx="5">
                  <c:v>9.08</c:v>
                </c:pt>
                <c:pt idx="6">
                  <c:v>#N/A</c:v>
                </c:pt>
                <c:pt idx="7">
                  <c:v>11.49</c:v>
                </c:pt>
                <c:pt idx="8">
                  <c:v>#N/A</c:v>
                </c:pt>
                <c:pt idx="9">
                  <c:v>13.84</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412278424"/>
        <c:axId val="404135984"/>
      </c:barChart>
      <c:catAx>
        <c:axId val="412278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4135984"/>
        <c:crosses val="autoZero"/>
        <c:auto val="1"/>
        <c:lblAlgn val="ctr"/>
        <c:lblOffset val="100"/>
        <c:tickLblSkip val="1"/>
        <c:tickMarkSkip val="1"/>
        <c:noMultiLvlLbl val="0"/>
      </c:catAx>
      <c:valAx>
        <c:axId val="4041359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22784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12069</c:v>
                </c:pt>
                <c:pt idx="5">
                  <c:v>12100</c:v>
                </c:pt>
                <c:pt idx="8">
                  <c:v>12136</c:v>
                </c:pt>
                <c:pt idx="11">
                  <c:v>11464</c:v>
                </c:pt>
                <c:pt idx="14">
                  <c:v>11582</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478</c:v>
                </c:pt>
                <c:pt idx="3">
                  <c:v>353</c:v>
                </c:pt>
                <c:pt idx="6">
                  <c:v>282</c:v>
                </c:pt>
                <c:pt idx="9">
                  <c:v>240</c:v>
                </c:pt>
                <c:pt idx="12">
                  <c:v>254</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121</c:v>
                </c:pt>
                <c:pt idx="3">
                  <c:v>82</c:v>
                </c:pt>
                <c:pt idx="6">
                  <c:v>75</c:v>
                </c:pt>
                <c:pt idx="9">
                  <c:v>73</c:v>
                </c:pt>
                <c:pt idx="12">
                  <c:v>89</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4240</c:v>
                </c:pt>
                <c:pt idx="3">
                  <c:v>3931</c:v>
                </c:pt>
                <c:pt idx="6">
                  <c:v>3867</c:v>
                </c:pt>
                <c:pt idx="9">
                  <c:v>4311</c:v>
                </c:pt>
                <c:pt idx="12">
                  <c:v>4520</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10919</c:v>
                </c:pt>
                <c:pt idx="3">
                  <c:v>10357</c:v>
                </c:pt>
                <c:pt idx="6">
                  <c:v>10241</c:v>
                </c:pt>
                <c:pt idx="9">
                  <c:v>10047</c:v>
                </c:pt>
                <c:pt idx="12">
                  <c:v>10239</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410736256"/>
        <c:axId val="4041931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3689</c:v>
                </c:pt>
                <c:pt idx="2">
                  <c:v>#N/A</c:v>
                </c:pt>
                <c:pt idx="3">
                  <c:v>#N/A</c:v>
                </c:pt>
                <c:pt idx="4">
                  <c:v>2623</c:v>
                </c:pt>
                <c:pt idx="5">
                  <c:v>#N/A</c:v>
                </c:pt>
                <c:pt idx="6">
                  <c:v>#N/A</c:v>
                </c:pt>
                <c:pt idx="7">
                  <c:v>2329</c:v>
                </c:pt>
                <c:pt idx="8">
                  <c:v>#N/A</c:v>
                </c:pt>
                <c:pt idx="9">
                  <c:v>#N/A</c:v>
                </c:pt>
                <c:pt idx="10">
                  <c:v>3207</c:v>
                </c:pt>
                <c:pt idx="11">
                  <c:v>#N/A</c:v>
                </c:pt>
                <c:pt idx="12">
                  <c:v>#N/A</c:v>
                </c:pt>
                <c:pt idx="13">
                  <c:v>3520</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410736256"/>
        <c:axId val="404193160"/>
      </c:lineChart>
      <c:catAx>
        <c:axId val="410736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4193160"/>
        <c:crosses val="autoZero"/>
        <c:auto val="1"/>
        <c:lblAlgn val="ctr"/>
        <c:lblOffset val="100"/>
        <c:tickLblSkip val="1"/>
        <c:tickMarkSkip val="1"/>
        <c:noMultiLvlLbl val="0"/>
      </c:catAx>
      <c:valAx>
        <c:axId val="4041931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0736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111778</c:v>
                </c:pt>
                <c:pt idx="5">
                  <c:v>113452</c:v>
                </c:pt>
                <c:pt idx="8">
                  <c:v>111774</c:v>
                </c:pt>
                <c:pt idx="11">
                  <c:v>110126</c:v>
                </c:pt>
                <c:pt idx="14">
                  <c:v>108390</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22112</c:v>
                </c:pt>
                <c:pt idx="5">
                  <c:v>19658</c:v>
                </c:pt>
                <c:pt idx="8">
                  <c:v>17621</c:v>
                </c:pt>
                <c:pt idx="11">
                  <c:v>18422</c:v>
                </c:pt>
                <c:pt idx="14">
                  <c:v>15197</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30712</c:v>
                </c:pt>
                <c:pt idx="5">
                  <c:v>33270</c:v>
                </c:pt>
                <c:pt idx="8">
                  <c:v>32480</c:v>
                </c:pt>
                <c:pt idx="11">
                  <c:v>32756</c:v>
                </c:pt>
                <c:pt idx="14">
                  <c:v>28610</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303</c:v>
                </c:pt>
                <c:pt idx="3">
                  <c:v>9</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15948</c:v>
                </c:pt>
                <c:pt idx="3">
                  <c:v>14841</c:v>
                </c:pt>
                <c:pt idx="6">
                  <c:v>14572</c:v>
                </c:pt>
                <c:pt idx="9">
                  <c:v>14951</c:v>
                </c:pt>
                <c:pt idx="12">
                  <c:v>15086</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714</c:v>
                </c:pt>
                <c:pt idx="3">
                  <c:v>651</c:v>
                </c:pt>
                <c:pt idx="6">
                  <c:v>665</c:v>
                </c:pt>
                <c:pt idx="9">
                  <c:v>677</c:v>
                </c:pt>
                <c:pt idx="12">
                  <c:v>665</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59952</c:v>
                </c:pt>
                <c:pt idx="3">
                  <c:v>56999</c:v>
                </c:pt>
                <c:pt idx="6">
                  <c:v>54451</c:v>
                </c:pt>
                <c:pt idx="9">
                  <c:v>53236</c:v>
                </c:pt>
                <c:pt idx="12">
                  <c:v>38960</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2366</c:v>
                </c:pt>
                <c:pt idx="3">
                  <c:v>2026</c:v>
                </c:pt>
                <c:pt idx="6">
                  <c:v>1645</c:v>
                </c:pt>
                <c:pt idx="9">
                  <c:v>1502</c:v>
                </c:pt>
                <c:pt idx="12">
                  <c:v>1361</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87723</c:v>
                </c:pt>
                <c:pt idx="3">
                  <c:v>87230</c:v>
                </c:pt>
                <c:pt idx="6">
                  <c:v>86517</c:v>
                </c:pt>
                <c:pt idx="9">
                  <c:v>85052</c:v>
                </c:pt>
                <c:pt idx="12">
                  <c:v>84589</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415412176"/>
        <c:axId val="4154125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2405</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415412176"/>
        <c:axId val="415412568"/>
      </c:lineChart>
      <c:catAx>
        <c:axId val="415412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15412568"/>
        <c:crosses val="autoZero"/>
        <c:auto val="1"/>
        <c:lblAlgn val="ctr"/>
        <c:lblOffset val="100"/>
        <c:tickLblSkip val="1"/>
        <c:tickMarkSkip val="1"/>
        <c:noMultiLvlLbl val="0"/>
      </c:catAx>
      <c:valAx>
        <c:axId val="4154125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54121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{64D74598-55F8-4E11-A42B-CAB96E94A451}</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{2B6F340F-934B-499A-95E1-0480961492C6}</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{1B8D0FA1-FE25-47A4-AD55-CA247D620AAD}</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{DBA98CF7-5590-445C-B743-404B71FF6188}</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{F507EC36-3B5B-4C08-ADA2-93045B9D1637}</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{0A807DF3-2855-4FA5-9B28-9F6A120F5079}</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{ABEF626E-2C71-4BD9-8716-10A9544C1BBA}</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{B32DAAF9-24F9-4A60-8D35-6127DB67D7D1}</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dlblFieldTable>
                    <c15:dlblFTEntry>
                      <c15:txfldGUID>{3D73D096-55A8-40E0-B399-C911F292E606}</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{CBBBB158-E754-4220-A8D2-F5117EA3A7D8}</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77613856"/>
        <c:axId val="177613464"/>
      </c:scatterChart>
      <c:valAx>
        <c:axId val="17761385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77613464"/>
        <c:crosses val="autoZero"/>
        <c:crossBetween val="midCat"/>
      </c:valAx>
      <c:valAx>
        <c:axId val="17761346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7761385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layout/>
                  <c15:dlblFieldTable>
                    <c15:dlblFTEntry>
                      <c15:txfldGUID>{49880840-88BB-4B3F-B778-AE40A3465665}</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dlblFieldTable>
                    <c15:dlblFTEntry>
                      <c15:txfldGUID>{1CFF2EAD-B360-4F7D-91C7-C0F18A8DCE06}</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dlblFieldTable>
                    <c15:dlblFTEntry>
                      <c15:txfldGUID>{71E79F14-5219-4800-9A24-1232ED8F8CC4}</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{8748CA43-64F6-4483-A373-593C4F86F7EF}</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{2A3C9DE4-DF85-4C4D-B552-737A17D90868}</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6.7</c:v>
                </c:pt>
                <c:pt idx="1">
                  <c:v>5.9</c:v>
                </c:pt>
                <c:pt idx="2">
                  <c:v>5</c:v>
                </c:pt>
                <c:pt idx="3">
                  <c:v>4.5999999999999996</c:v>
                </c:pt>
                <c:pt idx="4">
                  <c:v>5.0999999999999996</c:v>
                </c:pt>
              </c:numCache>
            </c:numRef>
          </c:xVal>
          <c:yVal>
            <c:numRef>
              <c:f>公会計指標分析・財政指標組合せ分析表!$K$73:$O$73</c:f>
              <c:numCache>
                <c:formatCode>#,##0.0;"▲ "#,##0.0</c:formatCode>
                <c:ptCount val="5"/>
                <c:pt idx="0">
                  <c:v>4.2</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layout/>
                  <c15:dlblFieldTable>
                    <c15:dlblFTEntry>
                      <c15:txfldGUID>{457B1AA9-9F00-4E08-AADE-4ABCDD5C9E38}</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layout/>
                  <c15:dlblFieldTable>
                    <c15:dlblFTEntry>
                      <c15:txfldGUID>{3369AF19-C06D-42A1-9886-B30432032D3A}</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layout/>
                  <c15:dlblFieldTable>
                    <c15:dlblFTEntry>
                      <c15:txfldGUID>{B8DD864E-8CFA-48BB-B748-BEF1319B6816}</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layout/>
                  <c15:dlblFieldTable>
                    <c15:dlblFTEntry>
                      <c15:txfldGUID>{26895FE8-EF5B-4070-8006-44823BBD7B84}</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layout/>
                  <c15:dlblFieldTable>
                    <c15:dlblFTEntry>
                      <c15:txfldGUID>{9E91911C-7E84-445C-94B8-F2252FAEC385}</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8.6</c:v>
                </c:pt>
                <c:pt idx="1">
                  <c:v>8.1</c:v>
                </c:pt>
                <c:pt idx="2">
                  <c:v>7.3</c:v>
                </c:pt>
                <c:pt idx="3">
                  <c:v>6.7</c:v>
                </c:pt>
                <c:pt idx="4">
                  <c:v>6.4</c:v>
                </c:pt>
              </c:numCache>
            </c:numRef>
          </c:xVal>
          <c:yVal>
            <c:numRef>
              <c:f>公会計指標分析・財政指標組合せ分析表!$K$77:$O$77</c:f>
              <c:numCache>
                <c:formatCode>#,##0.0;"▲ "#,##0.0</c:formatCode>
                <c:ptCount val="5"/>
                <c:pt idx="0">
                  <c:v>62.7</c:v>
                </c:pt>
                <c:pt idx="1">
                  <c:v>54.4</c:v>
                </c:pt>
                <c:pt idx="2">
                  <c:v>47</c:v>
                </c:pt>
                <c:pt idx="3">
                  <c:v>41.4</c:v>
                </c:pt>
                <c:pt idx="4">
                  <c:v>38.9</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415411784"/>
        <c:axId val="415411392"/>
      </c:scatterChart>
      <c:valAx>
        <c:axId val="415411784"/>
        <c:scaling>
          <c:orientation val="minMax"/>
          <c:max val="8.7999999999999989"/>
          <c:min val="6.2"/>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15411392"/>
        <c:crosses val="autoZero"/>
        <c:crossBetween val="midCat"/>
      </c:valAx>
      <c:valAx>
        <c:axId val="415411392"/>
        <c:scaling>
          <c:orientation val="minMax"/>
          <c:max val="73"/>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15411784"/>
        <c:crosses val="autoZero"/>
        <c:crossBetween val="midCat"/>
        <c:majorUnit val="9.125"/>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福島県郡山市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実質公債費比率の分子は増加しているが、これは元利償還金及び公営企業債の元利償還金に対する繰入金が増加したことが主な要因である。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元利償還金のピークは平成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年度、公営企業債の６割以上を占める下水道事業会計の公営企業債のピークも平成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年度を見込んでいることから、ピークを超えるまで実質公債費比率の分子は増加することが予想される。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財政措置が見込まれる起債の活用を原則とすることを今後も維持し、一定の水準を保てるよう努めていく。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福島県郡山市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将来負担比率の分子は、下水道事業会計をはじめとする公営企業債に対する繰入見込額の減少及び地方債現在高の減少等により前年度よりも良化しており、前年度に引き続き、マイナス値となっている。</a:t>
          </a:r>
        </a:p>
        <a:p>
          <a:r>
            <a:rPr kumimoji="1" lang="ja-JP" altLang="en-US" sz="1400">
              <a:latin typeface="ＭＳ ゴシック" pitchFamily="49" charset="-128"/>
              <a:ea typeface="ＭＳ ゴシック" pitchFamily="49" charset="-128"/>
            </a:rPr>
            <a:t>　しかしながら、公共施設の長寿命化及び継続の大型事業による、地方債現在高の増加、震災復興基金及びその他特定目的基金の取崩し等、増加要因もあることから、今後も計画的な地方債償還と財源確保を図り、将来負担の軽減に努め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0</xdr:colOff>
      <xdr:row>72</xdr:row>
      <xdr:rowOff>0</xdr:rowOff>
    </xdr:from>
    <xdr:to>
      <xdr:col>12</xdr:col>
      <xdr:colOff>0</xdr:colOff>
      <xdr:row>74</xdr:row>
      <xdr:rowOff>0</xdr:rowOff>
    </xdr:to>
    <xdr:sp macro="" textlink="">
      <xdr:nvSpPr>
        <xdr:cNvPr id="4" name="正方形/長方形 3"/>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5" name="正方形/長方形 4"/>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6" name="正方形/長方形 5"/>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7" name="正方形/長方形 6"/>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8" name="正方形/長方形 7"/>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9" name="正方形/長方形 8"/>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0" name="正方形/長方形 9"/>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1" name="正方形/長方形 10"/>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福島県郡山市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2" name="正方形/長方形 11"/>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3" name="正方形/長方形 12"/>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4" name="正方形/長方形 13"/>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5" name="正方形/長方形 14"/>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6" name="正方形/長方形 15"/>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7" name="正方形/長方形 16"/>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326,851
324,698
757.20
173,868,482
167,859,282
3,944,797
67,264,598
84,518,803</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8" name="正方形/長方形 17"/>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9" name="正方形/長方形 18"/>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0" name="正方形/長方形 19"/>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5.1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1" name="正方形/長方形 20"/>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2" name="正方形/長方形 21"/>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3" name="正方形/長方形 22"/>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4" name="角丸四角形 23"/>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5" name="正方形/長方形 24"/>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6" name="正方形/長方形 25"/>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7" name="直線コネクタ 26"/>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8" name="円/楕円 27"/>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9" name="フローチャート : 判断 28"/>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30" name="テキスト ボックス 29"/>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1" name="テキスト ボックス 30"/>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2" name="テキスト ボックス 31"/>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3" name="テキスト ボックス 32"/>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4" name="正方形/長方形 33"/>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5" name="正方形/長方形 34"/>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6" name="正方形/長方形 35"/>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7" name="正方形/長方形 36"/>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8" name="正方形/長方形 37"/>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9" name="正方形/長方形 38"/>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0" name="正方形/長方形 39"/>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1" name="正方形/長方形 40"/>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2" name="正方形/長方形 41"/>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3" name="正方形/長方形 42"/>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4" name="正方形/長方形 43"/>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5" name="正方形/長方形 44"/>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6" name="テキスト ボックス 45"/>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7" name="正方形/長方形 46"/>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8" name="正方形/長方形 4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9" name="正方形/長方形 4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50" name="正方形/長方形 49"/>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52" name="正方形/長方形 5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4" name="テキスト ボックス 5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福島県郡山市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326,851
324,698
757.20
173,868,482
167,859,282
3,944,797
67,264,598
84,518,803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福島県郡山市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326,851
324,698
757.20
173,868,482
167,859,282
3,944,797
67,264,598
84,518,803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福島県郡山市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326,851
324,698
757.20
173,868,482
167,859,282
3,944,797
67,264,598
84,518,803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5.1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財政力指数は、類似団体の平均となっており、前年度より</a:t>
          </a:r>
          <a:r>
            <a:rPr kumimoji="1" lang="en-US" altLang="ja-JP" sz="1300">
              <a:latin typeface="ＭＳ Ｐゴシック"/>
            </a:rPr>
            <a:t>0.02</a:t>
          </a:r>
          <a:r>
            <a:rPr kumimoji="1" lang="ja-JP" altLang="en-US" sz="1300">
              <a:latin typeface="ＭＳ Ｐゴシック"/>
            </a:rPr>
            <a:t>ポイント上昇している。基準財政収入額が企業の撤退等による法人税の減少等により減少したものの、基準財政需要額において、平成</a:t>
          </a:r>
          <a:r>
            <a:rPr kumimoji="1" lang="en-US" altLang="ja-JP" sz="1300">
              <a:latin typeface="ＭＳ Ｐゴシック"/>
            </a:rPr>
            <a:t>27</a:t>
          </a:r>
          <a:r>
            <a:rPr kumimoji="1" lang="ja-JP" altLang="en-US" sz="1300">
              <a:latin typeface="ＭＳ Ｐゴシック"/>
            </a:rPr>
            <a:t>年国勢調査の結果での人口減少やトップランナー方式の導入に伴い減少したことから良化傾向にある。</a:t>
          </a:r>
          <a:br>
            <a:rPr kumimoji="1" lang="ja-JP" altLang="en-US" sz="1300">
              <a:latin typeface="ＭＳ Ｐゴシック"/>
            </a:rPr>
          </a:br>
          <a:r>
            <a:rPr kumimoji="1" lang="ja-JP" altLang="en-US" sz="1300">
              <a:latin typeface="ＭＳ Ｐゴシック"/>
            </a:rPr>
            <a:t>　今後も歳出の徹底した経費削減をするとともに、税収増加等による歳入の確保に努め、健全な財政運営に努めていく。</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123372</xdr:rowOff>
    </xdr:from>
    <xdr:to>
      <xdr:col>7</xdr:col>
      <xdr:colOff>152400</xdr:colOff>
      <xdr:row>45</xdr:row>
      <xdr:rowOff>28122</xdr:rowOff>
    </xdr:to>
    <xdr:cxnSp macro="">
      <xdr:nvCxnSpPr>
        <xdr:cNvPr id="65" name="直線コネクタ 64"/>
        <xdr:cNvCxnSpPr/>
      </xdr:nvCxnSpPr>
      <xdr:spPr>
        <a:xfrm flipV="1">
          <a:off x="4953000" y="6295572"/>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199</xdr:rowOff>
    </xdr:from>
    <xdr:ext cx="762000" cy="259045"/>
    <xdr:sp macro="" textlink="">
      <xdr:nvSpPr>
        <xdr:cNvPr id="66" name="財政力最小値テキスト"/>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0.46</a:t>
          </a:r>
          <a:endParaRPr kumimoji="1" lang="ja-JP" altLang="en-US" sz="1000" b="1">
            <a:latin typeface="ＭＳ Ｐゴシック"/>
          </a:endParaRPr>
        </a:p>
      </xdr:txBody>
    </xdr:sp>
    <xdr:clientData/>
  </xdr:oneCellAnchor>
  <xdr:twoCellAnchor>
    <xdr:from>
      <xdr:col>7</xdr:col>
      <xdr:colOff>63500</xdr:colOff>
      <xdr:row>45</xdr:row>
      <xdr:rowOff>28122</xdr:rowOff>
    </xdr:from>
    <xdr:to>
      <xdr:col>7</xdr:col>
      <xdr:colOff>241300</xdr:colOff>
      <xdr:row>45</xdr:row>
      <xdr:rowOff>28122</xdr:rowOff>
    </xdr:to>
    <xdr:cxnSp macro="">
      <xdr:nvCxnSpPr>
        <xdr:cNvPr id="67" name="直線コネクタ 66"/>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38299</xdr:rowOff>
    </xdr:from>
    <xdr:ext cx="762000" cy="259045"/>
    <xdr:sp macro="" textlink="">
      <xdr:nvSpPr>
        <xdr:cNvPr id="68" name="財政力最大値テキスト"/>
        <xdr:cNvSpPr txBox="1"/>
      </xdr:nvSpPr>
      <xdr:spPr>
        <a:xfrm>
          <a:off x="5041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a:t>
          </a:r>
          <a:endParaRPr kumimoji="1" lang="ja-JP" altLang="en-US" sz="1000" b="1">
            <a:latin typeface="ＭＳ Ｐゴシック"/>
          </a:endParaRPr>
        </a:p>
      </xdr:txBody>
    </xdr:sp>
    <xdr:clientData/>
  </xdr:oneCellAnchor>
  <xdr:twoCellAnchor>
    <xdr:from>
      <xdr:col>7</xdr:col>
      <xdr:colOff>63500</xdr:colOff>
      <xdr:row>36</xdr:row>
      <xdr:rowOff>123372</xdr:rowOff>
    </xdr:from>
    <xdr:to>
      <xdr:col>7</xdr:col>
      <xdr:colOff>241300</xdr:colOff>
      <xdr:row>36</xdr:row>
      <xdr:rowOff>123372</xdr:rowOff>
    </xdr:to>
    <xdr:cxnSp macro="">
      <xdr:nvCxnSpPr>
        <xdr:cNvPr id="69" name="直線コネクタ 68"/>
        <xdr:cNvCxnSpPr/>
      </xdr:nvCxnSpPr>
      <xdr:spPr>
        <a:xfrm>
          <a:off x="4864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145143</xdr:rowOff>
    </xdr:from>
    <xdr:to>
      <xdr:col>7</xdr:col>
      <xdr:colOff>152400</xdr:colOff>
      <xdr:row>42</xdr:row>
      <xdr:rowOff>8165</xdr:rowOff>
    </xdr:to>
    <xdr:cxnSp macro="">
      <xdr:nvCxnSpPr>
        <xdr:cNvPr id="70" name="直線コネクタ 69"/>
        <xdr:cNvCxnSpPr/>
      </xdr:nvCxnSpPr>
      <xdr:spPr>
        <a:xfrm flipV="1">
          <a:off x="4114800" y="7174593"/>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66420</xdr:rowOff>
    </xdr:from>
    <xdr:ext cx="762000" cy="259045"/>
    <xdr:sp macro="" textlink="">
      <xdr:nvSpPr>
        <xdr:cNvPr id="71" name="財政力平均値テキスト"/>
        <xdr:cNvSpPr txBox="1"/>
      </xdr:nvSpPr>
      <xdr:spPr>
        <a:xfrm>
          <a:off x="5041900" y="70958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0.79</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94343</xdr:rowOff>
    </xdr:from>
    <xdr:to>
      <xdr:col>7</xdr:col>
      <xdr:colOff>203200</xdr:colOff>
      <xdr:row>42</xdr:row>
      <xdr:rowOff>24493</xdr:rowOff>
    </xdr:to>
    <xdr:sp macro="" textlink="">
      <xdr:nvSpPr>
        <xdr:cNvPr id="72" name="フローチャート : 判断 71"/>
        <xdr:cNvSpPr/>
      </xdr:nvSpPr>
      <xdr:spPr>
        <a:xfrm>
          <a:off x="49022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8165</xdr:rowOff>
    </xdr:from>
    <xdr:to>
      <xdr:col>6</xdr:col>
      <xdr:colOff>0</xdr:colOff>
      <xdr:row>42</xdr:row>
      <xdr:rowOff>59872</xdr:rowOff>
    </xdr:to>
    <xdr:cxnSp macro="">
      <xdr:nvCxnSpPr>
        <xdr:cNvPr id="73" name="直線コネクタ 72"/>
        <xdr:cNvCxnSpPr/>
      </xdr:nvCxnSpPr>
      <xdr:spPr>
        <a:xfrm flipV="1">
          <a:off x="3225800" y="7209065"/>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111578</xdr:rowOff>
    </xdr:from>
    <xdr:to>
      <xdr:col>6</xdr:col>
      <xdr:colOff>50800</xdr:colOff>
      <xdr:row>42</xdr:row>
      <xdr:rowOff>41728</xdr:rowOff>
    </xdr:to>
    <xdr:sp macro="" textlink="">
      <xdr:nvSpPr>
        <xdr:cNvPr id="74" name="フローチャート : 判断 73"/>
        <xdr:cNvSpPr/>
      </xdr:nvSpPr>
      <xdr:spPr>
        <a:xfrm>
          <a:off x="4064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51905</xdr:rowOff>
    </xdr:from>
    <xdr:ext cx="736600" cy="259045"/>
    <xdr:sp macro="" textlink="">
      <xdr:nvSpPr>
        <xdr:cNvPr id="75" name="テキスト ボックス 74"/>
        <xdr:cNvSpPr txBox="1"/>
      </xdr:nvSpPr>
      <xdr:spPr>
        <a:xfrm>
          <a:off x="3733800" y="6909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0.78</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59872</xdr:rowOff>
    </xdr:from>
    <xdr:to>
      <xdr:col>4</xdr:col>
      <xdr:colOff>482600</xdr:colOff>
      <xdr:row>42</xdr:row>
      <xdr:rowOff>77107</xdr:rowOff>
    </xdr:to>
    <xdr:cxnSp macro="">
      <xdr:nvCxnSpPr>
        <xdr:cNvPr id="76" name="直線コネクタ 75"/>
        <xdr:cNvCxnSpPr/>
      </xdr:nvCxnSpPr>
      <xdr:spPr>
        <a:xfrm flipV="1">
          <a:off x="2336800" y="726077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146050</xdr:rowOff>
    </xdr:from>
    <xdr:to>
      <xdr:col>4</xdr:col>
      <xdr:colOff>533400</xdr:colOff>
      <xdr:row>42</xdr:row>
      <xdr:rowOff>76200</xdr:rowOff>
    </xdr:to>
    <xdr:sp macro="" textlink="">
      <xdr:nvSpPr>
        <xdr:cNvPr id="77" name="フローチャート : 判断 76"/>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86377</xdr:rowOff>
    </xdr:from>
    <xdr:ext cx="762000" cy="259045"/>
    <xdr:sp macro="" textlink="">
      <xdr:nvSpPr>
        <xdr:cNvPr id="78" name="テキスト ボックス 77"/>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77107</xdr:rowOff>
    </xdr:from>
    <xdr:to>
      <xdr:col>3</xdr:col>
      <xdr:colOff>279400</xdr:colOff>
      <xdr:row>42</xdr:row>
      <xdr:rowOff>77107</xdr:rowOff>
    </xdr:to>
    <xdr:cxnSp macro="">
      <xdr:nvCxnSpPr>
        <xdr:cNvPr id="79" name="直線コネクタ 78"/>
        <xdr:cNvCxnSpPr/>
      </xdr:nvCxnSpPr>
      <xdr:spPr>
        <a:xfrm>
          <a:off x="1447800" y="72780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146050</xdr:rowOff>
    </xdr:from>
    <xdr:to>
      <xdr:col>3</xdr:col>
      <xdr:colOff>330200</xdr:colOff>
      <xdr:row>42</xdr:row>
      <xdr:rowOff>76200</xdr:rowOff>
    </xdr:to>
    <xdr:sp macro="" textlink="">
      <xdr:nvSpPr>
        <xdr:cNvPr id="80" name="フローチャート : 判断 79"/>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86377</xdr:rowOff>
    </xdr:from>
    <xdr:ext cx="762000" cy="259045"/>
    <xdr:sp macro="" textlink="">
      <xdr:nvSpPr>
        <xdr:cNvPr id="81" name="テキスト ボックス 80"/>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146050</xdr:rowOff>
    </xdr:from>
    <xdr:to>
      <xdr:col>2</xdr:col>
      <xdr:colOff>127000</xdr:colOff>
      <xdr:row>42</xdr:row>
      <xdr:rowOff>76200</xdr:rowOff>
    </xdr:to>
    <xdr:sp macro="" textlink="">
      <xdr:nvSpPr>
        <xdr:cNvPr id="82" name="フローチャート : 判断 81"/>
        <xdr:cNvSpPr/>
      </xdr:nvSpPr>
      <xdr:spPr>
        <a:xfrm>
          <a:off x="1397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86377</xdr:rowOff>
    </xdr:from>
    <xdr:ext cx="762000" cy="259045"/>
    <xdr:sp macro="" textlink="">
      <xdr:nvSpPr>
        <xdr:cNvPr id="83" name="テキスト ボックス 82"/>
        <xdr:cNvSpPr txBox="1"/>
      </xdr:nvSpPr>
      <xdr:spPr>
        <a:xfrm>
          <a:off x="1066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41</xdr:row>
      <xdr:rowOff>94343</xdr:rowOff>
    </xdr:from>
    <xdr:to>
      <xdr:col>7</xdr:col>
      <xdr:colOff>203200</xdr:colOff>
      <xdr:row>42</xdr:row>
      <xdr:rowOff>24493</xdr:rowOff>
    </xdr:to>
    <xdr:sp macro="" textlink="">
      <xdr:nvSpPr>
        <xdr:cNvPr id="89" name="円/楕円 88"/>
        <xdr:cNvSpPr/>
      </xdr:nvSpPr>
      <xdr:spPr>
        <a:xfrm>
          <a:off x="4902200" y="712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110870</xdr:rowOff>
    </xdr:from>
    <xdr:ext cx="762000" cy="259045"/>
    <xdr:sp macro="" textlink="">
      <xdr:nvSpPr>
        <xdr:cNvPr id="90" name="財政力該当値テキスト"/>
        <xdr:cNvSpPr txBox="1"/>
      </xdr:nvSpPr>
      <xdr:spPr>
        <a:xfrm>
          <a:off x="5041900" y="696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0.79</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128815</xdr:rowOff>
    </xdr:from>
    <xdr:to>
      <xdr:col>6</xdr:col>
      <xdr:colOff>50800</xdr:colOff>
      <xdr:row>42</xdr:row>
      <xdr:rowOff>58965</xdr:rowOff>
    </xdr:to>
    <xdr:sp macro="" textlink="">
      <xdr:nvSpPr>
        <xdr:cNvPr id="91" name="円/楕円 90"/>
        <xdr:cNvSpPr/>
      </xdr:nvSpPr>
      <xdr:spPr>
        <a:xfrm>
          <a:off x="4064000" y="715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43742</xdr:rowOff>
    </xdr:from>
    <xdr:ext cx="736600" cy="259045"/>
    <xdr:sp macro="" textlink="">
      <xdr:nvSpPr>
        <xdr:cNvPr id="92" name="テキスト ボックス 91"/>
        <xdr:cNvSpPr txBox="1"/>
      </xdr:nvSpPr>
      <xdr:spPr>
        <a:xfrm>
          <a:off x="3733800" y="72446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0.77</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9072</xdr:rowOff>
    </xdr:from>
    <xdr:to>
      <xdr:col>4</xdr:col>
      <xdr:colOff>533400</xdr:colOff>
      <xdr:row>42</xdr:row>
      <xdr:rowOff>110672</xdr:rowOff>
    </xdr:to>
    <xdr:sp macro="" textlink="">
      <xdr:nvSpPr>
        <xdr:cNvPr id="93" name="円/楕円 92"/>
        <xdr:cNvSpPr/>
      </xdr:nvSpPr>
      <xdr:spPr>
        <a:xfrm>
          <a:off x="3175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95449</xdr:rowOff>
    </xdr:from>
    <xdr:ext cx="762000" cy="259045"/>
    <xdr:sp macro="" textlink="">
      <xdr:nvSpPr>
        <xdr:cNvPr id="94" name="テキスト ボックス 93"/>
        <xdr:cNvSpPr txBox="1"/>
      </xdr:nvSpPr>
      <xdr:spPr>
        <a:xfrm>
          <a:off x="2844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0.74</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26307</xdr:rowOff>
    </xdr:from>
    <xdr:to>
      <xdr:col>3</xdr:col>
      <xdr:colOff>330200</xdr:colOff>
      <xdr:row>42</xdr:row>
      <xdr:rowOff>127907</xdr:rowOff>
    </xdr:to>
    <xdr:sp macro="" textlink="">
      <xdr:nvSpPr>
        <xdr:cNvPr id="95" name="円/楕円 94"/>
        <xdr:cNvSpPr/>
      </xdr:nvSpPr>
      <xdr:spPr>
        <a:xfrm>
          <a:off x="2286000" y="722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112684</xdr:rowOff>
    </xdr:from>
    <xdr:ext cx="762000" cy="259045"/>
    <xdr:sp macro="" textlink="">
      <xdr:nvSpPr>
        <xdr:cNvPr id="96" name="テキスト ボックス 95"/>
        <xdr:cNvSpPr txBox="1"/>
      </xdr:nvSpPr>
      <xdr:spPr>
        <a:xfrm>
          <a:off x="1955800" y="731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26307</xdr:rowOff>
    </xdr:from>
    <xdr:to>
      <xdr:col>2</xdr:col>
      <xdr:colOff>127000</xdr:colOff>
      <xdr:row>42</xdr:row>
      <xdr:rowOff>127907</xdr:rowOff>
    </xdr:to>
    <xdr:sp macro="" textlink="">
      <xdr:nvSpPr>
        <xdr:cNvPr id="97" name="円/楕円 96"/>
        <xdr:cNvSpPr/>
      </xdr:nvSpPr>
      <xdr:spPr>
        <a:xfrm>
          <a:off x="1397000" y="722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112684</xdr:rowOff>
    </xdr:from>
    <xdr:ext cx="762000" cy="259045"/>
    <xdr:sp macro="" textlink="">
      <xdr:nvSpPr>
        <xdr:cNvPr id="98" name="テキスト ボックス 97"/>
        <xdr:cNvSpPr txBox="1"/>
      </xdr:nvSpPr>
      <xdr:spPr>
        <a:xfrm>
          <a:off x="1066800" y="731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経常収支比率は、類似団体平均を下回っているが、前年度比と比較して</a:t>
          </a:r>
          <a:r>
            <a:rPr kumimoji="1" lang="en-US" altLang="ja-JP" sz="1300">
              <a:latin typeface="ＭＳ Ｐゴシック"/>
            </a:rPr>
            <a:t>2.5</a:t>
          </a:r>
          <a:r>
            <a:rPr kumimoji="1" lang="ja-JP" altLang="en-US" sz="1300">
              <a:latin typeface="ＭＳ Ｐゴシック"/>
            </a:rPr>
            <a:t>ポイント上昇している。</a:t>
          </a:r>
          <a:endParaRPr kumimoji="1" lang="en-US" altLang="ja-JP" sz="1300">
            <a:latin typeface="ＭＳ Ｐゴシック"/>
          </a:endParaRPr>
        </a:p>
        <a:p>
          <a:r>
            <a:rPr kumimoji="1" lang="ja-JP" altLang="en-US" sz="1300">
              <a:latin typeface="ＭＳ Ｐゴシック"/>
            </a:rPr>
            <a:t>　これは、歳出においては扶助費が増加したこと、歳入においては地方消費税交付金及び普通地方交付税の減少が主な要因である。</a:t>
          </a:r>
          <a:endParaRPr kumimoji="1" lang="en-US" altLang="ja-JP" sz="1300">
            <a:latin typeface="ＭＳ Ｐゴシック"/>
          </a:endParaRPr>
        </a:p>
        <a:p>
          <a:r>
            <a:rPr kumimoji="1" lang="ja-JP" altLang="en-US" sz="1300">
              <a:latin typeface="ＭＳ Ｐゴシック"/>
            </a:rPr>
            <a:t>　今後については、市税の収納率の向上等による更なる歳入の確保に努めるとともに、事務のカイゼンによる効率化、民間委託の推進及び維持補修費の平準化等により歳出全般にわたる経費削減に努め、経常収支比率</a:t>
          </a:r>
          <a:r>
            <a:rPr kumimoji="1" lang="en-US" altLang="ja-JP" sz="1300">
              <a:latin typeface="ＭＳ Ｐゴシック"/>
            </a:rPr>
            <a:t>90.0</a:t>
          </a:r>
          <a:r>
            <a:rPr kumimoji="1" lang="ja-JP" altLang="en-US" sz="1300">
              <a:latin typeface="ＭＳ Ｐゴシック"/>
            </a:rPr>
            <a:t>％を超えないことを目標とする。</a:t>
          </a: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136525</xdr:rowOff>
    </xdr:from>
    <xdr:to>
      <xdr:col>7</xdr:col>
      <xdr:colOff>152400</xdr:colOff>
      <xdr:row>67</xdr:row>
      <xdr:rowOff>148379</xdr:rowOff>
    </xdr:to>
    <xdr:cxnSp macro="">
      <xdr:nvCxnSpPr>
        <xdr:cNvPr id="128" name="直線コネクタ 127"/>
        <xdr:cNvCxnSpPr/>
      </xdr:nvCxnSpPr>
      <xdr:spPr>
        <a:xfrm flipV="1">
          <a:off x="4953000" y="10252075"/>
          <a:ext cx="0" cy="1383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120456</xdr:rowOff>
    </xdr:from>
    <xdr:ext cx="762000" cy="259045"/>
    <xdr:sp macro="" textlink="">
      <xdr:nvSpPr>
        <xdr:cNvPr id="129" name="財政構造の弾力性最小値テキスト"/>
        <xdr:cNvSpPr txBox="1"/>
      </xdr:nvSpPr>
      <xdr:spPr>
        <a:xfrm>
          <a:off x="5041900" y="11607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100.9</a:t>
          </a:r>
          <a:endParaRPr kumimoji="1" lang="ja-JP" altLang="en-US" sz="1000" b="1">
            <a:latin typeface="ＭＳ Ｐゴシック"/>
          </a:endParaRPr>
        </a:p>
      </xdr:txBody>
    </xdr:sp>
    <xdr:clientData/>
  </xdr:oneCellAnchor>
  <xdr:twoCellAnchor>
    <xdr:from>
      <xdr:col>7</xdr:col>
      <xdr:colOff>63500</xdr:colOff>
      <xdr:row>67</xdr:row>
      <xdr:rowOff>148379</xdr:rowOff>
    </xdr:from>
    <xdr:to>
      <xdr:col>7</xdr:col>
      <xdr:colOff>241300</xdr:colOff>
      <xdr:row>67</xdr:row>
      <xdr:rowOff>148379</xdr:rowOff>
    </xdr:to>
    <xdr:cxnSp macro="">
      <xdr:nvCxnSpPr>
        <xdr:cNvPr id="130" name="直線コネクタ 129"/>
        <xdr:cNvCxnSpPr/>
      </xdr:nvCxnSpPr>
      <xdr:spPr>
        <a:xfrm>
          <a:off x="4864100" y="11635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51452</xdr:rowOff>
    </xdr:from>
    <xdr:ext cx="762000" cy="259045"/>
    <xdr:sp macro="" textlink="">
      <xdr:nvSpPr>
        <xdr:cNvPr id="131" name="財政構造の弾力性最大値テキスト"/>
        <xdr:cNvSpPr txBox="1"/>
      </xdr:nvSpPr>
      <xdr:spPr>
        <a:xfrm>
          <a:off x="5041900" y="9995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66.5</a:t>
          </a:r>
          <a:endParaRPr kumimoji="1" lang="ja-JP" altLang="en-US" sz="1000" b="1">
            <a:latin typeface="ＭＳ Ｐゴシック"/>
          </a:endParaRPr>
        </a:p>
      </xdr:txBody>
    </xdr:sp>
    <xdr:clientData/>
  </xdr:oneCellAnchor>
  <xdr:twoCellAnchor>
    <xdr:from>
      <xdr:col>7</xdr:col>
      <xdr:colOff>63500</xdr:colOff>
      <xdr:row>59</xdr:row>
      <xdr:rowOff>136525</xdr:rowOff>
    </xdr:from>
    <xdr:to>
      <xdr:col>7</xdr:col>
      <xdr:colOff>241300</xdr:colOff>
      <xdr:row>59</xdr:row>
      <xdr:rowOff>136525</xdr:rowOff>
    </xdr:to>
    <xdr:cxnSp macro="">
      <xdr:nvCxnSpPr>
        <xdr:cNvPr id="132" name="直線コネクタ 131"/>
        <xdr:cNvCxnSpPr/>
      </xdr:nvCxnSpPr>
      <xdr:spPr>
        <a:xfrm>
          <a:off x="4864100" y="10252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147955</xdr:rowOff>
    </xdr:from>
    <xdr:to>
      <xdr:col>7</xdr:col>
      <xdr:colOff>152400</xdr:colOff>
      <xdr:row>65</xdr:row>
      <xdr:rowOff>77046</xdr:rowOff>
    </xdr:to>
    <xdr:cxnSp macro="">
      <xdr:nvCxnSpPr>
        <xdr:cNvPr id="133" name="直線コネクタ 132"/>
        <xdr:cNvCxnSpPr/>
      </xdr:nvCxnSpPr>
      <xdr:spPr>
        <a:xfrm>
          <a:off x="4114800" y="11120755"/>
          <a:ext cx="8382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50606</xdr:rowOff>
    </xdr:from>
    <xdr:ext cx="762000" cy="259045"/>
    <xdr:sp macro="" textlink="">
      <xdr:nvSpPr>
        <xdr:cNvPr id="134" name="財政構造の弾力性平均値テキスト"/>
        <xdr:cNvSpPr txBox="1"/>
      </xdr:nvSpPr>
      <xdr:spPr>
        <a:xfrm>
          <a:off x="5041900" y="111948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91.9</a:t>
          </a:r>
          <a:endParaRPr kumimoji="1" lang="ja-JP" altLang="en-US" sz="1000" b="1">
            <a:solidFill>
              <a:srgbClr val="000080"/>
            </a:solidFill>
            <a:latin typeface="ＭＳ Ｐゴシック"/>
          </a:endParaRPr>
        </a:p>
      </xdr:txBody>
    </xdr:sp>
    <xdr:clientData/>
  </xdr:oneCellAnchor>
  <xdr:twoCellAnchor>
    <xdr:from>
      <xdr:col>7</xdr:col>
      <xdr:colOff>101600</xdr:colOff>
      <xdr:row>65</xdr:row>
      <xdr:rowOff>78529</xdr:rowOff>
    </xdr:from>
    <xdr:to>
      <xdr:col>7</xdr:col>
      <xdr:colOff>203200</xdr:colOff>
      <xdr:row>66</xdr:row>
      <xdr:rowOff>8679</xdr:rowOff>
    </xdr:to>
    <xdr:sp macro="" textlink="">
      <xdr:nvSpPr>
        <xdr:cNvPr id="135" name="フローチャート : 判断 134"/>
        <xdr:cNvSpPr/>
      </xdr:nvSpPr>
      <xdr:spPr>
        <a:xfrm>
          <a:off x="4902200" y="1122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123825</xdr:rowOff>
    </xdr:from>
    <xdr:to>
      <xdr:col>6</xdr:col>
      <xdr:colOff>0</xdr:colOff>
      <xdr:row>64</xdr:row>
      <xdr:rowOff>147955</xdr:rowOff>
    </xdr:to>
    <xdr:cxnSp macro="">
      <xdr:nvCxnSpPr>
        <xdr:cNvPr id="136" name="直線コネクタ 135"/>
        <xdr:cNvCxnSpPr/>
      </xdr:nvCxnSpPr>
      <xdr:spPr>
        <a:xfrm>
          <a:off x="3225800" y="11096625"/>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153458</xdr:rowOff>
    </xdr:from>
    <xdr:to>
      <xdr:col>6</xdr:col>
      <xdr:colOff>50800</xdr:colOff>
      <xdr:row>65</xdr:row>
      <xdr:rowOff>83608</xdr:rowOff>
    </xdr:to>
    <xdr:sp macro="" textlink="">
      <xdr:nvSpPr>
        <xdr:cNvPr id="137" name="フローチャート : 判断 136"/>
        <xdr:cNvSpPr/>
      </xdr:nvSpPr>
      <xdr:spPr>
        <a:xfrm>
          <a:off x="4064000" y="1112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68385</xdr:rowOff>
    </xdr:from>
    <xdr:ext cx="736600" cy="259045"/>
    <xdr:sp macro="" textlink="">
      <xdr:nvSpPr>
        <xdr:cNvPr id="138" name="テキスト ボックス 137"/>
        <xdr:cNvSpPr txBox="1"/>
      </xdr:nvSpPr>
      <xdr:spPr>
        <a:xfrm>
          <a:off x="3733800" y="11212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83608</xdr:rowOff>
    </xdr:from>
    <xdr:to>
      <xdr:col>4</xdr:col>
      <xdr:colOff>482600</xdr:colOff>
      <xdr:row>64</xdr:row>
      <xdr:rowOff>123825</xdr:rowOff>
    </xdr:to>
    <xdr:cxnSp macro="">
      <xdr:nvCxnSpPr>
        <xdr:cNvPr id="139" name="直線コネクタ 138"/>
        <xdr:cNvCxnSpPr/>
      </xdr:nvCxnSpPr>
      <xdr:spPr>
        <a:xfrm>
          <a:off x="2336800" y="1105640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65</xdr:row>
      <xdr:rowOff>18204</xdr:rowOff>
    </xdr:from>
    <xdr:to>
      <xdr:col>4</xdr:col>
      <xdr:colOff>533400</xdr:colOff>
      <xdr:row>65</xdr:row>
      <xdr:rowOff>119804</xdr:rowOff>
    </xdr:to>
    <xdr:sp macro="" textlink="">
      <xdr:nvSpPr>
        <xdr:cNvPr id="140" name="フローチャート : 判断 139"/>
        <xdr:cNvSpPr/>
      </xdr:nvSpPr>
      <xdr:spPr>
        <a:xfrm>
          <a:off x="3175000" y="1116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104581</xdr:rowOff>
    </xdr:from>
    <xdr:ext cx="762000" cy="259045"/>
    <xdr:sp macro="" textlink="">
      <xdr:nvSpPr>
        <xdr:cNvPr id="141" name="テキスト ボックス 140"/>
        <xdr:cNvSpPr txBox="1"/>
      </xdr:nvSpPr>
      <xdr:spPr>
        <a:xfrm>
          <a:off x="2844800" y="1124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63500</xdr:rowOff>
    </xdr:from>
    <xdr:to>
      <xdr:col>3</xdr:col>
      <xdr:colOff>279400</xdr:colOff>
      <xdr:row>64</xdr:row>
      <xdr:rowOff>83608</xdr:rowOff>
    </xdr:to>
    <xdr:cxnSp macro="">
      <xdr:nvCxnSpPr>
        <xdr:cNvPr id="142" name="直線コネクタ 141"/>
        <xdr:cNvCxnSpPr/>
      </xdr:nvCxnSpPr>
      <xdr:spPr>
        <a:xfrm>
          <a:off x="1447800" y="110363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169545</xdr:rowOff>
    </xdr:from>
    <xdr:to>
      <xdr:col>3</xdr:col>
      <xdr:colOff>330200</xdr:colOff>
      <xdr:row>65</xdr:row>
      <xdr:rowOff>99695</xdr:rowOff>
    </xdr:to>
    <xdr:sp macro="" textlink="">
      <xdr:nvSpPr>
        <xdr:cNvPr id="143" name="フローチャート : 判断 142"/>
        <xdr:cNvSpPr/>
      </xdr:nvSpPr>
      <xdr:spPr>
        <a:xfrm>
          <a:off x="2286000" y="111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84472</xdr:rowOff>
    </xdr:from>
    <xdr:ext cx="762000" cy="259045"/>
    <xdr:sp macro="" textlink="">
      <xdr:nvSpPr>
        <xdr:cNvPr id="144" name="テキスト ボックス 143"/>
        <xdr:cNvSpPr txBox="1"/>
      </xdr:nvSpPr>
      <xdr:spPr>
        <a:xfrm>
          <a:off x="1955800" y="1122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xdr:col>
      <xdr:colOff>25400</xdr:colOff>
      <xdr:row>65</xdr:row>
      <xdr:rowOff>26246</xdr:rowOff>
    </xdr:from>
    <xdr:to>
      <xdr:col>2</xdr:col>
      <xdr:colOff>127000</xdr:colOff>
      <xdr:row>65</xdr:row>
      <xdr:rowOff>127846</xdr:rowOff>
    </xdr:to>
    <xdr:sp macro="" textlink="">
      <xdr:nvSpPr>
        <xdr:cNvPr id="145" name="フローチャート : 判断 144"/>
        <xdr:cNvSpPr/>
      </xdr:nvSpPr>
      <xdr:spPr>
        <a:xfrm>
          <a:off x="1397000" y="1117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112623</xdr:rowOff>
    </xdr:from>
    <xdr:ext cx="762000" cy="259045"/>
    <xdr:sp macro="" textlink="">
      <xdr:nvSpPr>
        <xdr:cNvPr id="146" name="テキスト ボックス 145"/>
        <xdr:cNvSpPr txBox="1"/>
      </xdr:nvSpPr>
      <xdr:spPr>
        <a:xfrm>
          <a:off x="1066800" y="1125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65</xdr:row>
      <xdr:rowOff>26246</xdr:rowOff>
    </xdr:from>
    <xdr:to>
      <xdr:col>7</xdr:col>
      <xdr:colOff>203200</xdr:colOff>
      <xdr:row>65</xdr:row>
      <xdr:rowOff>127846</xdr:rowOff>
    </xdr:to>
    <xdr:sp macro="" textlink="">
      <xdr:nvSpPr>
        <xdr:cNvPr id="152" name="円/楕円 151"/>
        <xdr:cNvSpPr/>
      </xdr:nvSpPr>
      <xdr:spPr>
        <a:xfrm>
          <a:off x="4902200" y="1117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42773</xdr:rowOff>
    </xdr:from>
    <xdr:ext cx="762000" cy="259045"/>
    <xdr:sp macro="" textlink="">
      <xdr:nvSpPr>
        <xdr:cNvPr id="153" name="財政構造の弾力性該当値テキスト"/>
        <xdr:cNvSpPr txBox="1"/>
      </xdr:nvSpPr>
      <xdr:spPr>
        <a:xfrm>
          <a:off x="5041900" y="1101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90.6</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97155</xdr:rowOff>
    </xdr:from>
    <xdr:to>
      <xdr:col>6</xdr:col>
      <xdr:colOff>50800</xdr:colOff>
      <xdr:row>65</xdr:row>
      <xdr:rowOff>27305</xdr:rowOff>
    </xdr:to>
    <xdr:sp macro="" textlink="">
      <xdr:nvSpPr>
        <xdr:cNvPr id="154" name="円/楕円 153"/>
        <xdr:cNvSpPr/>
      </xdr:nvSpPr>
      <xdr:spPr>
        <a:xfrm>
          <a:off x="4064000" y="1106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37482</xdr:rowOff>
    </xdr:from>
    <xdr:ext cx="736600" cy="259045"/>
    <xdr:sp macro="" textlink="">
      <xdr:nvSpPr>
        <xdr:cNvPr id="155" name="テキスト ボックス 154"/>
        <xdr:cNvSpPr txBox="1"/>
      </xdr:nvSpPr>
      <xdr:spPr>
        <a:xfrm>
          <a:off x="3733800" y="108388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88.1</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73025</xdr:rowOff>
    </xdr:from>
    <xdr:to>
      <xdr:col>4</xdr:col>
      <xdr:colOff>533400</xdr:colOff>
      <xdr:row>65</xdr:row>
      <xdr:rowOff>3175</xdr:rowOff>
    </xdr:to>
    <xdr:sp macro="" textlink="">
      <xdr:nvSpPr>
        <xdr:cNvPr id="156" name="円/楕円 155"/>
        <xdr:cNvSpPr/>
      </xdr:nvSpPr>
      <xdr:spPr>
        <a:xfrm>
          <a:off x="3175000" y="1104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13352</xdr:rowOff>
    </xdr:from>
    <xdr:ext cx="762000" cy="259045"/>
    <xdr:sp macro="" textlink="">
      <xdr:nvSpPr>
        <xdr:cNvPr id="157" name="テキスト ボックス 156"/>
        <xdr:cNvSpPr txBox="1"/>
      </xdr:nvSpPr>
      <xdr:spPr>
        <a:xfrm>
          <a:off x="2844800" y="1081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87.5</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32808</xdr:rowOff>
    </xdr:from>
    <xdr:to>
      <xdr:col>3</xdr:col>
      <xdr:colOff>330200</xdr:colOff>
      <xdr:row>64</xdr:row>
      <xdr:rowOff>134408</xdr:rowOff>
    </xdr:to>
    <xdr:sp macro="" textlink="">
      <xdr:nvSpPr>
        <xdr:cNvPr id="158" name="円/楕円 157"/>
        <xdr:cNvSpPr/>
      </xdr:nvSpPr>
      <xdr:spPr>
        <a:xfrm>
          <a:off x="2286000" y="1100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144585</xdr:rowOff>
    </xdr:from>
    <xdr:ext cx="762000" cy="259045"/>
    <xdr:sp macro="" textlink="">
      <xdr:nvSpPr>
        <xdr:cNvPr id="159" name="テキスト ボックス 158"/>
        <xdr:cNvSpPr txBox="1"/>
      </xdr:nvSpPr>
      <xdr:spPr>
        <a:xfrm>
          <a:off x="1955800" y="1077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86.5</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12700</xdr:rowOff>
    </xdr:from>
    <xdr:to>
      <xdr:col>2</xdr:col>
      <xdr:colOff>127000</xdr:colOff>
      <xdr:row>64</xdr:row>
      <xdr:rowOff>114300</xdr:rowOff>
    </xdr:to>
    <xdr:sp macro="" textlink="">
      <xdr:nvSpPr>
        <xdr:cNvPr id="160" name="円/楕円 159"/>
        <xdr:cNvSpPr/>
      </xdr:nvSpPr>
      <xdr:spPr>
        <a:xfrm>
          <a:off x="1397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124477</xdr:rowOff>
    </xdr:from>
    <xdr:ext cx="762000" cy="259045"/>
    <xdr:sp macro="" textlink="">
      <xdr:nvSpPr>
        <xdr:cNvPr id="161" name="テキスト ボックス 160"/>
        <xdr:cNvSpPr txBox="1"/>
      </xdr:nvSpPr>
      <xdr:spPr>
        <a:xfrm>
          <a:off x="1066800" y="1075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[202,399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48/48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266,603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１人当たり人件費・物件費等は、類似団体平均を大きく上回っているが、これは東京電力福島第一原子力発電所事故に伴い放出された放射性物質の除染事業によるものである（全国平均と福島県平均の差を参照）。除染事業はピークを超えたが、除去土壌等の搬出事業、未除染道路等側溝堆積物撤去・処理事業、ため池放射性物質対策事業等に移行しており、平成</a:t>
          </a:r>
          <a:r>
            <a:rPr kumimoji="1" lang="en-US" altLang="ja-JP" sz="1300">
              <a:latin typeface="ＭＳ Ｐゴシック"/>
            </a:rPr>
            <a:t>32</a:t>
          </a:r>
          <a:r>
            <a:rPr kumimoji="1" lang="ja-JP" altLang="en-US" sz="1300">
              <a:latin typeface="ＭＳ Ｐゴシック"/>
            </a:rPr>
            <a:t>年度までこのような異常値が続く見込みである。なお、物件費については以上の理由から前年度比</a:t>
          </a:r>
          <a:r>
            <a:rPr kumimoji="1" lang="en-US" altLang="ja-JP" sz="1300">
              <a:latin typeface="ＭＳ Ｐゴシック"/>
            </a:rPr>
            <a:t>4.3</a:t>
          </a:r>
          <a:r>
            <a:rPr kumimoji="1" lang="ja-JP" altLang="en-US" sz="1300">
              <a:latin typeface="ＭＳ Ｐゴシック"/>
            </a:rPr>
            <a:t>％増加しているが、人件費については事務のカイゼンによる効率化等により前年度比</a:t>
          </a:r>
          <a:r>
            <a:rPr kumimoji="1" lang="en-US" altLang="ja-JP" sz="1300">
              <a:latin typeface="ＭＳ Ｐゴシック"/>
            </a:rPr>
            <a:t>0.4</a:t>
          </a:r>
          <a:r>
            <a:rPr kumimoji="1" lang="ja-JP" altLang="en-US" sz="1300">
              <a:latin typeface="ＭＳ Ｐゴシック"/>
            </a:rPr>
            <a:t>％減少している。</a:t>
          </a: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132721</xdr:rowOff>
    </xdr:from>
    <xdr:to>
      <xdr:col>7</xdr:col>
      <xdr:colOff>152400</xdr:colOff>
      <xdr:row>87</xdr:row>
      <xdr:rowOff>118582</xdr:rowOff>
    </xdr:to>
    <xdr:cxnSp macro="">
      <xdr:nvCxnSpPr>
        <xdr:cNvPr id="193" name="直線コネクタ 192"/>
        <xdr:cNvCxnSpPr/>
      </xdr:nvCxnSpPr>
      <xdr:spPr>
        <a:xfrm flipV="1">
          <a:off x="4953000" y="13677271"/>
          <a:ext cx="0" cy="13574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90659</xdr:rowOff>
    </xdr:from>
    <xdr:ext cx="762000" cy="259045"/>
    <xdr:sp macro="" textlink="">
      <xdr:nvSpPr>
        <xdr:cNvPr id="194" name="人件費・物件費等の状況最小値テキスト"/>
        <xdr:cNvSpPr txBox="1"/>
      </xdr:nvSpPr>
      <xdr:spPr>
        <a:xfrm>
          <a:off x="5041900" y="15006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202,399</a:t>
          </a:r>
          <a:endParaRPr kumimoji="1" lang="ja-JP" altLang="en-US" sz="1000" b="1">
            <a:latin typeface="ＭＳ Ｐゴシック"/>
          </a:endParaRPr>
        </a:p>
      </xdr:txBody>
    </xdr:sp>
    <xdr:clientData/>
  </xdr:oneCellAnchor>
  <xdr:twoCellAnchor>
    <xdr:from>
      <xdr:col>7</xdr:col>
      <xdr:colOff>63500</xdr:colOff>
      <xdr:row>87</xdr:row>
      <xdr:rowOff>118582</xdr:rowOff>
    </xdr:from>
    <xdr:to>
      <xdr:col>7</xdr:col>
      <xdr:colOff>241300</xdr:colOff>
      <xdr:row>87</xdr:row>
      <xdr:rowOff>118582</xdr:rowOff>
    </xdr:to>
    <xdr:cxnSp macro="">
      <xdr:nvCxnSpPr>
        <xdr:cNvPr id="195" name="直線コネクタ 194"/>
        <xdr:cNvCxnSpPr/>
      </xdr:nvCxnSpPr>
      <xdr:spPr>
        <a:xfrm>
          <a:off x="4864100" y="15034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47648</xdr:rowOff>
    </xdr:from>
    <xdr:ext cx="762000" cy="259045"/>
    <xdr:sp macro="" textlink="">
      <xdr:nvSpPr>
        <xdr:cNvPr id="196" name="人件費・物件費等の状況最大値テキスト"/>
        <xdr:cNvSpPr txBox="1"/>
      </xdr:nvSpPr>
      <xdr:spPr>
        <a:xfrm>
          <a:off x="5041900" y="13420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84,261</a:t>
          </a:r>
          <a:endParaRPr kumimoji="1" lang="ja-JP" altLang="en-US" sz="1000" b="1">
            <a:latin typeface="ＭＳ Ｐゴシック"/>
          </a:endParaRPr>
        </a:p>
      </xdr:txBody>
    </xdr:sp>
    <xdr:clientData/>
  </xdr:oneCellAnchor>
  <xdr:twoCellAnchor>
    <xdr:from>
      <xdr:col>7</xdr:col>
      <xdr:colOff>63500</xdr:colOff>
      <xdr:row>79</xdr:row>
      <xdr:rowOff>132721</xdr:rowOff>
    </xdr:from>
    <xdr:to>
      <xdr:col>7</xdr:col>
      <xdr:colOff>241300</xdr:colOff>
      <xdr:row>79</xdr:row>
      <xdr:rowOff>132721</xdr:rowOff>
    </xdr:to>
    <xdr:cxnSp macro="">
      <xdr:nvCxnSpPr>
        <xdr:cNvPr id="197" name="直線コネクタ 196"/>
        <xdr:cNvCxnSpPr/>
      </xdr:nvCxnSpPr>
      <xdr:spPr>
        <a:xfrm>
          <a:off x="4864100" y="1367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87</xdr:row>
      <xdr:rowOff>53936</xdr:rowOff>
    </xdr:from>
    <xdr:to>
      <xdr:col>7</xdr:col>
      <xdr:colOff>152400</xdr:colOff>
      <xdr:row>87</xdr:row>
      <xdr:rowOff>118582</xdr:rowOff>
    </xdr:to>
    <xdr:cxnSp macro="">
      <xdr:nvCxnSpPr>
        <xdr:cNvPr id="198" name="直線コネクタ 197"/>
        <xdr:cNvCxnSpPr/>
      </xdr:nvCxnSpPr>
      <xdr:spPr>
        <a:xfrm>
          <a:off x="4114800" y="14970086"/>
          <a:ext cx="838200" cy="64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11521</xdr:rowOff>
    </xdr:from>
    <xdr:ext cx="762000" cy="259045"/>
    <xdr:sp macro="" textlink="">
      <xdr:nvSpPr>
        <xdr:cNvPr id="199" name="人件費・物件費等の状況平均値テキスト"/>
        <xdr:cNvSpPr txBox="1"/>
      </xdr:nvSpPr>
      <xdr:spPr>
        <a:xfrm>
          <a:off x="5041900" y="137275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106,538</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166444</xdr:rowOff>
    </xdr:from>
    <xdr:to>
      <xdr:col>7</xdr:col>
      <xdr:colOff>203200</xdr:colOff>
      <xdr:row>81</xdr:row>
      <xdr:rowOff>96594</xdr:rowOff>
    </xdr:to>
    <xdr:sp macro="" textlink="">
      <xdr:nvSpPr>
        <xdr:cNvPr id="200" name="フローチャート : 判断 199"/>
        <xdr:cNvSpPr/>
      </xdr:nvSpPr>
      <xdr:spPr>
        <a:xfrm>
          <a:off x="4902200" y="1388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87</xdr:row>
      <xdr:rowOff>53936</xdr:rowOff>
    </xdr:from>
    <xdr:to>
      <xdr:col>6</xdr:col>
      <xdr:colOff>0</xdr:colOff>
      <xdr:row>88</xdr:row>
      <xdr:rowOff>158350</xdr:rowOff>
    </xdr:to>
    <xdr:cxnSp macro="">
      <xdr:nvCxnSpPr>
        <xdr:cNvPr id="201" name="直線コネクタ 200"/>
        <xdr:cNvCxnSpPr/>
      </xdr:nvCxnSpPr>
      <xdr:spPr>
        <a:xfrm flipV="1">
          <a:off x="3225800" y="14970086"/>
          <a:ext cx="889000" cy="275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159745</xdr:rowOff>
    </xdr:from>
    <xdr:to>
      <xdr:col>6</xdr:col>
      <xdr:colOff>50800</xdr:colOff>
      <xdr:row>81</xdr:row>
      <xdr:rowOff>89895</xdr:rowOff>
    </xdr:to>
    <xdr:sp macro="" textlink="">
      <xdr:nvSpPr>
        <xdr:cNvPr id="202" name="フローチャート : 判断 201"/>
        <xdr:cNvSpPr/>
      </xdr:nvSpPr>
      <xdr:spPr>
        <a:xfrm>
          <a:off x="4064000" y="1387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100072</xdr:rowOff>
    </xdr:from>
    <xdr:ext cx="736600" cy="259045"/>
    <xdr:sp macro="" textlink="">
      <xdr:nvSpPr>
        <xdr:cNvPr id="203" name="テキスト ボックス 202"/>
        <xdr:cNvSpPr txBox="1"/>
      </xdr:nvSpPr>
      <xdr:spPr>
        <a:xfrm>
          <a:off x="3733800" y="136446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105,955</a:t>
          </a:r>
          <a:endParaRPr kumimoji="1" lang="ja-JP" altLang="en-US" sz="1000" b="1">
            <a:solidFill>
              <a:srgbClr val="000080"/>
            </a:solidFill>
            <a:latin typeface="ＭＳ Ｐゴシック"/>
          </a:endParaRPr>
        </a:p>
      </xdr:txBody>
    </xdr:sp>
    <xdr:clientData/>
  </xdr:oneCellAnchor>
  <xdr:twoCellAnchor>
    <xdr:from>
      <xdr:col>3</xdr:col>
      <xdr:colOff>279400</xdr:colOff>
      <xdr:row>86</xdr:row>
      <xdr:rowOff>110734</xdr:rowOff>
    </xdr:from>
    <xdr:to>
      <xdr:col>4</xdr:col>
      <xdr:colOff>482600</xdr:colOff>
      <xdr:row>88</xdr:row>
      <xdr:rowOff>158350</xdr:rowOff>
    </xdr:to>
    <xdr:cxnSp macro="">
      <xdr:nvCxnSpPr>
        <xdr:cNvPr id="204" name="直線コネクタ 203"/>
        <xdr:cNvCxnSpPr/>
      </xdr:nvCxnSpPr>
      <xdr:spPr>
        <a:xfrm>
          <a:off x="2336800" y="14855434"/>
          <a:ext cx="889000" cy="39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153184</xdr:rowOff>
    </xdr:from>
    <xdr:to>
      <xdr:col>4</xdr:col>
      <xdr:colOff>533400</xdr:colOff>
      <xdr:row>81</xdr:row>
      <xdr:rowOff>83334</xdr:rowOff>
    </xdr:to>
    <xdr:sp macro="" textlink="">
      <xdr:nvSpPr>
        <xdr:cNvPr id="205" name="フローチャート : 判断 204"/>
        <xdr:cNvSpPr/>
      </xdr:nvSpPr>
      <xdr:spPr>
        <a:xfrm>
          <a:off x="3175000" y="1386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93511</xdr:rowOff>
    </xdr:from>
    <xdr:ext cx="762000" cy="259045"/>
    <xdr:sp macro="" textlink="">
      <xdr:nvSpPr>
        <xdr:cNvPr id="206" name="テキスト ボックス 205"/>
        <xdr:cNvSpPr txBox="1"/>
      </xdr:nvSpPr>
      <xdr:spPr>
        <a:xfrm>
          <a:off x="2844800" y="13638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105,384</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101498</xdr:rowOff>
    </xdr:from>
    <xdr:to>
      <xdr:col>3</xdr:col>
      <xdr:colOff>279400</xdr:colOff>
      <xdr:row>86</xdr:row>
      <xdr:rowOff>110734</xdr:rowOff>
    </xdr:to>
    <xdr:cxnSp macro="">
      <xdr:nvCxnSpPr>
        <xdr:cNvPr id="207" name="直線コネクタ 206"/>
        <xdr:cNvCxnSpPr/>
      </xdr:nvCxnSpPr>
      <xdr:spPr>
        <a:xfrm>
          <a:off x="1447800" y="14331848"/>
          <a:ext cx="889000" cy="523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106338</xdr:rowOff>
    </xdr:from>
    <xdr:to>
      <xdr:col>3</xdr:col>
      <xdr:colOff>330200</xdr:colOff>
      <xdr:row>81</xdr:row>
      <xdr:rowOff>36488</xdr:rowOff>
    </xdr:to>
    <xdr:sp macro="" textlink="">
      <xdr:nvSpPr>
        <xdr:cNvPr id="208" name="フローチャート : 判断 207"/>
        <xdr:cNvSpPr/>
      </xdr:nvSpPr>
      <xdr:spPr>
        <a:xfrm>
          <a:off x="2286000" y="13822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46665</xdr:rowOff>
    </xdr:from>
    <xdr:ext cx="762000" cy="259045"/>
    <xdr:sp macro="" textlink="">
      <xdr:nvSpPr>
        <xdr:cNvPr id="209" name="テキスト ボックス 208"/>
        <xdr:cNvSpPr txBox="1"/>
      </xdr:nvSpPr>
      <xdr:spPr>
        <a:xfrm>
          <a:off x="1955800" y="13591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101,307</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116196</xdr:rowOff>
    </xdr:from>
    <xdr:to>
      <xdr:col>2</xdr:col>
      <xdr:colOff>127000</xdr:colOff>
      <xdr:row>81</xdr:row>
      <xdr:rowOff>46346</xdr:rowOff>
    </xdr:to>
    <xdr:sp macro="" textlink="">
      <xdr:nvSpPr>
        <xdr:cNvPr id="210" name="フローチャート : 判断 209"/>
        <xdr:cNvSpPr/>
      </xdr:nvSpPr>
      <xdr:spPr>
        <a:xfrm>
          <a:off x="1397000" y="13832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56523</xdr:rowOff>
    </xdr:from>
    <xdr:ext cx="762000" cy="259045"/>
    <xdr:sp macro="" textlink="">
      <xdr:nvSpPr>
        <xdr:cNvPr id="211" name="テキスト ボックス 210"/>
        <xdr:cNvSpPr txBox="1"/>
      </xdr:nvSpPr>
      <xdr:spPr>
        <a:xfrm>
          <a:off x="1066800" y="13601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102,165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87</xdr:row>
      <xdr:rowOff>67782</xdr:rowOff>
    </xdr:from>
    <xdr:to>
      <xdr:col>7</xdr:col>
      <xdr:colOff>203200</xdr:colOff>
      <xdr:row>87</xdr:row>
      <xdr:rowOff>169382</xdr:rowOff>
    </xdr:to>
    <xdr:sp macro="" textlink="">
      <xdr:nvSpPr>
        <xdr:cNvPr id="217" name="円/楕円 216"/>
        <xdr:cNvSpPr/>
      </xdr:nvSpPr>
      <xdr:spPr>
        <a:xfrm>
          <a:off x="4902200" y="14983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86</xdr:row>
      <xdr:rowOff>135109</xdr:rowOff>
    </xdr:from>
    <xdr:ext cx="762000" cy="259045"/>
    <xdr:sp macro="" textlink="">
      <xdr:nvSpPr>
        <xdr:cNvPr id="218" name="人件費・物件費等の状況該当値テキスト"/>
        <xdr:cNvSpPr txBox="1"/>
      </xdr:nvSpPr>
      <xdr:spPr>
        <a:xfrm>
          <a:off x="5041900" y="14879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202,399</a:t>
          </a:r>
          <a:endParaRPr kumimoji="1" lang="ja-JP" altLang="en-US" sz="1000" b="1">
            <a:solidFill>
              <a:srgbClr val="FF0000"/>
            </a:solidFill>
            <a:latin typeface="ＭＳ Ｐゴシック"/>
          </a:endParaRPr>
        </a:p>
      </xdr:txBody>
    </xdr:sp>
    <xdr:clientData/>
  </xdr:oneCellAnchor>
  <xdr:twoCellAnchor>
    <xdr:from>
      <xdr:col>5</xdr:col>
      <xdr:colOff>635000</xdr:colOff>
      <xdr:row>87</xdr:row>
      <xdr:rowOff>3136</xdr:rowOff>
    </xdr:from>
    <xdr:to>
      <xdr:col>6</xdr:col>
      <xdr:colOff>50800</xdr:colOff>
      <xdr:row>87</xdr:row>
      <xdr:rowOff>104736</xdr:rowOff>
    </xdr:to>
    <xdr:sp macro="" textlink="">
      <xdr:nvSpPr>
        <xdr:cNvPr id="219" name="円/楕円 218"/>
        <xdr:cNvSpPr/>
      </xdr:nvSpPr>
      <xdr:spPr>
        <a:xfrm>
          <a:off x="4064000" y="1491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87</xdr:row>
      <xdr:rowOff>89513</xdr:rowOff>
    </xdr:from>
    <xdr:ext cx="736600" cy="259045"/>
    <xdr:sp macro="" textlink="">
      <xdr:nvSpPr>
        <xdr:cNvPr id="220" name="テキスト ボックス 219"/>
        <xdr:cNvSpPr txBox="1"/>
      </xdr:nvSpPr>
      <xdr:spPr>
        <a:xfrm>
          <a:off x="3733800" y="15005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196,773</a:t>
          </a:r>
          <a:endParaRPr kumimoji="1" lang="ja-JP" altLang="en-US" sz="1000" b="1">
            <a:solidFill>
              <a:srgbClr val="FF0000"/>
            </a:solidFill>
            <a:latin typeface="ＭＳ Ｐゴシック"/>
          </a:endParaRPr>
        </a:p>
      </xdr:txBody>
    </xdr:sp>
    <xdr:clientData/>
  </xdr:oneCellAnchor>
  <xdr:twoCellAnchor>
    <xdr:from>
      <xdr:col>4</xdr:col>
      <xdr:colOff>431800</xdr:colOff>
      <xdr:row>88</xdr:row>
      <xdr:rowOff>107550</xdr:rowOff>
    </xdr:from>
    <xdr:to>
      <xdr:col>4</xdr:col>
      <xdr:colOff>533400</xdr:colOff>
      <xdr:row>89</xdr:row>
      <xdr:rowOff>37700</xdr:rowOff>
    </xdr:to>
    <xdr:sp macro="" textlink="">
      <xdr:nvSpPr>
        <xdr:cNvPr id="221" name="円/楕円 220"/>
        <xdr:cNvSpPr/>
      </xdr:nvSpPr>
      <xdr:spPr>
        <a:xfrm>
          <a:off x="3175000" y="1519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89</xdr:row>
      <xdr:rowOff>22477</xdr:rowOff>
    </xdr:from>
    <xdr:ext cx="762000" cy="259045"/>
    <xdr:sp macro="" textlink="">
      <xdr:nvSpPr>
        <xdr:cNvPr id="222" name="テキスト ボックス 221"/>
        <xdr:cNvSpPr txBox="1"/>
      </xdr:nvSpPr>
      <xdr:spPr>
        <a:xfrm>
          <a:off x="2844800" y="1528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220,781</a:t>
          </a:r>
          <a:endParaRPr kumimoji="1" lang="ja-JP" altLang="en-US" sz="1000" b="1">
            <a:solidFill>
              <a:srgbClr val="FF0000"/>
            </a:solidFill>
            <a:latin typeface="ＭＳ Ｐゴシック"/>
          </a:endParaRPr>
        </a:p>
      </xdr:txBody>
    </xdr:sp>
    <xdr:clientData/>
  </xdr:oneCellAnchor>
  <xdr:twoCellAnchor>
    <xdr:from>
      <xdr:col>3</xdr:col>
      <xdr:colOff>228600</xdr:colOff>
      <xdr:row>86</xdr:row>
      <xdr:rowOff>59934</xdr:rowOff>
    </xdr:from>
    <xdr:to>
      <xdr:col>3</xdr:col>
      <xdr:colOff>330200</xdr:colOff>
      <xdr:row>86</xdr:row>
      <xdr:rowOff>161534</xdr:rowOff>
    </xdr:to>
    <xdr:sp macro="" textlink="">
      <xdr:nvSpPr>
        <xdr:cNvPr id="223" name="円/楕円 222"/>
        <xdr:cNvSpPr/>
      </xdr:nvSpPr>
      <xdr:spPr>
        <a:xfrm>
          <a:off x="2286000" y="1480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86</xdr:row>
      <xdr:rowOff>146311</xdr:rowOff>
    </xdr:from>
    <xdr:ext cx="762000" cy="259045"/>
    <xdr:sp macro="" textlink="">
      <xdr:nvSpPr>
        <xdr:cNvPr id="224" name="テキスト ボックス 223"/>
        <xdr:cNvSpPr txBox="1"/>
      </xdr:nvSpPr>
      <xdr:spPr>
        <a:xfrm>
          <a:off x="1955800" y="1489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186,795</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50698</xdr:rowOff>
    </xdr:from>
    <xdr:to>
      <xdr:col>2</xdr:col>
      <xdr:colOff>127000</xdr:colOff>
      <xdr:row>83</xdr:row>
      <xdr:rowOff>152298</xdr:rowOff>
    </xdr:to>
    <xdr:sp macro="" textlink="">
      <xdr:nvSpPr>
        <xdr:cNvPr id="225" name="円/楕円 224"/>
        <xdr:cNvSpPr/>
      </xdr:nvSpPr>
      <xdr:spPr>
        <a:xfrm>
          <a:off x="1397000" y="14281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137075</xdr:rowOff>
    </xdr:from>
    <xdr:ext cx="762000" cy="259045"/>
    <xdr:sp macro="" textlink="">
      <xdr:nvSpPr>
        <xdr:cNvPr id="226" name="テキスト ボックス 225"/>
        <xdr:cNvSpPr txBox="1"/>
      </xdr:nvSpPr>
      <xdr:spPr>
        <a:xfrm>
          <a:off x="1066800" y="1436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141,228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ラスパイレス指数は、平成</a:t>
          </a:r>
          <a:r>
            <a:rPr kumimoji="1" lang="en-US" altLang="ja-JP" sz="1300">
              <a:latin typeface="ＭＳ Ｐゴシック"/>
            </a:rPr>
            <a:t>24</a:t>
          </a:r>
          <a:r>
            <a:rPr kumimoji="1" lang="ja-JP" altLang="en-US" sz="1300">
              <a:latin typeface="ＭＳ Ｐゴシック"/>
            </a:rPr>
            <a:t>年人事院勧告に基づき、</a:t>
          </a:r>
          <a:r>
            <a:rPr kumimoji="1" lang="en-US" altLang="ja-JP" sz="1300">
              <a:latin typeface="ＭＳ Ｐゴシック"/>
            </a:rPr>
            <a:t>55</a:t>
          </a:r>
          <a:r>
            <a:rPr kumimoji="1" lang="ja-JP" altLang="en-US" sz="1300">
              <a:latin typeface="ＭＳ Ｐゴシック"/>
            </a:rPr>
            <a:t>歳超職員の昇給制度の見直しを実施したこと等により、</a:t>
          </a:r>
          <a:r>
            <a:rPr kumimoji="1" lang="en-US" altLang="ja-JP" sz="1300">
              <a:latin typeface="ＭＳ Ｐゴシック"/>
            </a:rPr>
            <a:t>0.3</a:t>
          </a:r>
          <a:r>
            <a:rPr kumimoji="1" lang="ja-JP" altLang="en-US" sz="1300">
              <a:latin typeface="ＭＳ Ｐゴシック"/>
            </a:rPr>
            <a:t>ポイント減少したが、類似団体平均及び全国平均も上回っていることから、今後も福島県人事院勧告に準じた給与改定を行うとともに、より一層の給与適正化に努めていく。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2" name="直線コネクタ 241"/>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3" name="テキスト ボックス 242"/>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4" name="直線コネクタ 243"/>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5" name="テキスト ボックス 244"/>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6" name="直線コネクタ 245"/>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7" name="テキスト ボックス 246"/>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8" name="直線コネクタ 247"/>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9" name="テキスト ボックス 248"/>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50" name="直線コネクタ 249"/>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51" name="テキスト ボックス 250"/>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44450</xdr:rowOff>
    </xdr:from>
    <xdr:to>
      <xdr:col>24</xdr:col>
      <xdr:colOff>558800</xdr:colOff>
      <xdr:row>84</xdr:row>
      <xdr:rowOff>98637</xdr:rowOff>
    </xdr:to>
    <xdr:cxnSp macro="">
      <xdr:nvCxnSpPr>
        <xdr:cNvPr id="255" name="直線コネクタ 254"/>
        <xdr:cNvCxnSpPr/>
      </xdr:nvCxnSpPr>
      <xdr:spPr>
        <a:xfrm flipV="1">
          <a:off x="17018000" y="13760450"/>
          <a:ext cx="0" cy="7399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70714</xdr:rowOff>
    </xdr:from>
    <xdr:ext cx="762000" cy="259045"/>
    <xdr:sp macro="" textlink="">
      <xdr:nvSpPr>
        <xdr:cNvPr id="256" name="給与水準   （国との比較）最小値テキスト"/>
        <xdr:cNvSpPr txBox="1"/>
      </xdr:nvSpPr>
      <xdr:spPr>
        <a:xfrm>
          <a:off x="17106900" y="14472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103.7</a:t>
          </a:r>
          <a:endParaRPr kumimoji="1" lang="ja-JP" altLang="en-US" sz="1000" b="1">
            <a:latin typeface="ＭＳ Ｐゴシック"/>
          </a:endParaRPr>
        </a:p>
      </xdr:txBody>
    </xdr:sp>
    <xdr:clientData/>
  </xdr:oneCellAnchor>
  <xdr:twoCellAnchor>
    <xdr:from>
      <xdr:col>24</xdr:col>
      <xdr:colOff>469900</xdr:colOff>
      <xdr:row>84</xdr:row>
      <xdr:rowOff>98637</xdr:rowOff>
    </xdr:from>
    <xdr:to>
      <xdr:col>24</xdr:col>
      <xdr:colOff>647700</xdr:colOff>
      <xdr:row>84</xdr:row>
      <xdr:rowOff>98637</xdr:rowOff>
    </xdr:to>
    <xdr:cxnSp macro="">
      <xdr:nvCxnSpPr>
        <xdr:cNvPr id="257" name="直線コネクタ 256"/>
        <xdr:cNvCxnSpPr/>
      </xdr:nvCxnSpPr>
      <xdr:spPr>
        <a:xfrm>
          <a:off x="16929100" y="14500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130827</xdr:rowOff>
    </xdr:from>
    <xdr:ext cx="762000" cy="259045"/>
    <xdr:sp macro="" textlink="">
      <xdr:nvSpPr>
        <xdr:cNvPr id="258" name="給与水準   （国との比較）最大値テキスト"/>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94.5</a:t>
          </a:r>
          <a:endParaRPr kumimoji="1" lang="ja-JP" altLang="en-US" sz="1000" b="1">
            <a:latin typeface="ＭＳ Ｐゴシック"/>
          </a:endParaRPr>
        </a:p>
      </xdr:txBody>
    </xdr:sp>
    <xdr:clientData/>
  </xdr:oneCellAnchor>
  <xdr:twoCellAnchor>
    <xdr:from>
      <xdr:col>24</xdr:col>
      <xdr:colOff>469900</xdr:colOff>
      <xdr:row>80</xdr:row>
      <xdr:rowOff>44450</xdr:rowOff>
    </xdr:from>
    <xdr:to>
      <xdr:col>24</xdr:col>
      <xdr:colOff>647700</xdr:colOff>
      <xdr:row>80</xdr:row>
      <xdr:rowOff>44450</xdr:rowOff>
    </xdr:to>
    <xdr:cxnSp macro="">
      <xdr:nvCxnSpPr>
        <xdr:cNvPr id="259" name="直線コネクタ 258"/>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93134</xdr:rowOff>
    </xdr:from>
    <xdr:to>
      <xdr:col>24</xdr:col>
      <xdr:colOff>558800</xdr:colOff>
      <xdr:row>83</xdr:row>
      <xdr:rowOff>117263</xdr:rowOff>
    </xdr:to>
    <xdr:cxnSp macro="">
      <xdr:nvCxnSpPr>
        <xdr:cNvPr id="260" name="直線コネクタ 259"/>
        <xdr:cNvCxnSpPr/>
      </xdr:nvCxnSpPr>
      <xdr:spPr>
        <a:xfrm flipV="1">
          <a:off x="16179800" y="14323484"/>
          <a:ext cx="8382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125747</xdr:rowOff>
    </xdr:from>
    <xdr:ext cx="762000" cy="259045"/>
    <xdr:sp macro="" textlink="">
      <xdr:nvSpPr>
        <xdr:cNvPr id="261" name="給与水準   （国との比較）平均値テキスト"/>
        <xdr:cNvSpPr txBox="1"/>
      </xdr:nvSpPr>
      <xdr:spPr>
        <a:xfrm>
          <a:off x="17106900" y="14013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100.2</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109220</xdr:rowOff>
    </xdr:from>
    <xdr:to>
      <xdr:col>24</xdr:col>
      <xdr:colOff>609600</xdr:colOff>
      <xdr:row>83</xdr:row>
      <xdr:rowOff>39370</xdr:rowOff>
    </xdr:to>
    <xdr:sp macro="" textlink="">
      <xdr:nvSpPr>
        <xdr:cNvPr id="262" name="フローチャート : 判断 261"/>
        <xdr:cNvSpPr/>
      </xdr:nvSpPr>
      <xdr:spPr>
        <a:xfrm>
          <a:off x="16967200" y="1416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117263</xdr:rowOff>
    </xdr:from>
    <xdr:to>
      <xdr:col>23</xdr:col>
      <xdr:colOff>406400</xdr:colOff>
      <xdr:row>83</xdr:row>
      <xdr:rowOff>133350</xdr:rowOff>
    </xdr:to>
    <xdr:cxnSp macro="">
      <xdr:nvCxnSpPr>
        <xdr:cNvPr id="263" name="直線コネクタ 262"/>
        <xdr:cNvCxnSpPr/>
      </xdr:nvCxnSpPr>
      <xdr:spPr>
        <a:xfrm flipV="1">
          <a:off x="15290800" y="1434761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133350</xdr:rowOff>
    </xdr:from>
    <xdr:to>
      <xdr:col>23</xdr:col>
      <xdr:colOff>457200</xdr:colOff>
      <xdr:row>83</xdr:row>
      <xdr:rowOff>63500</xdr:rowOff>
    </xdr:to>
    <xdr:sp macro="" textlink="">
      <xdr:nvSpPr>
        <xdr:cNvPr id="264" name="フローチャート : 判断 263"/>
        <xdr:cNvSpPr/>
      </xdr:nvSpPr>
      <xdr:spPr>
        <a:xfrm>
          <a:off x="16129000" y="1419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73677</xdr:rowOff>
    </xdr:from>
    <xdr:ext cx="736600" cy="259045"/>
    <xdr:sp macro="" textlink="">
      <xdr:nvSpPr>
        <xdr:cNvPr id="265" name="テキスト ボックス 264"/>
        <xdr:cNvSpPr txBox="1"/>
      </xdr:nvSpPr>
      <xdr:spPr>
        <a:xfrm>
          <a:off x="15798800" y="1396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100.5</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133350</xdr:rowOff>
    </xdr:from>
    <xdr:to>
      <xdr:col>22</xdr:col>
      <xdr:colOff>203200</xdr:colOff>
      <xdr:row>84</xdr:row>
      <xdr:rowOff>26246</xdr:rowOff>
    </xdr:to>
    <xdr:cxnSp macro="">
      <xdr:nvCxnSpPr>
        <xdr:cNvPr id="266" name="直線コネクタ 265"/>
        <xdr:cNvCxnSpPr/>
      </xdr:nvCxnSpPr>
      <xdr:spPr>
        <a:xfrm flipV="1">
          <a:off x="14401800" y="14363700"/>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82</xdr:row>
      <xdr:rowOff>93134</xdr:rowOff>
    </xdr:from>
    <xdr:to>
      <xdr:col>22</xdr:col>
      <xdr:colOff>254000</xdr:colOff>
      <xdr:row>83</xdr:row>
      <xdr:rowOff>23284</xdr:rowOff>
    </xdr:to>
    <xdr:sp macro="" textlink="">
      <xdr:nvSpPr>
        <xdr:cNvPr id="267" name="フローチャート : 判断 266"/>
        <xdr:cNvSpPr/>
      </xdr:nvSpPr>
      <xdr:spPr>
        <a:xfrm>
          <a:off x="15240000" y="1415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33461</xdr:rowOff>
    </xdr:from>
    <xdr:ext cx="762000" cy="259045"/>
    <xdr:sp macro="" textlink="">
      <xdr:nvSpPr>
        <xdr:cNvPr id="268" name="テキスト ボックス 267"/>
        <xdr:cNvSpPr txBox="1"/>
      </xdr:nvSpPr>
      <xdr:spPr>
        <a:xfrm>
          <a:off x="14909800" y="13920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26246</xdr:rowOff>
    </xdr:from>
    <xdr:to>
      <xdr:col>21</xdr:col>
      <xdr:colOff>0</xdr:colOff>
      <xdr:row>88</xdr:row>
      <xdr:rowOff>24130</xdr:rowOff>
    </xdr:to>
    <xdr:cxnSp macro="">
      <xdr:nvCxnSpPr>
        <xdr:cNvPr id="269" name="直線コネクタ 268"/>
        <xdr:cNvCxnSpPr/>
      </xdr:nvCxnSpPr>
      <xdr:spPr>
        <a:xfrm flipV="1">
          <a:off x="13512800" y="14428046"/>
          <a:ext cx="889000" cy="683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82</xdr:row>
      <xdr:rowOff>85089</xdr:rowOff>
    </xdr:from>
    <xdr:to>
      <xdr:col>21</xdr:col>
      <xdr:colOff>50800</xdr:colOff>
      <xdr:row>83</xdr:row>
      <xdr:rowOff>15239</xdr:rowOff>
    </xdr:to>
    <xdr:sp macro="" textlink="">
      <xdr:nvSpPr>
        <xdr:cNvPr id="270" name="フローチャート : 判断 269"/>
        <xdr:cNvSpPr/>
      </xdr:nvSpPr>
      <xdr:spPr>
        <a:xfrm>
          <a:off x="14351000" y="1414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25416</xdr:rowOff>
    </xdr:from>
    <xdr:ext cx="762000" cy="259045"/>
    <xdr:sp macro="" textlink="">
      <xdr:nvSpPr>
        <xdr:cNvPr id="271" name="テキスト ボックス 270"/>
        <xdr:cNvSpPr txBox="1"/>
      </xdr:nvSpPr>
      <xdr:spPr>
        <a:xfrm>
          <a:off x="14020800" y="13912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82973</xdr:rowOff>
    </xdr:from>
    <xdr:to>
      <xdr:col>19</xdr:col>
      <xdr:colOff>533400</xdr:colOff>
      <xdr:row>87</xdr:row>
      <xdr:rowOff>13123</xdr:rowOff>
    </xdr:to>
    <xdr:sp macro="" textlink="">
      <xdr:nvSpPr>
        <xdr:cNvPr id="272" name="フローチャート : 判断 271"/>
        <xdr:cNvSpPr/>
      </xdr:nvSpPr>
      <xdr:spPr>
        <a:xfrm>
          <a:off x="13462000" y="14827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23300</xdr:rowOff>
    </xdr:from>
    <xdr:ext cx="762000" cy="259045"/>
    <xdr:sp macro="" textlink="">
      <xdr:nvSpPr>
        <xdr:cNvPr id="273" name="テキスト ボックス 272"/>
        <xdr:cNvSpPr txBox="1"/>
      </xdr:nvSpPr>
      <xdr:spPr>
        <a:xfrm>
          <a:off x="13131800" y="14596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42334</xdr:rowOff>
    </xdr:from>
    <xdr:to>
      <xdr:col>24</xdr:col>
      <xdr:colOff>609600</xdr:colOff>
      <xdr:row>83</xdr:row>
      <xdr:rowOff>143934</xdr:rowOff>
    </xdr:to>
    <xdr:sp macro="" textlink="">
      <xdr:nvSpPr>
        <xdr:cNvPr id="279" name="円/楕円 278"/>
        <xdr:cNvSpPr/>
      </xdr:nvSpPr>
      <xdr:spPr>
        <a:xfrm>
          <a:off x="16967200" y="142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14411</xdr:rowOff>
    </xdr:from>
    <xdr:ext cx="762000" cy="259045"/>
    <xdr:sp macro="" textlink="">
      <xdr:nvSpPr>
        <xdr:cNvPr id="280" name="給与水準   （国との比較）該当値テキスト"/>
        <xdr:cNvSpPr txBox="1"/>
      </xdr:nvSpPr>
      <xdr:spPr>
        <a:xfrm>
          <a:off x="17106900" y="14244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101.5</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66463</xdr:rowOff>
    </xdr:from>
    <xdr:to>
      <xdr:col>23</xdr:col>
      <xdr:colOff>457200</xdr:colOff>
      <xdr:row>83</xdr:row>
      <xdr:rowOff>168063</xdr:rowOff>
    </xdr:to>
    <xdr:sp macro="" textlink="">
      <xdr:nvSpPr>
        <xdr:cNvPr id="281" name="円/楕円 280"/>
        <xdr:cNvSpPr/>
      </xdr:nvSpPr>
      <xdr:spPr>
        <a:xfrm>
          <a:off x="16129000" y="1429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152840</xdr:rowOff>
    </xdr:from>
    <xdr:ext cx="736600" cy="259045"/>
    <xdr:sp macro="" textlink="">
      <xdr:nvSpPr>
        <xdr:cNvPr id="282" name="テキスト ボックス 281"/>
        <xdr:cNvSpPr txBox="1"/>
      </xdr:nvSpPr>
      <xdr:spPr>
        <a:xfrm>
          <a:off x="15798800" y="143831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101.8</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82550</xdr:rowOff>
    </xdr:from>
    <xdr:to>
      <xdr:col>22</xdr:col>
      <xdr:colOff>254000</xdr:colOff>
      <xdr:row>84</xdr:row>
      <xdr:rowOff>12700</xdr:rowOff>
    </xdr:to>
    <xdr:sp macro="" textlink="">
      <xdr:nvSpPr>
        <xdr:cNvPr id="283" name="円/楕円 282"/>
        <xdr:cNvSpPr/>
      </xdr:nvSpPr>
      <xdr:spPr>
        <a:xfrm>
          <a:off x="15240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168927</xdr:rowOff>
    </xdr:from>
    <xdr:ext cx="762000" cy="259045"/>
    <xdr:sp macro="" textlink="">
      <xdr:nvSpPr>
        <xdr:cNvPr id="284" name="テキスト ボックス 283"/>
        <xdr:cNvSpPr txBox="1"/>
      </xdr:nvSpPr>
      <xdr:spPr>
        <a:xfrm>
          <a:off x="149098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102.0</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146896</xdr:rowOff>
    </xdr:from>
    <xdr:to>
      <xdr:col>21</xdr:col>
      <xdr:colOff>50800</xdr:colOff>
      <xdr:row>84</xdr:row>
      <xdr:rowOff>77046</xdr:rowOff>
    </xdr:to>
    <xdr:sp macro="" textlink="">
      <xdr:nvSpPr>
        <xdr:cNvPr id="285" name="円/楕円 284"/>
        <xdr:cNvSpPr/>
      </xdr:nvSpPr>
      <xdr:spPr>
        <a:xfrm>
          <a:off x="14351000" y="1437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61823</xdr:rowOff>
    </xdr:from>
    <xdr:ext cx="762000" cy="259045"/>
    <xdr:sp macro="" textlink="">
      <xdr:nvSpPr>
        <xdr:cNvPr id="286" name="テキスト ボックス 285"/>
        <xdr:cNvSpPr txBox="1"/>
      </xdr:nvSpPr>
      <xdr:spPr>
        <a:xfrm>
          <a:off x="14020800" y="14463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102.8</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144780</xdr:rowOff>
    </xdr:from>
    <xdr:to>
      <xdr:col>19</xdr:col>
      <xdr:colOff>533400</xdr:colOff>
      <xdr:row>88</xdr:row>
      <xdr:rowOff>74930</xdr:rowOff>
    </xdr:to>
    <xdr:sp macro="" textlink="">
      <xdr:nvSpPr>
        <xdr:cNvPr id="287" name="円/楕円 286"/>
        <xdr:cNvSpPr/>
      </xdr:nvSpPr>
      <xdr:spPr>
        <a:xfrm>
          <a:off x="13462000" y="1506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59707</xdr:rowOff>
    </xdr:from>
    <xdr:ext cx="762000" cy="259045"/>
    <xdr:sp macro="" textlink="">
      <xdr:nvSpPr>
        <xdr:cNvPr id="288" name="テキスト ボックス 287"/>
        <xdr:cNvSpPr txBox="1"/>
      </xdr:nvSpPr>
      <xdr:spPr>
        <a:xfrm>
          <a:off x="13131800" y="1514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90" name="テキスト ボックス 28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1" name="テキスト ボックス 29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[5.55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人口千人当たり職員数は、類似団体平均及び全国平均を下回っているが、業務量が増加していること等から採用人数を増加したため、前年度と比較して</a:t>
          </a:r>
          <a:r>
            <a:rPr kumimoji="1" lang="en-US" altLang="ja-JP" sz="1300">
              <a:latin typeface="ＭＳ Ｐゴシック"/>
            </a:rPr>
            <a:t>0.05</a:t>
          </a:r>
          <a:r>
            <a:rPr kumimoji="1" lang="ja-JP" altLang="en-US" sz="1300">
              <a:latin typeface="ＭＳ Ｐゴシック"/>
            </a:rPr>
            <a:t>ポイント上昇している。</a:t>
          </a:r>
        </a:p>
        <a:p>
          <a:r>
            <a:rPr kumimoji="1" lang="ja-JP" altLang="en-US" sz="1300">
              <a:latin typeface="ＭＳ Ｐゴシック"/>
            </a:rPr>
            <a:t>　これまでも、行財政改革大綱実施計画に基づく定員適正化及び民間委託の推進等、業務のアウトソーシングに取り組んできたところであるが、引き続き、市民サービスの低下を招かぬよう適正な人員の配置及び事務の効率化の向上に努めていく。</a:t>
          </a:r>
          <a:endParaRPr kumimoji="1" lang="en-US" altLang="ja-JP"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5" name="直線コネクタ 304"/>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6" name="テキスト ボックス 305"/>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7" name="直線コネクタ 306"/>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8" name="テキスト ボックス 307"/>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9" name="直線コネクタ 30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10" name="テキスト ボックス 30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11" name="直線コネクタ 310"/>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2" name="テキスト ボックス 311"/>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3" name="直線コネクタ 312"/>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4" name="テキスト ボックス 313"/>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133562</xdr:rowOff>
    </xdr:from>
    <xdr:to>
      <xdr:col>24</xdr:col>
      <xdr:colOff>558800</xdr:colOff>
      <xdr:row>66</xdr:row>
      <xdr:rowOff>6138</xdr:rowOff>
    </xdr:to>
    <xdr:cxnSp macro="">
      <xdr:nvCxnSpPr>
        <xdr:cNvPr id="318" name="直線コネクタ 317"/>
        <xdr:cNvCxnSpPr/>
      </xdr:nvCxnSpPr>
      <xdr:spPr>
        <a:xfrm flipV="1">
          <a:off x="17018000" y="9906212"/>
          <a:ext cx="0" cy="14156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149665</xdr:rowOff>
    </xdr:from>
    <xdr:ext cx="762000" cy="259045"/>
    <xdr:sp macro="" textlink="">
      <xdr:nvSpPr>
        <xdr:cNvPr id="319" name="定員管理の状況最小値テキスト"/>
        <xdr:cNvSpPr txBox="1"/>
      </xdr:nvSpPr>
      <xdr:spPr>
        <a:xfrm>
          <a:off x="17106900" y="11293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8.31</a:t>
          </a:r>
          <a:endParaRPr kumimoji="1" lang="ja-JP" altLang="en-US" sz="1000" b="1">
            <a:latin typeface="ＭＳ Ｐゴシック"/>
          </a:endParaRPr>
        </a:p>
      </xdr:txBody>
    </xdr:sp>
    <xdr:clientData/>
  </xdr:oneCellAnchor>
  <xdr:twoCellAnchor>
    <xdr:from>
      <xdr:col>24</xdr:col>
      <xdr:colOff>469900</xdr:colOff>
      <xdr:row>66</xdr:row>
      <xdr:rowOff>6138</xdr:rowOff>
    </xdr:from>
    <xdr:to>
      <xdr:col>24</xdr:col>
      <xdr:colOff>647700</xdr:colOff>
      <xdr:row>66</xdr:row>
      <xdr:rowOff>6138</xdr:rowOff>
    </xdr:to>
    <xdr:cxnSp macro="">
      <xdr:nvCxnSpPr>
        <xdr:cNvPr id="320" name="直線コネクタ 319"/>
        <xdr:cNvCxnSpPr/>
      </xdr:nvCxnSpPr>
      <xdr:spPr>
        <a:xfrm>
          <a:off x="16929100" y="11321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48489</xdr:rowOff>
    </xdr:from>
    <xdr:ext cx="762000" cy="259045"/>
    <xdr:sp macro="" textlink="">
      <xdr:nvSpPr>
        <xdr:cNvPr id="321" name="定員管理の状況最大値テキスト"/>
        <xdr:cNvSpPr txBox="1"/>
      </xdr:nvSpPr>
      <xdr:spPr>
        <a:xfrm>
          <a:off x="17106900" y="964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4.79</a:t>
          </a:r>
          <a:endParaRPr kumimoji="1" lang="ja-JP" altLang="en-US" sz="1000" b="1">
            <a:latin typeface="ＭＳ Ｐゴシック"/>
          </a:endParaRPr>
        </a:p>
      </xdr:txBody>
    </xdr:sp>
    <xdr:clientData/>
  </xdr:oneCellAnchor>
  <xdr:twoCellAnchor>
    <xdr:from>
      <xdr:col>24</xdr:col>
      <xdr:colOff>469900</xdr:colOff>
      <xdr:row>57</xdr:row>
      <xdr:rowOff>133562</xdr:rowOff>
    </xdr:from>
    <xdr:to>
      <xdr:col>24</xdr:col>
      <xdr:colOff>647700</xdr:colOff>
      <xdr:row>57</xdr:row>
      <xdr:rowOff>133562</xdr:rowOff>
    </xdr:to>
    <xdr:cxnSp macro="">
      <xdr:nvCxnSpPr>
        <xdr:cNvPr id="322" name="直線コネクタ 321"/>
        <xdr:cNvCxnSpPr/>
      </xdr:nvCxnSpPr>
      <xdr:spPr>
        <a:xfrm>
          <a:off x="16929100" y="9906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76200</xdr:rowOff>
    </xdr:from>
    <xdr:to>
      <xdr:col>24</xdr:col>
      <xdr:colOff>558800</xdr:colOff>
      <xdr:row>59</xdr:row>
      <xdr:rowOff>96308</xdr:rowOff>
    </xdr:to>
    <xdr:cxnSp macro="">
      <xdr:nvCxnSpPr>
        <xdr:cNvPr id="323" name="直線コネクタ 322"/>
        <xdr:cNvCxnSpPr/>
      </xdr:nvCxnSpPr>
      <xdr:spPr>
        <a:xfrm>
          <a:off x="16179800" y="10191750"/>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103522</xdr:rowOff>
    </xdr:from>
    <xdr:ext cx="762000" cy="259045"/>
    <xdr:sp macro="" textlink="">
      <xdr:nvSpPr>
        <xdr:cNvPr id="324" name="定員管理の状況平均値テキスト"/>
        <xdr:cNvSpPr txBox="1"/>
      </xdr:nvSpPr>
      <xdr:spPr>
        <a:xfrm>
          <a:off x="17106900" y="103905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131445</xdr:rowOff>
    </xdr:from>
    <xdr:to>
      <xdr:col>24</xdr:col>
      <xdr:colOff>609600</xdr:colOff>
      <xdr:row>61</xdr:row>
      <xdr:rowOff>61595</xdr:rowOff>
    </xdr:to>
    <xdr:sp macro="" textlink="">
      <xdr:nvSpPr>
        <xdr:cNvPr id="325" name="フローチャート : 判断 324"/>
        <xdr:cNvSpPr/>
      </xdr:nvSpPr>
      <xdr:spPr>
        <a:xfrm>
          <a:off x="169672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60113</xdr:rowOff>
    </xdr:from>
    <xdr:to>
      <xdr:col>23</xdr:col>
      <xdr:colOff>406400</xdr:colOff>
      <xdr:row>59</xdr:row>
      <xdr:rowOff>76200</xdr:rowOff>
    </xdr:to>
    <xdr:cxnSp macro="">
      <xdr:nvCxnSpPr>
        <xdr:cNvPr id="326" name="直線コネクタ 325"/>
        <xdr:cNvCxnSpPr/>
      </xdr:nvCxnSpPr>
      <xdr:spPr>
        <a:xfrm>
          <a:off x="15290800" y="1017566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107315</xdr:rowOff>
    </xdr:from>
    <xdr:to>
      <xdr:col>23</xdr:col>
      <xdr:colOff>457200</xdr:colOff>
      <xdr:row>61</xdr:row>
      <xdr:rowOff>37465</xdr:rowOff>
    </xdr:to>
    <xdr:sp macro="" textlink="">
      <xdr:nvSpPr>
        <xdr:cNvPr id="327" name="フローチャート : 判断 326"/>
        <xdr:cNvSpPr/>
      </xdr:nvSpPr>
      <xdr:spPr>
        <a:xfrm>
          <a:off x="16129000" y="1039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22242</xdr:rowOff>
    </xdr:from>
    <xdr:ext cx="736600" cy="259045"/>
    <xdr:sp macro="" textlink="">
      <xdr:nvSpPr>
        <xdr:cNvPr id="328" name="テキスト ボックス 327"/>
        <xdr:cNvSpPr txBox="1"/>
      </xdr:nvSpPr>
      <xdr:spPr>
        <a:xfrm>
          <a:off x="15798800" y="10480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44027</xdr:rowOff>
    </xdr:from>
    <xdr:to>
      <xdr:col>22</xdr:col>
      <xdr:colOff>203200</xdr:colOff>
      <xdr:row>59</xdr:row>
      <xdr:rowOff>60113</xdr:rowOff>
    </xdr:to>
    <xdr:cxnSp macro="">
      <xdr:nvCxnSpPr>
        <xdr:cNvPr id="329" name="直線コネクタ 328"/>
        <xdr:cNvCxnSpPr/>
      </xdr:nvCxnSpPr>
      <xdr:spPr>
        <a:xfrm>
          <a:off x="14401800" y="1015957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119380</xdr:rowOff>
    </xdr:from>
    <xdr:to>
      <xdr:col>22</xdr:col>
      <xdr:colOff>254000</xdr:colOff>
      <xdr:row>61</xdr:row>
      <xdr:rowOff>49530</xdr:rowOff>
    </xdr:to>
    <xdr:sp macro="" textlink="">
      <xdr:nvSpPr>
        <xdr:cNvPr id="330" name="フローチャート : 判断 329"/>
        <xdr:cNvSpPr/>
      </xdr:nvSpPr>
      <xdr:spPr>
        <a:xfrm>
          <a:off x="152400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34307</xdr:rowOff>
    </xdr:from>
    <xdr:ext cx="762000" cy="259045"/>
    <xdr:sp macro="" textlink="">
      <xdr:nvSpPr>
        <xdr:cNvPr id="331" name="テキスト ボックス 330"/>
        <xdr:cNvSpPr txBox="1"/>
      </xdr:nvSpPr>
      <xdr:spPr>
        <a:xfrm>
          <a:off x="14909800" y="1049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19</xdr:col>
      <xdr:colOff>482600</xdr:colOff>
      <xdr:row>58</xdr:row>
      <xdr:rowOff>171238</xdr:rowOff>
    </xdr:from>
    <xdr:to>
      <xdr:col>21</xdr:col>
      <xdr:colOff>0</xdr:colOff>
      <xdr:row>59</xdr:row>
      <xdr:rowOff>44027</xdr:rowOff>
    </xdr:to>
    <xdr:cxnSp macro="">
      <xdr:nvCxnSpPr>
        <xdr:cNvPr id="332" name="直線コネクタ 331"/>
        <xdr:cNvCxnSpPr/>
      </xdr:nvCxnSpPr>
      <xdr:spPr>
        <a:xfrm>
          <a:off x="13512800" y="10115338"/>
          <a:ext cx="889000" cy="4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123402</xdr:rowOff>
    </xdr:from>
    <xdr:to>
      <xdr:col>21</xdr:col>
      <xdr:colOff>50800</xdr:colOff>
      <xdr:row>61</xdr:row>
      <xdr:rowOff>53552</xdr:rowOff>
    </xdr:to>
    <xdr:sp macro="" textlink="">
      <xdr:nvSpPr>
        <xdr:cNvPr id="333" name="フローチャート : 判断 332"/>
        <xdr:cNvSpPr/>
      </xdr:nvSpPr>
      <xdr:spPr>
        <a:xfrm>
          <a:off x="14351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38329</xdr:rowOff>
    </xdr:from>
    <xdr:ext cx="762000" cy="259045"/>
    <xdr:sp macro="" textlink="">
      <xdr:nvSpPr>
        <xdr:cNvPr id="334" name="テキスト ボックス 333"/>
        <xdr:cNvSpPr txBox="1"/>
      </xdr:nvSpPr>
      <xdr:spPr>
        <a:xfrm>
          <a:off x="14020800" y="10496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123402</xdr:rowOff>
    </xdr:from>
    <xdr:to>
      <xdr:col>19</xdr:col>
      <xdr:colOff>533400</xdr:colOff>
      <xdr:row>61</xdr:row>
      <xdr:rowOff>53552</xdr:rowOff>
    </xdr:to>
    <xdr:sp macro="" textlink="">
      <xdr:nvSpPr>
        <xdr:cNvPr id="335" name="フローチャート : 判断 334"/>
        <xdr:cNvSpPr/>
      </xdr:nvSpPr>
      <xdr:spPr>
        <a:xfrm>
          <a:off x="13462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38329</xdr:rowOff>
    </xdr:from>
    <xdr:ext cx="762000" cy="259045"/>
    <xdr:sp macro="" textlink="">
      <xdr:nvSpPr>
        <xdr:cNvPr id="336" name="テキスト ボックス 335"/>
        <xdr:cNvSpPr txBox="1"/>
      </xdr:nvSpPr>
      <xdr:spPr>
        <a:xfrm>
          <a:off x="13131800" y="10496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59</xdr:row>
      <xdr:rowOff>45508</xdr:rowOff>
    </xdr:from>
    <xdr:to>
      <xdr:col>24</xdr:col>
      <xdr:colOff>609600</xdr:colOff>
      <xdr:row>59</xdr:row>
      <xdr:rowOff>147108</xdr:rowOff>
    </xdr:to>
    <xdr:sp macro="" textlink="">
      <xdr:nvSpPr>
        <xdr:cNvPr id="342" name="円/楕円 341"/>
        <xdr:cNvSpPr/>
      </xdr:nvSpPr>
      <xdr:spPr>
        <a:xfrm>
          <a:off x="16967200" y="1016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62035</xdr:rowOff>
    </xdr:from>
    <xdr:ext cx="762000" cy="259045"/>
    <xdr:sp macro="" textlink="">
      <xdr:nvSpPr>
        <xdr:cNvPr id="343" name="定員管理の状況該当値テキスト"/>
        <xdr:cNvSpPr txBox="1"/>
      </xdr:nvSpPr>
      <xdr:spPr>
        <a:xfrm>
          <a:off x="17106900" y="10006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5.55</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25400</xdr:rowOff>
    </xdr:from>
    <xdr:to>
      <xdr:col>23</xdr:col>
      <xdr:colOff>457200</xdr:colOff>
      <xdr:row>59</xdr:row>
      <xdr:rowOff>127000</xdr:rowOff>
    </xdr:to>
    <xdr:sp macro="" textlink="">
      <xdr:nvSpPr>
        <xdr:cNvPr id="344" name="円/楕円 343"/>
        <xdr:cNvSpPr/>
      </xdr:nvSpPr>
      <xdr:spPr>
        <a:xfrm>
          <a:off x="161290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137177</xdr:rowOff>
    </xdr:from>
    <xdr:ext cx="736600" cy="259045"/>
    <xdr:sp macro="" textlink="">
      <xdr:nvSpPr>
        <xdr:cNvPr id="345" name="テキスト ボックス 344"/>
        <xdr:cNvSpPr txBox="1"/>
      </xdr:nvSpPr>
      <xdr:spPr>
        <a:xfrm>
          <a:off x="15798800" y="990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5.50</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9313</xdr:rowOff>
    </xdr:from>
    <xdr:to>
      <xdr:col>22</xdr:col>
      <xdr:colOff>254000</xdr:colOff>
      <xdr:row>59</xdr:row>
      <xdr:rowOff>110913</xdr:rowOff>
    </xdr:to>
    <xdr:sp macro="" textlink="">
      <xdr:nvSpPr>
        <xdr:cNvPr id="346" name="円/楕円 345"/>
        <xdr:cNvSpPr/>
      </xdr:nvSpPr>
      <xdr:spPr>
        <a:xfrm>
          <a:off x="15240000" y="1012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121090</xdr:rowOff>
    </xdr:from>
    <xdr:ext cx="762000" cy="259045"/>
    <xdr:sp macro="" textlink="">
      <xdr:nvSpPr>
        <xdr:cNvPr id="347" name="テキスト ボックス 346"/>
        <xdr:cNvSpPr txBox="1"/>
      </xdr:nvSpPr>
      <xdr:spPr>
        <a:xfrm>
          <a:off x="14909800" y="9893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5.46</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164677</xdr:rowOff>
    </xdr:from>
    <xdr:to>
      <xdr:col>21</xdr:col>
      <xdr:colOff>50800</xdr:colOff>
      <xdr:row>59</xdr:row>
      <xdr:rowOff>94827</xdr:rowOff>
    </xdr:to>
    <xdr:sp macro="" textlink="">
      <xdr:nvSpPr>
        <xdr:cNvPr id="348" name="円/楕円 347"/>
        <xdr:cNvSpPr/>
      </xdr:nvSpPr>
      <xdr:spPr>
        <a:xfrm>
          <a:off x="14351000" y="1010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105004</xdr:rowOff>
    </xdr:from>
    <xdr:ext cx="762000" cy="259045"/>
    <xdr:sp macro="" textlink="">
      <xdr:nvSpPr>
        <xdr:cNvPr id="349" name="テキスト ボックス 348"/>
        <xdr:cNvSpPr txBox="1"/>
      </xdr:nvSpPr>
      <xdr:spPr>
        <a:xfrm>
          <a:off x="14020800" y="9877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5.42</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120438</xdr:rowOff>
    </xdr:from>
    <xdr:to>
      <xdr:col>19</xdr:col>
      <xdr:colOff>533400</xdr:colOff>
      <xdr:row>59</xdr:row>
      <xdr:rowOff>50588</xdr:rowOff>
    </xdr:to>
    <xdr:sp macro="" textlink="">
      <xdr:nvSpPr>
        <xdr:cNvPr id="350" name="円/楕円 349"/>
        <xdr:cNvSpPr/>
      </xdr:nvSpPr>
      <xdr:spPr>
        <a:xfrm>
          <a:off x="13462000" y="1006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60765</xdr:rowOff>
    </xdr:from>
    <xdr:ext cx="762000" cy="259045"/>
    <xdr:sp macro="" textlink="">
      <xdr:nvSpPr>
        <xdr:cNvPr id="351" name="テキスト ボックス 350"/>
        <xdr:cNvSpPr txBox="1"/>
      </xdr:nvSpPr>
      <xdr:spPr>
        <a:xfrm>
          <a:off x="13131800" y="9833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実質公債費比率は、類似団体平均及び全国平均を下回っているが、前年度と比較して</a:t>
          </a:r>
          <a:r>
            <a:rPr kumimoji="1" lang="en-US" altLang="ja-JP" sz="1300">
              <a:latin typeface="ＭＳ Ｐゴシック"/>
            </a:rPr>
            <a:t>0.5</a:t>
          </a:r>
          <a:r>
            <a:rPr kumimoji="1" lang="ja-JP" altLang="en-US" sz="1300">
              <a:latin typeface="ＭＳ Ｐゴシック"/>
            </a:rPr>
            <a:t>ポイント増加している。</a:t>
          </a:r>
          <a:endParaRPr kumimoji="1" lang="en-US" altLang="ja-JP" sz="1300">
            <a:latin typeface="ＭＳ Ｐゴシック"/>
          </a:endParaRPr>
        </a:p>
        <a:p>
          <a:r>
            <a:rPr kumimoji="1" lang="ja-JP" altLang="en-US" sz="1300">
              <a:latin typeface="ＭＳ Ｐゴシック"/>
            </a:rPr>
            <a:t>　これは、普通交付税、臨時財政対策債発行可能額及び標準税収入額が減少したことに加えて、元利償還金及び公営企業債の元利償還金に対する繰入金が増加したことが主な要因である。元利償還金のピークは平成</a:t>
          </a:r>
          <a:r>
            <a:rPr kumimoji="1" lang="en-US" altLang="ja-JP" sz="1300">
              <a:latin typeface="ＭＳ Ｐゴシック"/>
            </a:rPr>
            <a:t>29</a:t>
          </a:r>
          <a:r>
            <a:rPr kumimoji="1" lang="ja-JP" altLang="en-US" sz="1300">
              <a:latin typeface="ＭＳ Ｐゴシック"/>
            </a:rPr>
            <a:t>年度、公営企業債の元利償還金のピークも平成</a:t>
          </a:r>
          <a:r>
            <a:rPr kumimoji="1" lang="en-US" altLang="ja-JP" sz="1300">
              <a:latin typeface="ＭＳ Ｐゴシック"/>
            </a:rPr>
            <a:t>29</a:t>
          </a:r>
          <a:r>
            <a:rPr kumimoji="1" lang="ja-JP" altLang="en-US" sz="1300">
              <a:latin typeface="ＭＳ Ｐゴシック"/>
            </a:rPr>
            <a:t>年度を見込んでいる。財政措置が見込まれる起債の活用を原則とすることを今後も維持し、一定の水準を保てるよう努めていく。</a:t>
          </a: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8" name="直線コネクタ 367"/>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9" name="テキスト ボックス 368"/>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70" name="直線コネクタ 369"/>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71" name="テキスト ボックス 370"/>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2" name="直線コネクタ 371"/>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3" name="テキスト ボックス 372"/>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4" name="直線コネクタ 373"/>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5" name="テキスト ボックス 374"/>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125222</xdr:rowOff>
    </xdr:from>
    <xdr:to>
      <xdr:col>24</xdr:col>
      <xdr:colOff>558800</xdr:colOff>
      <xdr:row>44</xdr:row>
      <xdr:rowOff>155448</xdr:rowOff>
    </xdr:to>
    <xdr:cxnSp macro="">
      <xdr:nvCxnSpPr>
        <xdr:cNvPr id="378" name="直線コネクタ 377"/>
        <xdr:cNvCxnSpPr/>
      </xdr:nvCxnSpPr>
      <xdr:spPr>
        <a:xfrm flipV="1">
          <a:off x="17018000" y="6125972"/>
          <a:ext cx="0" cy="15732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127525</xdr:rowOff>
    </xdr:from>
    <xdr:ext cx="762000" cy="259045"/>
    <xdr:sp macro="" textlink="">
      <xdr:nvSpPr>
        <xdr:cNvPr id="379" name="公債費負担の状況最小値テキスト"/>
        <xdr:cNvSpPr txBox="1"/>
      </xdr:nvSpPr>
      <xdr:spPr>
        <a:xfrm>
          <a:off x="17106900" y="767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24</xdr:col>
      <xdr:colOff>469900</xdr:colOff>
      <xdr:row>44</xdr:row>
      <xdr:rowOff>155448</xdr:rowOff>
    </xdr:from>
    <xdr:to>
      <xdr:col>24</xdr:col>
      <xdr:colOff>647700</xdr:colOff>
      <xdr:row>44</xdr:row>
      <xdr:rowOff>155448</xdr:rowOff>
    </xdr:to>
    <xdr:cxnSp macro="">
      <xdr:nvCxnSpPr>
        <xdr:cNvPr id="380" name="直線コネクタ 379"/>
        <xdr:cNvCxnSpPr/>
      </xdr:nvCxnSpPr>
      <xdr:spPr>
        <a:xfrm>
          <a:off x="16929100" y="769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40149</xdr:rowOff>
    </xdr:from>
    <xdr:ext cx="762000" cy="259045"/>
    <xdr:sp macro="" textlink="">
      <xdr:nvSpPr>
        <xdr:cNvPr id="381" name="公債費負担の状況最大値テキスト"/>
        <xdr:cNvSpPr txBox="1"/>
      </xdr:nvSpPr>
      <xdr:spPr>
        <a:xfrm>
          <a:off x="17106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24</xdr:col>
      <xdr:colOff>469900</xdr:colOff>
      <xdr:row>35</xdr:row>
      <xdr:rowOff>125222</xdr:rowOff>
    </xdr:from>
    <xdr:to>
      <xdr:col>24</xdr:col>
      <xdr:colOff>647700</xdr:colOff>
      <xdr:row>35</xdr:row>
      <xdr:rowOff>125222</xdr:rowOff>
    </xdr:to>
    <xdr:cxnSp macro="">
      <xdr:nvCxnSpPr>
        <xdr:cNvPr id="382" name="直線コネクタ 381"/>
        <xdr:cNvCxnSpPr/>
      </xdr:nvCxnSpPr>
      <xdr:spPr>
        <a:xfrm>
          <a:off x="16929100" y="612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18542</xdr:rowOff>
    </xdr:from>
    <xdr:to>
      <xdr:col>24</xdr:col>
      <xdr:colOff>558800</xdr:colOff>
      <xdr:row>39</xdr:row>
      <xdr:rowOff>66802</xdr:rowOff>
    </xdr:to>
    <xdr:cxnSp macro="">
      <xdr:nvCxnSpPr>
        <xdr:cNvPr id="383" name="直線コネクタ 382"/>
        <xdr:cNvCxnSpPr/>
      </xdr:nvCxnSpPr>
      <xdr:spPr>
        <a:xfrm>
          <a:off x="16179800" y="6705092"/>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113555</xdr:rowOff>
    </xdr:from>
    <xdr:ext cx="762000" cy="259045"/>
    <xdr:sp macro="" textlink="">
      <xdr:nvSpPr>
        <xdr:cNvPr id="384" name="公債費負担の状況平均値テキスト"/>
        <xdr:cNvSpPr txBox="1"/>
      </xdr:nvSpPr>
      <xdr:spPr>
        <a:xfrm>
          <a:off x="17106900" y="6800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141478</xdr:rowOff>
    </xdr:from>
    <xdr:to>
      <xdr:col>24</xdr:col>
      <xdr:colOff>609600</xdr:colOff>
      <xdr:row>40</xdr:row>
      <xdr:rowOff>71628</xdr:rowOff>
    </xdr:to>
    <xdr:sp macro="" textlink="">
      <xdr:nvSpPr>
        <xdr:cNvPr id="385" name="フローチャート : 判断 384"/>
        <xdr:cNvSpPr/>
      </xdr:nvSpPr>
      <xdr:spPr>
        <a:xfrm>
          <a:off x="169672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18542</xdr:rowOff>
    </xdr:from>
    <xdr:to>
      <xdr:col>23</xdr:col>
      <xdr:colOff>406400</xdr:colOff>
      <xdr:row>39</xdr:row>
      <xdr:rowOff>57150</xdr:rowOff>
    </xdr:to>
    <xdr:cxnSp macro="">
      <xdr:nvCxnSpPr>
        <xdr:cNvPr id="386" name="直線コネクタ 385"/>
        <xdr:cNvCxnSpPr/>
      </xdr:nvCxnSpPr>
      <xdr:spPr>
        <a:xfrm flipV="1">
          <a:off x="15290800" y="6705092"/>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170434</xdr:rowOff>
    </xdr:from>
    <xdr:to>
      <xdr:col>23</xdr:col>
      <xdr:colOff>457200</xdr:colOff>
      <xdr:row>40</xdr:row>
      <xdr:rowOff>100584</xdr:rowOff>
    </xdr:to>
    <xdr:sp macro="" textlink="">
      <xdr:nvSpPr>
        <xdr:cNvPr id="387" name="フローチャート : 判断 386"/>
        <xdr:cNvSpPr/>
      </xdr:nvSpPr>
      <xdr:spPr>
        <a:xfrm>
          <a:off x="16129000" y="685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85361</xdr:rowOff>
    </xdr:from>
    <xdr:ext cx="736600" cy="259045"/>
    <xdr:sp macro="" textlink="">
      <xdr:nvSpPr>
        <xdr:cNvPr id="388" name="テキスト ボックス 387"/>
        <xdr:cNvSpPr txBox="1"/>
      </xdr:nvSpPr>
      <xdr:spPr>
        <a:xfrm>
          <a:off x="15798800" y="6943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57150</xdr:rowOff>
    </xdr:from>
    <xdr:to>
      <xdr:col>22</xdr:col>
      <xdr:colOff>203200</xdr:colOff>
      <xdr:row>39</xdr:row>
      <xdr:rowOff>144018</xdr:rowOff>
    </xdr:to>
    <xdr:cxnSp macro="">
      <xdr:nvCxnSpPr>
        <xdr:cNvPr id="389" name="直線コネクタ 388"/>
        <xdr:cNvCxnSpPr/>
      </xdr:nvCxnSpPr>
      <xdr:spPr>
        <a:xfrm flipV="1">
          <a:off x="14401800" y="674370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56896</xdr:rowOff>
    </xdr:from>
    <xdr:to>
      <xdr:col>22</xdr:col>
      <xdr:colOff>254000</xdr:colOff>
      <xdr:row>40</xdr:row>
      <xdr:rowOff>158496</xdr:rowOff>
    </xdr:to>
    <xdr:sp macro="" textlink="">
      <xdr:nvSpPr>
        <xdr:cNvPr id="390" name="フローチャート : 判断 389"/>
        <xdr:cNvSpPr/>
      </xdr:nvSpPr>
      <xdr:spPr>
        <a:xfrm>
          <a:off x="15240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143273</xdr:rowOff>
    </xdr:from>
    <xdr:ext cx="762000" cy="259045"/>
    <xdr:sp macro="" textlink="">
      <xdr:nvSpPr>
        <xdr:cNvPr id="391" name="テキスト ボックス 390"/>
        <xdr:cNvSpPr txBox="1"/>
      </xdr:nvSpPr>
      <xdr:spPr>
        <a:xfrm>
          <a:off x="14909800" y="700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144018</xdr:rowOff>
    </xdr:from>
    <xdr:to>
      <xdr:col>21</xdr:col>
      <xdr:colOff>0</xdr:colOff>
      <xdr:row>40</xdr:row>
      <xdr:rowOff>49784</xdr:rowOff>
    </xdr:to>
    <xdr:cxnSp macro="">
      <xdr:nvCxnSpPr>
        <xdr:cNvPr id="392" name="直線コネクタ 391"/>
        <xdr:cNvCxnSpPr/>
      </xdr:nvCxnSpPr>
      <xdr:spPr>
        <a:xfrm flipV="1">
          <a:off x="13512800" y="6830568"/>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134112</xdr:rowOff>
    </xdr:from>
    <xdr:to>
      <xdr:col>21</xdr:col>
      <xdr:colOff>50800</xdr:colOff>
      <xdr:row>41</xdr:row>
      <xdr:rowOff>64262</xdr:rowOff>
    </xdr:to>
    <xdr:sp macro="" textlink="">
      <xdr:nvSpPr>
        <xdr:cNvPr id="393" name="フローチャート : 判断 392"/>
        <xdr:cNvSpPr/>
      </xdr:nvSpPr>
      <xdr:spPr>
        <a:xfrm>
          <a:off x="14351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49039</xdr:rowOff>
    </xdr:from>
    <xdr:ext cx="762000" cy="259045"/>
    <xdr:sp macro="" textlink="">
      <xdr:nvSpPr>
        <xdr:cNvPr id="394" name="テキスト ボックス 393"/>
        <xdr:cNvSpPr txBox="1"/>
      </xdr:nvSpPr>
      <xdr:spPr>
        <a:xfrm>
          <a:off x="14020800" y="707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10922</xdr:rowOff>
    </xdr:from>
    <xdr:to>
      <xdr:col>19</xdr:col>
      <xdr:colOff>533400</xdr:colOff>
      <xdr:row>41</xdr:row>
      <xdr:rowOff>112522</xdr:rowOff>
    </xdr:to>
    <xdr:sp macro="" textlink="">
      <xdr:nvSpPr>
        <xdr:cNvPr id="395" name="フローチャート : 判断 394"/>
        <xdr:cNvSpPr/>
      </xdr:nvSpPr>
      <xdr:spPr>
        <a:xfrm>
          <a:off x="13462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97299</xdr:rowOff>
    </xdr:from>
    <xdr:ext cx="762000" cy="259045"/>
    <xdr:sp macro="" textlink="">
      <xdr:nvSpPr>
        <xdr:cNvPr id="396" name="テキスト ボックス 395"/>
        <xdr:cNvSpPr txBox="1"/>
      </xdr:nvSpPr>
      <xdr:spPr>
        <a:xfrm>
          <a:off x="13131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39</xdr:row>
      <xdr:rowOff>16002</xdr:rowOff>
    </xdr:from>
    <xdr:to>
      <xdr:col>24</xdr:col>
      <xdr:colOff>609600</xdr:colOff>
      <xdr:row>39</xdr:row>
      <xdr:rowOff>117602</xdr:rowOff>
    </xdr:to>
    <xdr:sp macro="" textlink="">
      <xdr:nvSpPr>
        <xdr:cNvPr id="402" name="円/楕円 401"/>
        <xdr:cNvSpPr/>
      </xdr:nvSpPr>
      <xdr:spPr>
        <a:xfrm>
          <a:off x="16967200" y="670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32529</xdr:rowOff>
    </xdr:from>
    <xdr:ext cx="762000" cy="259045"/>
    <xdr:sp macro="" textlink="">
      <xdr:nvSpPr>
        <xdr:cNvPr id="403" name="公債費負担の状況該当値テキスト"/>
        <xdr:cNvSpPr txBox="1"/>
      </xdr:nvSpPr>
      <xdr:spPr>
        <a:xfrm>
          <a:off x="17106900" y="6547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139192</xdr:rowOff>
    </xdr:from>
    <xdr:to>
      <xdr:col>23</xdr:col>
      <xdr:colOff>457200</xdr:colOff>
      <xdr:row>39</xdr:row>
      <xdr:rowOff>69342</xdr:rowOff>
    </xdr:to>
    <xdr:sp macro="" textlink="">
      <xdr:nvSpPr>
        <xdr:cNvPr id="404" name="円/楕円 403"/>
        <xdr:cNvSpPr/>
      </xdr:nvSpPr>
      <xdr:spPr>
        <a:xfrm>
          <a:off x="16129000" y="665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79519</xdr:rowOff>
    </xdr:from>
    <xdr:ext cx="736600" cy="259045"/>
    <xdr:sp macro="" textlink="">
      <xdr:nvSpPr>
        <xdr:cNvPr id="405" name="テキスト ボックス 404"/>
        <xdr:cNvSpPr txBox="1"/>
      </xdr:nvSpPr>
      <xdr:spPr>
        <a:xfrm>
          <a:off x="15798800" y="64231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6350</xdr:rowOff>
    </xdr:from>
    <xdr:to>
      <xdr:col>22</xdr:col>
      <xdr:colOff>254000</xdr:colOff>
      <xdr:row>39</xdr:row>
      <xdr:rowOff>107950</xdr:rowOff>
    </xdr:to>
    <xdr:sp macro="" textlink="">
      <xdr:nvSpPr>
        <xdr:cNvPr id="406" name="円/楕円 405"/>
        <xdr:cNvSpPr/>
      </xdr:nvSpPr>
      <xdr:spPr>
        <a:xfrm>
          <a:off x="15240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118127</xdr:rowOff>
    </xdr:from>
    <xdr:ext cx="762000" cy="259045"/>
    <xdr:sp macro="" textlink="">
      <xdr:nvSpPr>
        <xdr:cNvPr id="407" name="テキスト ボックス 406"/>
        <xdr:cNvSpPr txBox="1"/>
      </xdr:nvSpPr>
      <xdr:spPr>
        <a:xfrm>
          <a:off x="14909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93218</xdr:rowOff>
    </xdr:from>
    <xdr:to>
      <xdr:col>21</xdr:col>
      <xdr:colOff>50800</xdr:colOff>
      <xdr:row>40</xdr:row>
      <xdr:rowOff>23368</xdr:rowOff>
    </xdr:to>
    <xdr:sp macro="" textlink="">
      <xdr:nvSpPr>
        <xdr:cNvPr id="408" name="円/楕円 407"/>
        <xdr:cNvSpPr/>
      </xdr:nvSpPr>
      <xdr:spPr>
        <a:xfrm>
          <a:off x="14351000" y="677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33545</xdr:rowOff>
    </xdr:from>
    <xdr:ext cx="762000" cy="259045"/>
    <xdr:sp macro="" textlink="">
      <xdr:nvSpPr>
        <xdr:cNvPr id="409" name="テキスト ボックス 408"/>
        <xdr:cNvSpPr txBox="1"/>
      </xdr:nvSpPr>
      <xdr:spPr>
        <a:xfrm>
          <a:off x="14020800" y="6548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170434</xdr:rowOff>
    </xdr:from>
    <xdr:to>
      <xdr:col>19</xdr:col>
      <xdr:colOff>533400</xdr:colOff>
      <xdr:row>40</xdr:row>
      <xdr:rowOff>100584</xdr:rowOff>
    </xdr:to>
    <xdr:sp macro="" textlink="">
      <xdr:nvSpPr>
        <xdr:cNvPr id="410" name="円/楕円 409"/>
        <xdr:cNvSpPr/>
      </xdr:nvSpPr>
      <xdr:spPr>
        <a:xfrm>
          <a:off x="13462000" y="685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110761</xdr:rowOff>
    </xdr:from>
    <xdr:ext cx="762000" cy="259045"/>
    <xdr:sp macro="" textlink="">
      <xdr:nvSpPr>
        <xdr:cNvPr id="411" name="テキスト ボックス 410"/>
        <xdr:cNvSpPr txBox="1"/>
      </xdr:nvSpPr>
      <xdr:spPr>
        <a:xfrm>
          <a:off x="13131800" y="662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将来負担比率は、下水道事業をはじめとする公営企業債に対する繰入見込額の減少及び地方債現在高の減少等により前年度よりも良化しており、前年度に引き続き、将来負担算出されない（マイナス値）となっている。</a:t>
          </a:r>
          <a:endParaRPr kumimoji="1" lang="en-US" altLang="ja-JP" sz="1300">
            <a:latin typeface="ＭＳ Ｐゴシック"/>
          </a:endParaRPr>
        </a:p>
        <a:p>
          <a:r>
            <a:rPr kumimoji="1" lang="ja-JP" altLang="en-US" sz="1300">
              <a:latin typeface="ＭＳ Ｐゴシック"/>
            </a:rPr>
            <a:t>　しかしながら、将来負担比率の減少要因だけでなく、公共施設の長寿命化及び継続の大型事業による、地方債現在高の増加、震災復興基金及びその他特定目的基金の取崩し等、増加要因もあることから、今後も計画的な地方債償還と財源確保を図り、将来負担の軽減に努めていく。</a:t>
          </a: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106214</xdr:rowOff>
    </xdr:to>
    <xdr:cxnSp macro="">
      <xdr:nvCxnSpPr>
        <xdr:cNvPr id="440" name="直線コネクタ 439"/>
        <xdr:cNvCxnSpPr/>
      </xdr:nvCxnSpPr>
      <xdr:spPr>
        <a:xfrm flipV="1">
          <a:off x="17018000" y="2370667"/>
          <a:ext cx="0" cy="13359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78291</xdr:rowOff>
    </xdr:from>
    <xdr:ext cx="762000" cy="259045"/>
    <xdr:sp macro="" textlink="">
      <xdr:nvSpPr>
        <xdr:cNvPr id="441" name="将来負担の状況最小値テキスト"/>
        <xdr:cNvSpPr txBox="1"/>
      </xdr:nvSpPr>
      <xdr:spPr>
        <a:xfrm>
          <a:off x="17106900" y="3678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166.1</a:t>
          </a:r>
          <a:endParaRPr kumimoji="1" lang="ja-JP" altLang="en-US" sz="1000" b="1">
            <a:latin typeface="ＭＳ Ｐゴシック"/>
          </a:endParaRPr>
        </a:p>
      </xdr:txBody>
    </xdr:sp>
    <xdr:clientData/>
  </xdr:oneCellAnchor>
  <xdr:twoCellAnchor>
    <xdr:from>
      <xdr:col>24</xdr:col>
      <xdr:colOff>469900</xdr:colOff>
      <xdr:row>21</xdr:row>
      <xdr:rowOff>106214</xdr:rowOff>
    </xdr:from>
    <xdr:to>
      <xdr:col>24</xdr:col>
      <xdr:colOff>647700</xdr:colOff>
      <xdr:row>21</xdr:row>
      <xdr:rowOff>106214</xdr:rowOff>
    </xdr:to>
    <xdr:cxnSp macro="">
      <xdr:nvCxnSpPr>
        <xdr:cNvPr id="442" name="直線コネクタ 441"/>
        <xdr:cNvCxnSpPr/>
      </xdr:nvCxnSpPr>
      <xdr:spPr>
        <a:xfrm>
          <a:off x="16929100" y="3706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33079</xdr:rowOff>
    </xdr:from>
    <xdr:ext cx="762000" cy="259045"/>
    <xdr:sp macro="" textlink="">
      <xdr:nvSpPr>
        <xdr:cNvPr id="445" name="将来負担の状況平均値テキスト"/>
        <xdr:cNvSpPr txBox="1"/>
      </xdr:nvSpPr>
      <xdr:spPr>
        <a:xfrm>
          <a:off x="17106900" y="26048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38.9</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61002</xdr:rowOff>
    </xdr:from>
    <xdr:to>
      <xdr:col>24</xdr:col>
      <xdr:colOff>609600</xdr:colOff>
      <xdr:row>15</xdr:row>
      <xdr:rowOff>162602</xdr:rowOff>
    </xdr:to>
    <xdr:sp macro="" textlink="">
      <xdr:nvSpPr>
        <xdr:cNvPr id="446" name="フローチャート : 判断 445"/>
        <xdr:cNvSpPr/>
      </xdr:nvSpPr>
      <xdr:spPr>
        <a:xfrm>
          <a:off x="16967200" y="26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81111</xdr:rowOff>
    </xdr:from>
    <xdr:to>
      <xdr:col>23</xdr:col>
      <xdr:colOff>457200</xdr:colOff>
      <xdr:row>16</xdr:row>
      <xdr:rowOff>11261</xdr:rowOff>
    </xdr:to>
    <xdr:sp macro="" textlink="">
      <xdr:nvSpPr>
        <xdr:cNvPr id="447" name="フローチャート : 判断 446"/>
        <xdr:cNvSpPr/>
      </xdr:nvSpPr>
      <xdr:spPr>
        <a:xfrm>
          <a:off x="16129000" y="265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21438</xdr:rowOff>
    </xdr:from>
    <xdr:ext cx="736600" cy="259045"/>
    <xdr:sp macro="" textlink="">
      <xdr:nvSpPr>
        <xdr:cNvPr id="448" name="テキスト ボックス 447"/>
        <xdr:cNvSpPr txBox="1"/>
      </xdr:nvSpPr>
      <xdr:spPr>
        <a:xfrm>
          <a:off x="15798800" y="2421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41.4</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126153</xdr:rowOff>
    </xdr:from>
    <xdr:to>
      <xdr:col>22</xdr:col>
      <xdr:colOff>254000</xdr:colOff>
      <xdr:row>16</xdr:row>
      <xdr:rowOff>56303</xdr:rowOff>
    </xdr:to>
    <xdr:sp macro="" textlink="">
      <xdr:nvSpPr>
        <xdr:cNvPr id="449" name="フローチャート : 判断 448"/>
        <xdr:cNvSpPr/>
      </xdr:nvSpPr>
      <xdr:spPr>
        <a:xfrm>
          <a:off x="15240000" y="269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66480</xdr:rowOff>
    </xdr:from>
    <xdr:ext cx="762000" cy="259045"/>
    <xdr:sp macro="" textlink="">
      <xdr:nvSpPr>
        <xdr:cNvPr id="450" name="テキスト ボックス 449"/>
        <xdr:cNvSpPr txBox="1"/>
      </xdr:nvSpPr>
      <xdr:spPr>
        <a:xfrm>
          <a:off x="14909800" y="2466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47.0</a:t>
          </a:r>
          <a:endParaRPr kumimoji="1" lang="ja-JP" altLang="en-US" sz="1000" b="1">
            <a:solidFill>
              <a:srgbClr val="000080"/>
            </a:solidFill>
            <a:latin typeface="ＭＳ Ｐゴシック"/>
          </a:endParaRPr>
        </a:p>
      </xdr:txBody>
    </xdr:sp>
    <xdr:clientData/>
  </xdr:oneCellAnchor>
  <xdr:twoCellAnchor>
    <xdr:from>
      <xdr:col>20</xdr:col>
      <xdr:colOff>635000</xdr:colOff>
      <xdr:row>16</xdr:row>
      <xdr:rowOff>14224</xdr:rowOff>
    </xdr:from>
    <xdr:to>
      <xdr:col>21</xdr:col>
      <xdr:colOff>50800</xdr:colOff>
      <xdr:row>16</xdr:row>
      <xdr:rowOff>115824</xdr:rowOff>
    </xdr:to>
    <xdr:sp macro="" textlink="">
      <xdr:nvSpPr>
        <xdr:cNvPr id="451" name="フローチャート : 判断 450"/>
        <xdr:cNvSpPr/>
      </xdr:nvSpPr>
      <xdr:spPr>
        <a:xfrm>
          <a:off x="14351000" y="275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126001</xdr:rowOff>
    </xdr:from>
    <xdr:ext cx="762000" cy="259045"/>
    <xdr:sp macro="" textlink="">
      <xdr:nvSpPr>
        <xdr:cNvPr id="452" name="テキスト ボックス 451"/>
        <xdr:cNvSpPr txBox="1"/>
      </xdr:nvSpPr>
      <xdr:spPr>
        <a:xfrm>
          <a:off x="14020800" y="252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54.4</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80984</xdr:rowOff>
    </xdr:from>
    <xdr:to>
      <xdr:col>19</xdr:col>
      <xdr:colOff>533400</xdr:colOff>
      <xdr:row>17</xdr:row>
      <xdr:rowOff>11134</xdr:rowOff>
    </xdr:to>
    <xdr:sp macro="" textlink="">
      <xdr:nvSpPr>
        <xdr:cNvPr id="453" name="フローチャート : 判断 452"/>
        <xdr:cNvSpPr/>
      </xdr:nvSpPr>
      <xdr:spPr>
        <a:xfrm>
          <a:off x="13462000" y="282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167361</xdr:rowOff>
    </xdr:from>
    <xdr:ext cx="762000" cy="259045"/>
    <xdr:sp macro="" textlink="">
      <xdr:nvSpPr>
        <xdr:cNvPr id="454" name="テキスト ボックス 453"/>
        <xdr:cNvSpPr txBox="1"/>
      </xdr:nvSpPr>
      <xdr:spPr>
        <a:xfrm>
          <a:off x="13131800" y="2910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19</xdr:col>
      <xdr:colOff>431800</xdr:colOff>
      <xdr:row>13</xdr:row>
      <xdr:rowOff>124799</xdr:rowOff>
    </xdr:from>
    <xdr:to>
      <xdr:col>19</xdr:col>
      <xdr:colOff>533400</xdr:colOff>
      <xdr:row>14</xdr:row>
      <xdr:rowOff>54949</xdr:rowOff>
    </xdr:to>
    <xdr:sp macro="" textlink="">
      <xdr:nvSpPr>
        <xdr:cNvPr id="460" name="円/楕円 459"/>
        <xdr:cNvSpPr/>
      </xdr:nvSpPr>
      <xdr:spPr>
        <a:xfrm>
          <a:off x="13462000" y="235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65126</xdr:rowOff>
    </xdr:from>
    <xdr:ext cx="762000" cy="259045"/>
    <xdr:sp macro="" textlink="">
      <xdr:nvSpPr>
        <xdr:cNvPr id="461" name="テキスト ボックス 460"/>
        <xdr:cNvSpPr txBox="1"/>
      </xdr:nvSpPr>
      <xdr:spPr>
        <a:xfrm>
          <a:off x="13131800" y="2122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福島県郡山市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326,851
324,698
757.20
173,868,482
167,859,282
3,944,797
67,264,598
84,518,803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5.1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人件費は、類似団体平均及び全国平均を下回っているが、前年度と比較して</a:t>
          </a:r>
          <a:r>
            <a:rPr kumimoji="1" lang="en-US" altLang="ja-JP" sz="1300">
              <a:latin typeface="ＭＳ Ｐゴシック"/>
            </a:rPr>
            <a:t>0.3</a:t>
          </a:r>
          <a:r>
            <a:rPr kumimoji="1" lang="ja-JP" altLang="en-US" sz="1300">
              <a:latin typeface="ＭＳ Ｐゴシック"/>
            </a:rPr>
            <a:t>ポイント上昇している。これは、退職手当の増加による影響等が現れているものである。</a:t>
          </a:r>
          <a:endParaRPr kumimoji="1" lang="en-US" altLang="ja-JP" sz="1300">
            <a:latin typeface="ＭＳ Ｐゴシック"/>
          </a:endParaRPr>
        </a:p>
        <a:p>
          <a:r>
            <a:rPr kumimoji="1" lang="ja-JP" altLang="en-US" sz="1300">
              <a:latin typeface="ＭＳ Ｐゴシック"/>
            </a:rPr>
            <a:t>　今後も、行財政改革への取り組みを通じて、定員及び給与の適正化に努める。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88138</xdr:rowOff>
    </xdr:from>
    <xdr:to>
      <xdr:col>7</xdr:col>
      <xdr:colOff>15875</xdr:colOff>
      <xdr:row>41</xdr:row>
      <xdr:rowOff>97282</xdr:rowOff>
    </xdr:to>
    <xdr:cxnSp macro="">
      <xdr:nvCxnSpPr>
        <xdr:cNvPr id="59" name="直線コネクタ 58"/>
        <xdr:cNvCxnSpPr/>
      </xdr:nvCxnSpPr>
      <xdr:spPr>
        <a:xfrm flipV="1">
          <a:off x="4826000" y="5745988"/>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69359</xdr:rowOff>
    </xdr:from>
    <xdr:ext cx="762000" cy="259045"/>
    <xdr:sp macro="" textlink="">
      <xdr:nvSpPr>
        <xdr:cNvPr id="60" name="人件費最小値テキスト"/>
        <xdr:cNvSpPr txBox="1"/>
      </xdr:nvSpPr>
      <xdr:spPr>
        <a:xfrm>
          <a:off x="4914900" y="709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30.3</a:t>
          </a:r>
          <a:endParaRPr kumimoji="1" lang="ja-JP" altLang="en-US" sz="1000" b="1">
            <a:latin typeface="ＭＳ Ｐゴシック"/>
          </a:endParaRPr>
        </a:p>
      </xdr:txBody>
    </xdr:sp>
    <xdr:clientData/>
  </xdr:oneCellAnchor>
  <xdr:twoCellAnchor>
    <xdr:from>
      <xdr:col>6</xdr:col>
      <xdr:colOff>612775</xdr:colOff>
      <xdr:row>41</xdr:row>
      <xdr:rowOff>97282</xdr:rowOff>
    </xdr:from>
    <xdr:to>
      <xdr:col>7</xdr:col>
      <xdr:colOff>104775</xdr:colOff>
      <xdr:row>41</xdr:row>
      <xdr:rowOff>97282</xdr:rowOff>
    </xdr:to>
    <xdr:cxnSp macro="">
      <xdr:nvCxnSpPr>
        <xdr:cNvPr id="61" name="直線コネクタ 60"/>
        <xdr:cNvCxnSpPr/>
      </xdr:nvCxnSpPr>
      <xdr:spPr>
        <a:xfrm>
          <a:off x="4737100" y="7126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3065</xdr:rowOff>
    </xdr:from>
    <xdr:ext cx="762000" cy="259045"/>
    <xdr:sp macro="" textlink="">
      <xdr:nvSpPr>
        <xdr:cNvPr id="62" name="人件費最大値テキスト"/>
        <xdr:cNvSpPr txBox="1"/>
      </xdr:nvSpPr>
      <xdr:spPr>
        <a:xfrm>
          <a:off x="4914900" y="5489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6</xdr:col>
      <xdr:colOff>612775</xdr:colOff>
      <xdr:row>33</xdr:row>
      <xdr:rowOff>88138</xdr:rowOff>
    </xdr:from>
    <xdr:to>
      <xdr:col>7</xdr:col>
      <xdr:colOff>104775</xdr:colOff>
      <xdr:row>33</xdr:row>
      <xdr:rowOff>88138</xdr:rowOff>
    </xdr:to>
    <xdr:cxnSp macro="">
      <xdr:nvCxnSpPr>
        <xdr:cNvPr id="63" name="直線コネクタ 62"/>
        <xdr:cNvCxnSpPr/>
      </xdr:nvCxnSpPr>
      <xdr:spPr>
        <a:xfrm>
          <a:off x="4737100" y="5745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165862</xdr:rowOff>
    </xdr:from>
    <xdr:to>
      <xdr:col>7</xdr:col>
      <xdr:colOff>15875</xdr:colOff>
      <xdr:row>36</xdr:row>
      <xdr:rowOff>21844</xdr:rowOff>
    </xdr:to>
    <xdr:cxnSp macro="">
      <xdr:nvCxnSpPr>
        <xdr:cNvPr id="64" name="直線コネクタ 63"/>
        <xdr:cNvCxnSpPr/>
      </xdr:nvCxnSpPr>
      <xdr:spPr>
        <a:xfrm>
          <a:off x="3987800" y="616661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109999</xdr:rowOff>
    </xdr:from>
    <xdr:ext cx="762000" cy="259045"/>
    <xdr:sp macro="" textlink="">
      <xdr:nvSpPr>
        <xdr:cNvPr id="65" name="人件費平均値テキスト"/>
        <xdr:cNvSpPr txBox="1"/>
      </xdr:nvSpPr>
      <xdr:spPr>
        <a:xfrm>
          <a:off x="4914900" y="64536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137922</xdr:rowOff>
    </xdr:from>
    <xdr:to>
      <xdr:col>7</xdr:col>
      <xdr:colOff>66675</xdr:colOff>
      <xdr:row>38</xdr:row>
      <xdr:rowOff>68072</xdr:rowOff>
    </xdr:to>
    <xdr:sp macro="" textlink="">
      <xdr:nvSpPr>
        <xdr:cNvPr id="66" name="フローチャート : 判断 65"/>
        <xdr:cNvSpPr/>
      </xdr:nvSpPr>
      <xdr:spPr>
        <a:xfrm>
          <a:off x="4775200" y="6481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165862</xdr:rowOff>
    </xdr:from>
    <xdr:to>
      <xdr:col>5</xdr:col>
      <xdr:colOff>549275</xdr:colOff>
      <xdr:row>36</xdr:row>
      <xdr:rowOff>30988</xdr:rowOff>
    </xdr:to>
    <xdr:cxnSp macro="">
      <xdr:nvCxnSpPr>
        <xdr:cNvPr id="67" name="直線コネクタ 66"/>
        <xdr:cNvCxnSpPr/>
      </xdr:nvCxnSpPr>
      <xdr:spPr>
        <a:xfrm flipV="1">
          <a:off x="3098800" y="616661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101346</xdr:rowOff>
    </xdr:from>
    <xdr:to>
      <xdr:col>5</xdr:col>
      <xdr:colOff>600075</xdr:colOff>
      <xdr:row>38</xdr:row>
      <xdr:rowOff>31496</xdr:rowOff>
    </xdr:to>
    <xdr:sp macro="" textlink="">
      <xdr:nvSpPr>
        <xdr:cNvPr id="68" name="フローチャート : 判断 67"/>
        <xdr:cNvSpPr/>
      </xdr:nvSpPr>
      <xdr:spPr>
        <a:xfrm>
          <a:off x="3937000" y="644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16273</xdr:rowOff>
    </xdr:from>
    <xdr:ext cx="736600" cy="259045"/>
    <xdr:sp macro="" textlink="">
      <xdr:nvSpPr>
        <xdr:cNvPr id="69" name="テキスト ボックス 68"/>
        <xdr:cNvSpPr txBox="1"/>
      </xdr:nvSpPr>
      <xdr:spPr>
        <a:xfrm>
          <a:off x="3606800" y="6531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101854</xdr:rowOff>
    </xdr:from>
    <xdr:to>
      <xdr:col>4</xdr:col>
      <xdr:colOff>346075</xdr:colOff>
      <xdr:row>36</xdr:row>
      <xdr:rowOff>30988</xdr:rowOff>
    </xdr:to>
    <xdr:cxnSp macro="">
      <xdr:nvCxnSpPr>
        <xdr:cNvPr id="70" name="直線コネクタ 69"/>
        <xdr:cNvCxnSpPr/>
      </xdr:nvCxnSpPr>
      <xdr:spPr>
        <a:xfrm>
          <a:off x="2209800" y="6102604"/>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101346</xdr:rowOff>
    </xdr:from>
    <xdr:to>
      <xdr:col>4</xdr:col>
      <xdr:colOff>396875</xdr:colOff>
      <xdr:row>38</xdr:row>
      <xdr:rowOff>31496</xdr:rowOff>
    </xdr:to>
    <xdr:sp macro="" textlink="">
      <xdr:nvSpPr>
        <xdr:cNvPr id="71" name="フローチャート : 判断 70"/>
        <xdr:cNvSpPr/>
      </xdr:nvSpPr>
      <xdr:spPr>
        <a:xfrm>
          <a:off x="3048000" y="644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16273</xdr:rowOff>
    </xdr:from>
    <xdr:ext cx="762000" cy="259045"/>
    <xdr:sp macro="" textlink="">
      <xdr:nvSpPr>
        <xdr:cNvPr id="72" name="テキスト ボックス 71"/>
        <xdr:cNvSpPr txBox="1"/>
      </xdr:nvSpPr>
      <xdr:spPr>
        <a:xfrm>
          <a:off x="2717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101854</xdr:rowOff>
    </xdr:from>
    <xdr:to>
      <xdr:col>3</xdr:col>
      <xdr:colOff>142875</xdr:colOff>
      <xdr:row>36</xdr:row>
      <xdr:rowOff>3556</xdr:rowOff>
    </xdr:to>
    <xdr:cxnSp macro="">
      <xdr:nvCxnSpPr>
        <xdr:cNvPr id="73" name="直線コネクタ 72"/>
        <xdr:cNvCxnSpPr/>
      </xdr:nvCxnSpPr>
      <xdr:spPr>
        <a:xfrm flipV="1">
          <a:off x="1320800" y="610260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101346</xdr:rowOff>
    </xdr:from>
    <xdr:to>
      <xdr:col>3</xdr:col>
      <xdr:colOff>193675</xdr:colOff>
      <xdr:row>38</xdr:row>
      <xdr:rowOff>31496</xdr:rowOff>
    </xdr:to>
    <xdr:sp macro="" textlink="">
      <xdr:nvSpPr>
        <xdr:cNvPr id="74" name="フローチャート : 判断 73"/>
        <xdr:cNvSpPr/>
      </xdr:nvSpPr>
      <xdr:spPr>
        <a:xfrm>
          <a:off x="2159000" y="644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16273</xdr:rowOff>
    </xdr:from>
    <xdr:ext cx="762000" cy="259045"/>
    <xdr:sp macro="" textlink="">
      <xdr:nvSpPr>
        <xdr:cNvPr id="75" name="テキスト ボックス 74"/>
        <xdr:cNvSpPr txBox="1"/>
      </xdr:nvSpPr>
      <xdr:spPr>
        <a:xfrm>
          <a:off x="1828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30480</xdr:rowOff>
    </xdr:from>
    <xdr:to>
      <xdr:col>1</xdr:col>
      <xdr:colOff>676275</xdr:colOff>
      <xdr:row>38</xdr:row>
      <xdr:rowOff>132080</xdr:rowOff>
    </xdr:to>
    <xdr:sp macro="" textlink="">
      <xdr:nvSpPr>
        <xdr:cNvPr id="76" name="フローチャート : 判断 75"/>
        <xdr:cNvSpPr/>
      </xdr:nvSpPr>
      <xdr:spPr>
        <a:xfrm>
          <a:off x="1270000" y="65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116857</xdr:rowOff>
    </xdr:from>
    <xdr:ext cx="762000" cy="259045"/>
    <xdr:sp macro="" textlink="">
      <xdr:nvSpPr>
        <xdr:cNvPr id="77" name="テキスト ボックス 76"/>
        <xdr:cNvSpPr txBox="1"/>
      </xdr:nvSpPr>
      <xdr:spPr>
        <a:xfrm>
          <a:off x="939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142494</xdr:rowOff>
    </xdr:from>
    <xdr:to>
      <xdr:col>7</xdr:col>
      <xdr:colOff>66675</xdr:colOff>
      <xdr:row>36</xdr:row>
      <xdr:rowOff>72644</xdr:rowOff>
    </xdr:to>
    <xdr:sp macro="" textlink="">
      <xdr:nvSpPr>
        <xdr:cNvPr id="83" name="円/楕円 82"/>
        <xdr:cNvSpPr/>
      </xdr:nvSpPr>
      <xdr:spPr>
        <a:xfrm>
          <a:off x="47752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159021</xdr:rowOff>
    </xdr:from>
    <xdr:ext cx="762000" cy="259045"/>
    <xdr:sp macro="" textlink="">
      <xdr:nvSpPr>
        <xdr:cNvPr id="84" name="人件費該当値テキスト"/>
        <xdr:cNvSpPr txBox="1"/>
      </xdr:nvSpPr>
      <xdr:spPr>
        <a:xfrm>
          <a:off x="4914900" y="5988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115062</xdr:rowOff>
    </xdr:from>
    <xdr:to>
      <xdr:col>5</xdr:col>
      <xdr:colOff>600075</xdr:colOff>
      <xdr:row>36</xdr:row>
      <xdr:rowOff>45212</xdr:rowOff>
    </xdr:to>
    <xdr:sp macro="" textlink="">
      <xdr:nvSpPr>
        <xdr:cNvPr id="85" name="円/楕円 84"/>
        <xdr:cNvSpPr/>
      </xdr:nvSpPr>
      <xdr:spPr>
        <a:xfrm>
          <a:off x="3937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55389</xdr:rowOff>
    </xdr:from>
    <xdr:ext cx="736600" cy="259045"/>
    <xdr:sp macro="" textlink="">
      <xdr:nvSpPr>
        <xdr:cNvPr id="86" name="テキスト ボックス 85"/>
        <xdr:cNvSpPr txBox="1"/>
      </xdr:nvSpPr>
      <xdr:spPr>
        <a:xfrm>
          <a:off x="3606800" y="5884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151638</xdr:rowOff>
    </xdr:from>
    <xdr:to>
      <xdr:col>4</xdr:col>
      <xdr:colOff>396875</xdr:colOff>
      <xdr:row>36</xdr:row>
      <xdr:rowOff>81788</xdr:rowOff>
    </xdr:to>
    <xdr:sp macro="" textlink="">
      <xdr:nvSpPr>
        <xdr:cNvPr id="87" name="円/楕円 86"/>
        <xdr:cNvSpPr/>
      </xdr:nvSpPr>
      <xdr:spPr>
        <a:xfrm>
          <a:off x="3048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91965</xdr:rowOff>
    </xdr:from>
    <xdr:ext cx="762000" cy="259045"/>
    <xdr:sp macro="" textlink="">
      <xdr:nvSpPr>
        <xdr:cNvPr id="88" name="テキスト ボックス 87"/>
        <xdr:cNvSpPr txBox="1"/>
      </xdr:nvSpPr>
      <xdr:spPr>
        <a:xfrm>
          <a:off x="2717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51054</xdr:rowOff>
    </xdr:from>
    <xdr:to>
      <xdr:col>3</xdr:col>
      <xdr:colOff>193675</xdr:colOff>
      <xdr:row>35</xdr:row>
      <xdr:rowOff>152654</xdr:rowOff>
    </xdr:to>
    <xdr:sp macro="" textlink="">
      <xdr:nvSpPr>
        <xdr:cNvPr id="89" name="円/楕円 88"/>
        <xdr:cNvSpPr/>
      </xdr:nvSpPr>
      <xdr:spPr>
        <a:xfrm>
          <a:off x="21590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162831</xdr:rowOff>
    </xdr:from>
    <xdr:ext cx="762000" cy="259045"/>
    <xdr:sp macro="" textlink="">
      <xdr:nvSpPr>
        <xdr:cNvPr id="90" name="テキスト ボックス 89"/>
        <xdr:cNvSpPr txBox="1"/>
      </xdr:nvSpPr>
      <xdr:spPr>
        <a:xfrm>
          <a:off x="1828800" y="58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124206</xdr:rowOff>
    </xdr:from>
    <xdr:to>
      <xdr:col>1</xdr:col>
      <xdr:colOff>676275</xdr:colOff>
      <xdr:row>36</xdr:row>
      <xdr:rowOff>54356</xdr:rowOff>
    </xdr:to>
    <xdr:sp macro="" textlink="">
      <xdr:nvSpPr>
        <xdr:cNvPr id="91" name="円/楕円 90"/>
        <xdr:cNvSpPr/>
      </xdr:nvSpPr>
      <xdr:spPr>
        <a:xfrm>
          <a:off x="1270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64533</xdr:rowOff>
    </xdr:from>
    <xdr:ext cx="762000" cy="259045"/>
    <xdr:sp macro="" textlink="">
      <xdr:nvSpPr>
        <xdr:cNvPr id="92" name="テキスト ボックス 91"/>
        <xdr:cNvSpPr txBox="1"/>
      </xdr:nvSpPr>
      <xdr:spPr>
        <a:xfrm>
          <a:off x="939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45/48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物件費は、類似団体平均及び全国平均を上回っており、前年度と比較して</a:t>
          </a:r>
          <a:r>
            <a:rPr kumimoji="1" lang="en-US" altLang="ja-JP" sz="1300">
              <a:latin typeface="ＭＳ Ｐゴシック"/>
            </a:rPr>
            <a:t>0.3</a:t>
          </a:r>
          <a:r>
            <a:rPr kumimoji="1" lang="ja-JP" altLang="en-US" sz="1300">
              <a:latin typeface="ＭＳ Ｐゴシック"/>
            </a:rPr>
            <a:t>ポイント上昇している。</a:t>
          </a:r>
          <a:endParaRPr kumimoji="1" lang="en-US" altLang="ja-JP" sz="1300">
            <a:latin typeface="ＭＳ Ｐゴシック"/>
          </a:endParaRPr>
        </a:p>
        <a:p>
          <a:r>
            <a:rPr kumimoji="1" lang="ja-JP" altLang="en-US" sz="1300">
              <a:latin typeface="ＭＳ Ｐゴシック"/>
            </a:rPr>
            <a:t>　これは、退職者不補充により学校用務員や学校給食調理員の民間委託を推進する等、人件費等から委託料（物件費）へのシフトが起きているためである。</a:t>
          </a:r>
          <a:endParaRPr kumimoji="1" lang="en-US" altLang="ja-JP" sz="1300">
            <a:latin typeface="ＭＳ Ｐゴシック"/>
          </a:endParaRPr>
        </a:p>
        <a:p>
          <a:r>
            <a:rPr kumimoji="1" lang="ja-JP" altLang="en-US" sz="1300">
              <a:latin typeface="ＭＳ Ｐゴシック"/>
            </a:rPr>
            <a:t>　最小の経費で最大の効果を上げられるよう、今後も順次民間委託を進めていき、費用対効果の向上に努めていく。</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50800</xdr:rowOff>
    </xdr:from>
    <xdr:to>
      <xdr:col>24</xdr:col>
      <xdr:colOff>31750</xdr:colOff>
      <xdr:row>22</xdr:row>
      <xdr:rowOff>50800</xdr:rowOff>
    </xdr:to>
    <xdr:cxnSp macro="">
      <xdr:nvCxnSpPr>
        <xdr:cNvPr id="120" name="直線コネクタ 119"/>
        <xdr:cNvCxnSpPr/>
      </xdr:nvCxnSpPr>
      <xdr:spPr>
        <a:xfrm flipV="1">
          <a:off x="16510000" y="24511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22877</xdr:rowOff>
    </xdr:from>
    <xdr:ext cx="762000" cy="259045"/>
    <xdr:sp macro="" textlink="">
      <xdr:nvSpPr>
        <xdr:cNvPr id="121" name="物件費最小値テキスト"/>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a:t>
          </a:r>
          <a:endParaRPr kumimoji="1" lang="ja-JP" altLang="en-US" sz="1000" b="1">
            <a:latin typeface="ＭＳ Ｐゴシック"/>
          </a:endParaRPr>
        </a:p>
      </xdr:txBody>
    </xdr:sp>
    <xdr:clientData/>
  </xdr:oneCellAnchor>
  <xdr:twoCellAnchor>
    <xdr:from>
      <xdr:col>23</xdr:col>
      <xdr:colOff>628650</xdr:colOff>
      <xdr:row>22</xdr:row>
      <xdr:rowOff>50800</xdr:rowOff>
    </xdr:from>
    <xdr:to>
      <xdr:col>24</xdr:col>
      <xdr:colOff>120650</xdr:colOff>
      <xdr:row>22</xdr:row>
      <xdr:rowOff>50800</xdr:rowOff>
    </xdr:to>
    <xdr:cxnSp macro="">
      <xdr:nvCxnSpPr>
        <xdr:cNvPr id="122" name="直線コネクタ 121"/>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137177</xdr:rowOff>
    </xdr:from>
    <xdr:ext cx="762000" cy="259045"/>
    <xdr:sp macro="" textlink="">
      <xdr:nvSpPr>
        <xdr:cNvPr id="123" name="物件費最大値テキスト"/>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a:t>
          </a:r>
          <a:endParaRPr kumimoji="1" lang="ja-JP" altLang="en-US" sz="1000" b="1">
            <a:latin typeface="ＭＳ Ｐゴシック"/>
          </a:endParaRPr>
        </a:p>
      </xdr:txBody>
    </xdr:sp>
    <xdr:clientData/>
  </xdr:oneCellAnchor>
  <xdr:twoCellAnchor>
    <xdr:from>
      <xdr:col>23</xdr:col>
      <xdr:colOff>628650</xdr:colOff>
      <xdr:row>14</xdr:row>
      <xdr:rowOff>50800</xdr:rowOff>
    </xdr:from>
    <xdr:to>
      <xdr:col>24</xdr:col>
      <xdr:colOff>120650</xdr:colOff>
      <xdr:row>14</xdr:row>
      <xdr:rowOff>50800</xdr:rowOff>
    </xdr:to>
    <xdr:cxnSp macro="">
      <xdr:nvCxnSpPr>
        <xdr:cNvPr id="124" name="直線コネクタ 123"/>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20</xdr:row>
      <xdr:rowOff>50800</xdr:rowOff>
    </xdr:from>
    <xdr:to>
      <xdr:col>24</xdr:col>
      <xdr:colOff>31750</xdr:colOff>
      <xdr:row>20</xdr:row>
      <xdr:rowOff>88900</xdr:rowOff>
    </xdr:to>
    <xdr:cxnSp macro="">
      <xdr:nvCxnSpPr>
        <xdr:cNvPr id="125" name="直線コネクタ 124"/>
        <xdr:cNvCxnSpPr/>
      </xdr:nvCxnSpPr>
      <xdr:spPr>
        <a:xfrm>
          <a:off x="15671800" y="34798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168927</xdr:rowOff>
    </xdr:from>
    <xdr:ext cx="762000" cy="259045"/>
    <xdr:sp macro="" textlink="">
      <xdr:nvSpPr>
        <xdr:cNvPr id="126" name="物件費平均値テキスト"/>
        <xdr:cNvSpPr txBox="1"/>
      </xdr:nvSpPr>
      <xdr:spPr>
        <a:xfrm>
          <a:off x="16598900" y="2740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152400</xdr:rowOff>
    </xdr:from>
    <xdr:to>
      <xdr:col>24</xdr:col>
      <xdr:colOff>82550</xdr:colOff>
      <xdr:row>17</xdr:row>
      <xdr:rowOff>82550</xdr:rowOff>
    </xdr:to>
    <xdr:sp macro="" textlink="">
      <xdr:nvSpPr>
        <xdr:cNvPr id="127" name="フローチャート : 判断 126"/>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19</xdr:row>
      <xdr:rowOff>133350</xdr:rowOff>
    </xdr:from>
    <xdr:to>
      <xdr:col>22</xdr:col>
      <xdr:colOff>565150</xdr:colOff>
      <xdr:row>20</xdr:row>
      <xdr:rowOff>50800</xdr:rowOff>
    </xdr:to>
    <xdr:cxnSp macro="">
      <xdr:nvCxnSpPr>
        <xdr:cNvPr id="128" name="直線コネクタ 127"/>
        <xdr:cNvCxnSpPr/>
      </xdr:nvCxnSpPr>
      <xdr:spPr>
        <a:xfrm>
          <a:off x="14782800" y="33909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101600</xdr:rowOff>
    </xdr:from>
    <xdr:to>
      <xdr:col>22</xdr:col>
      <xdr:colOff>615950</xdr:colOff>
      <xdr:row>17</xdr:row>
      <xdr:rowOff>31750</xdr:rowOff>
    </xdr:to>
    <xdr:sp macro="" textlink="">
      <xdr:nvSpPr>
        <xdr:cNvPr id="129" name="フローチャート : 判断 128"/>
        <xdr:cNvSpPr/>
      </xdr:nvSpPr>
      <xdr:spPr>
        <a:xfrm>
          <a:off x="15621000" y="284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41927</xdr:rowOff>
    </xdr:from>
    <xdr:ext cx="736600" cy="259045"/>
    <xdr:sp macro="" textlink="">
      <xdr:nvSpPr>
        <xdr:cNvPr id="130" name="テキスト ボックス 129"/>
        <xdr:cNvSpPr txBox="1"/>
      </xdr:nvSpPr>
      <xdr:spPr>
        <a:xfrm>
          <a:off x="15290800" y="2613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19</xdr:row>
      <xdr:rowOff>82550</xdr:rowOff>
    </xdr:from>
    <xdr:to>
      <xdr:col>21</xdr:col>
      <xdr:colOff>361950</xdr:colOff>
      <xdr:row>19</xdr:row>
      <xdr:rowOff>133350</xdr:rowOff>
    </xdr:to>
    <xdr:cxnSp macro="">
      <xdr:nvCxnSpPr>
        <xdr:cNvPr id="131" name="直線コネクタ 130"/>
        <xdr:cNvCxnSpPr/>
      </xdr:nvCxnSpPr>
      <xdr:spPr>
        <a:xfrm>
          <a:off x="13893800" y="33401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88900</xdr:rowOff>
    </xdr:from>
    <xdr:to>
      <xdr:col>21</xdr:col>
      <xdr:colOff>412750</xdr:colOff>
      <xdr:row>17</xdr:row>
      <xdr:rowOff>19050</xdr:rowOff>
    </xdr:to>
    <xdr:sp macro="" textlink="">
      <xdr:nvSpPr>
        <xdr:cNvPr id="132" name="フローチャート : 判断 131"/>
        <xdr:cNvSpPr/>
      </xdr:nvSpPr>
      <xdr:spPr>
        <a:xfrm>
          <a:off x="147320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29227</xdr:rowOff>
    </xdr:from>
    <xdr:ext cx="762000" cy="259045"/>
    <xdr:sp macro="" textlink="">
      <xdr:nvSpPr>
        <xdr:cNvPr id="133" name="テキスト ボックス 132"/>
        <xdr:cNvSpPr txBox="1"/>
      </xdr:nvSpPr>
      <xdr:spPr>
        <a:xfrm>
          <a:off x="14401800" y="26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57150</xdr:rowOff>
    </xdr:from>
    <xdr:to>
      <xdr:col>20</xdr:col>
      <xdr:colOff>158750</xdr:colOff>
      <xdr:row>19</xdr:row>
      <xdr:rowOff>82550</xdr:rowOff>
    </xdr:to>
    <xdr:cxnSp macro="">
      <xdr:nvCxnSpPr>
        <xdr:cNvPr id="134" name="直線コネクタ 133"/>
        <xdr:cNvCxnSpPr/>
      </xdr:nvCxnSpPr>
      <xdr:spPr>
        <a:xfrm>
          <a:off x="13004800" y="2971800"/>
          <a:ext cx="889000" cy="368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38100</xdr:rowOff>
    </xdr:from>
    <xdr:to>
      <xdr:col>20</xdr:col>
      <xdr:colOff>209550</xdr:colOff>
      <xdr:row>16</xdr:row>
      <xdr:rowOff>139700</xdr:rowOff>
    </xdr:to>
    <xdr:sp macro="" textlink="">
      <xdr:nvSpPr>
        <xdr:cNvPr id="135" name="フローチャート : 判断 134"/>
        <xdr:cNvSpPr/>
      </xdr:nvSpPr>
      <xdr:spPr>
        <a:xfrm>
          <a:off x="13843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149877</xdr:rowOff>
    </xdr:from>
    <xdr:ext cx="762000" cy="259045"/>
    <xdr:sp macro="" textlink="">
      <xdr:nvSpPr>
        <xdr:cNvPr id="136" name="テキスト ボックス 135"/>
        <xdr:cNvSpPr txBox="1"/>
      </xdr:nvSpPr>
      <xdr:spPr>
        <a:xfrm>
          <a:off x="13512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158750</xdr:rowOff>
    </xdr:from>
    <xdr:to>
      <xdr:col>19</xdr:col>
      <xdr:colOff>6350</xdr:colOff>
      <xdr:row>16</xdr:row>
      <xdr:rowOff>88900</xdr:rowOff>
    </xdr:to>
    <xdr:sp macro="" textlink="">
      <xdr:nvSpPr>
        <xdr:cNvPr id="137" name="フローチャート : 判断 136"/>
        <xdr:cNvSpPr/>
      </xdr:nvSpPr>
      <xdr:spPr>
        <a:xfrm>
          <a:off x="12954000" y="273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99077</xdr:rowOff>
    </xdr:from>
    <xdr:ext cx="762000" cy="259045"/>
    <xdr:sp macro="" textlink="">
      <xdr:nvSpPr>
        <xdr:cNvPr id="138" name="テキスト ボックス 137"/>
        <xdr:cNvSpPr txBox="1"/>
      </xdr:nvSpPr>
      <xdr:spPr>
        <a:xfrm>
          <a:off x="12623800" y="249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20</xdr:row>
      <xdr:rowOff>38100</xdr:rowOff>
    </xdr:from>
    <xdr:to>
      <xdr:col>24</xdr:col>
      <xdr:colOff>82550</xdr:colOff>
      <xdr:row>20</xdr:row>
      <xdr:rowOff>139700</xdr:rowOff>
    </xdr:to>
    <xdr:sp macro="" textlink="">
      <xdr:nvSpPr>
        <xdr:cNvPr id="144" name="円/楕円 143"/>
        <xdr:cNvSpPr/>
      </xdr:nvSpPr>
      <xdr:spPr>
        <a:xfrm>
          <a:off x="16459200" y="346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20</xdr:row>
      <xdr:rowOff>10177</xdr:rowOff>
    </xdr:from>
    <xdr:ext cx="762000" cy="259045"/>
    <xdr:sp macro="" textlink="">
      <xdr:nvSpPr>
        <xdr:cNvPr id="145" name="物件費該当値テキスト"/>
        <xdr:cNvSpPr txBox="1"/>
      </xdr:nvSpPr>
      <xdr:spPr>
        <a:xfrm>
          <a:off x="16598900" y="343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22</xdr:col>
      <xdr:colOff>514350</xdr:colOff>
      <xdr:row>20</xdr:row>
      <xdr:rowOff>0</xdr:rowOff>
    </xdr:from>
    <xdr:to>
      <xdr:col>22</xdr:col>
      <xdr:colOff>615950</xdr:colOff>
      <xdr:row>20</xdr:row>
      <xdr:rowOff>101600</xdr:rowOff>
    </xdr:to>
    <xdr:sp macro="" textlink="">
      <xdr:nvSpPr>
        <xdr:cNvPr id="146" name="円/楕円 145"/>
        <xdr:cNvSpPr/>
      </xdr:nvSpPr>
      <xdr:spPr>
        <a:xfrm>
          <a:off x="15621000" y="342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20</xdr:row>
      <xdr:rowOff>86377</xdr:rowOff>
    </xdr:from>
    <xdr:ext cx="736600" cy="259045"/>
    <xdr:sp macro="" textlink="">
      <xdr:nvSpPr>
        <xdr:cNvPr id="147" name="テキスト ボックス 146"/>
        <xdr:cNvSpPr txBox="1"/>
      </xdr:nvSpPr>
      <xdr:spPr>
        <a:xfrm>
          <a:off x="15290800" y="351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21</xdr:col>
      <xdr:colOff>311150</xdr:colOff>
      <xdr:row>19</xdr:row>
      <xdr:rowOff>82550</xdr:rowOff>
    </xdr:from>
    <xdr:to>
      <xdr:col>21</xdr:col>
      <xdr:colOff>412750</xdr:colOff>
      <xdr:row>20</xdr:row>
      <xdr:rowOff>12700</xdr:rowOff>
    </xdr:to>
    <xdr:sp macro="" textlink="">
      <xdr:nvSpPr>
        <xdr:cNvPr id="148" name="円/楕円 147"/>
        <xdr:cNvSpPr/>
      </xdr:nvSpPr>
      <xdr:spPr>
        <a:xfrm>
          <a:off x="14732000" y="334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19</xdr:row>
      <xdr:rowOff>168927</xdr:rowOff>
    </xdr:from>
    <xdr:ext cx="762000" cy="259045"/>
    <xdr:sp macro="" textlink="">
      <xdr:nvSpPr>
        <xdr:cNvPr id="149" name="テキスト ボックス 148"/>
        <xdr:cNvSpPr txBox="1"/>
      </xdr:nvSpPr>
      <xdr:spPr>
        <a:xfrm>
          <a:off x="14401800" y="342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20</xdr:col>
      <xdr:colOff>107950</xdr:colOff>
      <xdr:row>19</xdr:row>
      <xdr:rowOff>31750</xdr:rowOff>
    </xdr:from>
    <xdr:to>
      <xdr:col>20</xdr:col>
      <xdr:colOff>209550</xdr:colOff>
      <xdr:row>19</xdr:row>
      <xdr:rowOff>133350</xdr:rowOff>
    </xdr:to>
    <xdr:sp macro="" textlink="">
      <xdr:nvSpPr>
        <xdr:cNvPr id="150" name="円/楕円 149"/>
        <xdr:cNvSpPr/>
      </xdr:nvSpPr>
      <xdr:spPr>
        <a:xfrm>
          <a:off x="13843000" y="328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19</xdr:row>
      <xdr:rowOff>118127</xdr:rowOff>
    </xdr:from>
    <xdr:ext cx="762000" cy="259045"/>
    <xdr:sp macro="" textlink="">
      <xdr:nvSpPr>
        <xdr:cNvPr id="151" name="テキスト ボックス 150"/>
        <xdr:cNvSpPr txBox="1"/>
      </xdr:nvSpPr>
      <xdr:spPr>
        <a:xfrm>
          <a:off x="13512800" y="337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6350</xdr:rowOff>
    </xdr:from>
    <xdr:to>
      <xdr:col>19</xdr:col>
      <xdr:colOff>6350</xdr:colOff>
      <xdr:row>17</xdr:row>
      <xdr:rowOff>107950</xdr:rowOff>
    </xdr:to>
    <xdr:sp macro="" textlink="">
      <xdr:nvSpPr>
        <xdr:cNvPr id="152" name="円/楕円 151"/>
        <xdr:cNvSpPr/>
      </xdr:nvSpPr>
      <xdr:spPr>
        <a:xfrm>
          <a:off x="12954000" y="292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92727</xdr:rowOff>
    </xdr:from>
    <xdr:ext cx="762000" cy="259045"/>
    <xdr:sp macro="" textlink="">
      <xdr:nvSpPr>
        <xdr:cNvPr id="153" name="テキスト ボックス 152"/>
        <xdr:cNvSpPr txBox="1"/>
      </xdr:nvSpPr>
      <xdr:spPr>
        <a:xfrm>
          <a:off x="12623800" y="300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扶助費は、全国平均及び類似団体平均を下回っているが、前年度と比較して</a:t>
          </a:r>
          <a:r>
            <a:rPr kumimoji="1" lang="en-US" altLang="ja-JP" sz="1300">
              <a:latin typeface="ＭＳ Ｐゴシック"/>
            </a:rPr>
            <a:t>1.3</a:t>
          </a:r>
          <a:r>
            <a:rPr kumimoji="1" lang="ja-JP" altLang="en-US" sz="1300">
              <a:latin typeface="ＭＳ Ｐゴシック"/>
            </a:rPr>
            <a:t>ポイント上昇している。現在、待機児童解消のため保育施設の整備等を推進しており、また、高齢化の進展により、扶助費のさらなる増加が予想されるところである。扶助費の増加は本市に限らず、社会情勢上やむを得ない面もあるが、単独事業の見直しを図る等、引き続き適正な水準を保てるよう努めていく。</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61</xdr:row>
      <xdr:rowOff>69850</xdr:rowOff>
    </xdr:to>
    <xdr:cxnSp macro="">
      <xdr:nvCxnSpPr>
        <xdr:cNvPr id="181" name="直線コネクタ 180"/>
        <xdr:cNvCxnSpPr/>
      </xdr:nvCxnSpPr>
      <xdr:spPr>
        <a:xfrm flipV="1">
          <a:off x="4826000" y="89662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82"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20.4</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83" name="直線コネクタ 182"/>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4"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5" name="直線コネクタ 184"/>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57150</xdr:rowOff>
    </xdr:from>
    <xdr:to>
      <xdr:col>7</xdr:col>
      <xdr:colOff>15875</xdr:colOff>
      <xdr:row>54</xdr:row>
      <xdr:rowOff>50800</xdr:rowOff>
    </xdr:to>
    <xdr:cxnSp macro="">
      <xdr:nvCxnSpPr>
        <xdr:cNvPr id="186" name="直線コネクタ 185"/>
        <xdr:cNvCxnSpPr/>
      </xdr:nvCxnSpPr>
      <xdr:spPr>
        <a:xfrm>
          <a:off x="3987800" y="9144000"/>
          <a:ext cx="8382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137177</xdr:rowOff>
    </xdr:from>
    <xdr:ext cx="762000" cy="259045"/>
    <xdr:sp macro="" textlink="">
      <xdr:nvSpPr>
        <xdr:cNvPr id="187" name="扶助費平均値テキスト"/>
        <xdr:cNvSpPr txBox="1"/>
      </xdr:nvSpPr>
      <xdr:spPr>
        <a:xfrm>
          <a:off x="4914900" y="9738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165100</xdr:rowOff>
    </xdr:from>
    <xdr:to>
      <xdr:col>7</xdr:col>
      <xdr:colOff>66675</xdr:colOff>
      <xdr:row>57</xdr:row>
      <xdr:rowOff>95250</xdr:rowOff>
    </xdr:to>
    <xdr:sp macro="" textlink="">
      <xdr:nvSpPr>
        <xdr:cNvPr id="188" name="フローチャート : 判断 187"/>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44450</xdr:rowOff>
    </xdr:from>
    <xdr:to>
      <xdr:col>5</xdr:col>
      <xdr:colOff>549275</xdr:colOff>
      <xdr:row>53</xdr:row>
      <xdr:rowOff>57150</xdr:rowOff>
    </xdr:to>
    <xdr:cxnSp macro="">
      <xdr:nvCxnSpPr>
        <xdr:cNvPr id="189" name="直線コネクタ 188"/>
        <xdr:cNvCxnSpPr/>
      </xdr:nvCxnSpPr>
      <xdr:spPr>
        <a:xfrm>
          <a:off x="3098800" y="9131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88900</xdr:rowOff>
    </xdr:from>
    <xdr:to>
      <xdr:col>5</xdr:col>
      <xdr:colOff>600075</xdr:colOff>
      <xdr:row>57</xdr:row>
      <xdr:rowOff>19050</xdr:rowOff>
    </xdr:to>
    <xdr:sp macro="" textlink="">
      <xdr:nvSpPr>
        <xdr:cNvPr id="190" name="フローチャート : 判断 189"/>
        <xdr:cNvSpPr/>
      </xdr:nvSpPr>
      <xdr:spPr>
        <a:xfrm>
          <a:off x="3937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3827</xdr:rowOff>
    </xdr:from>
    <xdr:ext cx="736600" cy="259045"/>
    <xdr:sp macro="" textlink="">
      <xdr:nvSpPr>
        <xdr:cNvPr id="191" name="テキスト ボックス 190"/>
        <xdr:cNvSpPr txBox="1"/>
      </xdr:nvSpPr>
      <xdr:spPr>
        <a:xfrm>
          <a:off x="3606800" y="9776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44450</xdr:rowOff>
    </xdr:from>
    <xdr:to>
      <xdr:col>4</xdr:col>
      <xdr:colOff>346075</xdr:colOff>
      <xdr:row>53</xdr:row>
      <xdr:rowOff>95250</xdr:rowOff>
    </xdr:to>
    <xdr:cxnSp macro="">
      <xdr:nvCxnSpPr>
        <xdr:cNvPr id="192" name="直線コネクタ 191"/>
        <xdr:cNvCxnSpPr/>
      </xdr:nvCxnSpPr>
      <xdr:spPr>
        <a:xfrm flipV="1">
          <a:off x="2209800" y="91313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101600</xdr:rowOff>
    </xdr:from>
    <xdr:to>
      <xdr:col>4</xdr:col>
      <xdr:colOff>396875</xdr:colOff>
      <xdr:row>57</xdr:row>
      <xdr:rowOff>31750</xdr:rowOff>
    </xdr:to>
    <xdr:sp macro="" textlink="">
      <xdr:nvSpPr>
        <xdr:cNvPr id="193" name="フローチャート : 判断 192"/>
        <xdr:cNvSpPr/>
      </xdr:nvSpPr>
      <xdr:spPr>
        <a:xfrm>
          <a:off x="3048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16527</xdr:rowOff>
    </xdr:from>
    <xdr:ext cx="762000" cy="259045"/>
    <xdr:sp macro="" textlink="">
      <xdr:nvSpPr>
        <xdr:cNvPr id="194" name="テキスト ボックス 193"/>
        <xdr:cNvSpPr txBox="1"/>
      </xdr:nvSpPr>
      <xdr:spPr>
        <a:xfrm>
          <a:off x="2717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82550</xdr:rowOff>
    </xdr:from>
    <xdr:to>
      <xdr:col>3</xdr:col>
      <xdr:colOff>142875</xdr:colOff>
      <xdr:row>53</xdr:row>
      <xdr:rowOff>95250</xdr:rowOff>
    </xdr:to>
    <xdr:cxnSp macro="">
      <xdr:nvCxnSpPr>
        <xdr:cNvPr id="195" name="直線コネクタ 194"/>
        <xdr:cNvCxnSpPr/>
      </xdr:nvCxnSpPr>
      <xdr:spPr>
        <a:xfrm>
          <a:off x="1320800" y="9169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63500</xdr:rowOff>
    </xdr:from>
    <xdr:to>
      <xdr:col>3</xdr:col>
      <xdr:colOff>193675</xdr:colOff>
      <xdr:row>56</xdr:row>
      <xdr:rowOff>165100</xdr:rowOff>
    </xdr:to>
    <xdr:sp macro="" textlink="">
      <xdr:nvSpPr>
        <xdr:cNvPr id="196" name="フローチャート : 判断 195"/>
        <xdr:cNvSpPr/>
      </xdr:nvSpPr>
      <xdr:spPr>
        <a:xfrm>
          <a:off x="2159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149877</xdr:rowOff>
    </xdr:from>
    <xdr:ext cx="762000" cy="259045"/>
    <xdr:sp macro="" textlink="">
      <xdr:nvSpPr>
        <xdr:cNvPr id="197" name="テキスト ボックス 196"/>
        <xdr:cNvSpPr txBox="1"/>
      </xdr:nvSpPr>
      <xdr:spPr>
        <a:xfrm>
          <a:off x="1828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50800</xdr:rowOff>
    </xdr:from>
    <xdr:to>
      <xdr:col>1</xdr:col>
      <xdr:colOff>676275</xdr:colOff>
      <xdr:row>56</xdr:row>
      <xdr:rowOff>152400</xdr:rowOff>
    </xdr:to>
    <xdr:sp macro="" textlink="">
      <xdr:nvSpPr>
        <xdr:cNvPr id="198" name="フローチャート : 判断 197"/>
        <xdr:cNvSpPr/>
      </xdr:nvSpPr>
      <xdr:spPr>
        <a:xfrm>
          <a:off x="1270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137177</xdr:rowOff>
    </xdr:from>
    <xdr:ext cx="762000" cy="259045"/>
    <xdr:sp macro="" textlink="">
      <xdr:nvSpPr>
        <xdr:cNvPr id="199" name="テキスト ボックス 198"/>
        <xdr:cNvSpPr txBox="1"/>
      </xdr:nvSpPr>
      <xdr:spPr>
        <a:xfrm>
          <a:off x="939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0</xdr:rowOff>
    </xdr:from>
    <xdr:to>
      <xdr:col>7</xdr:col>
      <xdr:colOff>66675</xdr:colOff>
      <xdr:row>54</xdr:row>
      <xdr:rowOff>101600</xdr:rowOff>
    </xdr:to>
    <xdr:sp macro="" textlink="">
      <xdr:nvSpPr>
        <xdr:cNvPr id="205" name="円/楕円 204"/>
        <xdr:cNvSpPr/>
      </xdr:nvSpPr>
      <xdr:spPr>
        <a:xfrm>
          <a:off x="47752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16527</xdr:rowOff>
    </xdr:from>
    <xdr:ext cx="762000" cy="259045"/>
    <xdr:sp macro="" textlink="">
      <xdr:nvSpPr>
        <xdr:cNvPr id="206" name="扶助費該当値テキスト"/>
        <xdr:cNvSpPr txBox="1"/>
      </xdr:nvSpPr>
      <xdr:spPr>
        <a:xfrm>
          <a:off x="49149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6350</xdr:rowOff>
    </xdr:from>
    <xdr:to>
      <xdr:col>5</xdr:col>
      <xdr:colOff>600075</xdr:colOff>
      <xdr:row>53</xdr:row>
      <xdr:rowOff>107950</xdr:rowOff>
    </xdr:to>
    <xdr:sp macro="" textlink="">
      <xdr:nvSpPr>
        <xdr:cNvPr id="207" name="円/楕円 206"/>
        <xdr:cNvSpPr/>
      </xdr:nvSpPr>
      <xdr:spPr>
        <a:xfrm>
          <a:off x="3937000" y="909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118127</xdr:rowOff>
    </xdr:from>
    <xdr:ext cx="736600" cy="259045"/>
    <xdr:sp macro="" textlink="">
      <xdr:nvSpPr>
        <xdr:cNvPr id="208" name="テキスト ボックス 207"/>
        <xdr:cNvSpPr txBox="1"/>
      </xdr:nvSpPr>
      <xdr:spPr>
        <a:xfrm>
          <a:off x="3606800" y="8862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4</xdr:col>
      <xdr:colOff>295275</xdr:colOff>
      <xdr:row>52</xdr:row>
      <xdr:rowOff>165100</xdr:rowOff>
    </xdr:from>
    <xdr:to>
      <xdr:col>4</xdr:col>
      <xdr:colOff>396875</xdr:colOff>
      <xdr:row>53</xdr:row>
      <xdr:rowOff>95250</xdr:rowOff>
    </xdr:to>
    <xdr:sp macro="" textlink="">
      <xdr:nvSpPr>
        <xdr:cNvPr id="209" name="円/楕円 208"/>
        <xdr:cNvSpPr/>
      </xdr:nvSpPr>
      <xdr:spPr>
        <a:xfrm>
          <a:off x="3048000" y="908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105427</xdr:rowOff>
    </xdr:from>
    <xdr:ext cx="762000" cy="259045"/>
    <xdr:sp macro="" textlink="">
      <xdr:nvSpPr>
        <xdr:cNvPr id="210" name="テキスト ボックス 209"/>
        <xdr:cNvSpPr txBox="1"/>
      </xdr:nvSpPr>
      <xdr:spPr>
        <a:xfrm>
          <a:off x="27178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44450</xdr:rowOff>
    </xdr:from>
    <xdr:to>
      <xdr:col>3</xdr:col>
      <xdr:colOff>193675</xdr:colOff>
      <xdr:row>53</xdr:row>
      <xdr:rowOff>146050</xdr:rowOff>
    </xdr:to>
    <xdr:sp macro="" textlink="">
      <xdr:nvSpPr>
        <xdr:cNvPr id="211" name="円/楕円 210"/>
        <xdr:cNvSpPr/>
      </xdr:nvSpPr>
      <xdr:spPr>
        <a:xfrm>
          <a:off x="2159000" y="913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156227</xdr:rowOff>
    </xdr:from>
    <xdr:ext cx="762000" cy="259045"/>
    <xdr:sp macro="" textlink="">
      <xdr:nvSpPr>
        <xdr:cNvPr id="212" name="テキスト ボックス 211"/>
        <xdr:cNvSpPr txBox="1"/>
      </xdr:nvSpPr>
      <xdr:spPr>
        <a:xfrm>
          <a:off x="18288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31750</xdr:rowOff>
    </xdr:from>
    <xdr:to>
      <xdr:col>1</xdr:col>
      <xdr:colOff>676275</xdr:colOff>
      <xdr:row>53</xdr:row>
      <xdr:rowOff>133350</xdr:rowOff>
    </xdr:to>
    <xdr:sp macro="" textlink="">
      <xdr:nvSpPr>
        <xdr:cNvPr id="213" name="円/楕円 212"/>
        <xdr:cNvSpPr/>
      </xdr:nvSpPr>
      <xdr:spPr>
        <a:xfrm>
          <a:off x="1270000" y="911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143527</xdr:rowOff>
    </xdr:from>
    <xdr:ext cx="762000" cy="259045"/>
    <xdr:sp macro="" textlink="">
      <xdr:nvSpPr>
        <xdr:cNvPr id="214" name="テキスト ボックス 213"/>
        <xdr:cNvSpPr txBox="1"/>
      </xdr:nvSpPr>
      <xdr:spPr>
        <a:xfrm>
          <a:off x="939800" y="888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34/48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その他は、類似団体平均及び全国平均を上回っており、前年度と比較して</a:t>
          </a:r>
          <a:r>
            <a:rPr kumimoji="1" lang="en-US" altLang="ja-JP" sz="1300">
              <a:latin typeface="ＭＳ Ｐゴシック"/>
            </a:rPr>
            <a:t>0.3</a:t>
          </a:r>
          <a:r>
            <a:rPr kumimoji="1" lang="ja-JP" altLang="en-US" sz="1300">
              <a:latin typeface="ＭＳ Ｐゴシック"/>
            </a:rPr>
            <a:t>ポイント減少している。これは、平成</a:t>
          </a:r>
          <a:r>
            <a:rPr kumimoji="1" lang="en-US" altLang="ja-JP" sz="1300">
              <a:latin typeface="ＭＳ Ｐゴシック"/>
            </a:rPr>
            <a:t>28</a:t>
          </a:r>
          <a:r>
            <a:rPr kumimoji="1" lang="ja-JP" altLang="en-US" sz="1300">
              <a:latin typeface="ＭＳ Ｐゴシック"/>
            </a:rPr>
            <a:t>年度については維持補修費が</a:t>
          </a:r>
          <a:r>
            <a:rPr kumimoji="1" lang="en-US" altLang="ja-JP" sz="1300">
              <a:latin typeface="ＭＳ Ｐゴシック"/>
            </a:rPr>
            <a:t>0.5</a:t>
          </a:r>
          <a:r>
            <a:rPr kumimoji="1" lang="ja-JP" altLang="en-US" sz="1300">
              <a:latin typeface="ＭＳ Ｐゴシック"/>
            </a:rPr>
            <a:t>ポイント減少したためであるが、施設の老朽化の進展から今後の維持補修費は増加要因であるため、公共施設等総合管理計画に基づき最適化を図る。また、高齢化の進展から介護保険特別会計に対する繰出金も増加要因であるため、特別会計の収入確保及び経費節減に努めていく。</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24130</xdr:rowOff>
    </xdr:from>
    <xdr:to>
      <xdr:col>24</xdr:col>
      <xdr:colOff>31750</xdr:colOff>
      <xdr:row>60</xdr:row>
      <xdr:rowOff>111760</xdr:rowOff>
    </xdr:to>
    <xdr:cxnSp macro="">
      <xdr:nvCxnSpPr>
        <xdr:cNvPr id="242" name="直線コネクタ 241"/>
        <xdr:cNvCxnSpPr/>
      </xdr:nvCxnSpPr>
      <xdr:spPr>
        <a:xfrm flipV="1">
          <a:off x="16510000" y="911098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83837</xdr:rowOff>
    </xdr:from>
    <xdr:ext cx="762000" cy="259045"/>
    <xdr:sp macro="" textlink="">
      <xdr:nvSpPr>
        <xdr:cNvPr id="243" name="その他最小値テキスト"/>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a:t>
          </a:r>
          <a:endParaRPr kumimoji="1" lang="ja-JP" altLang="en-US" sz="1000" b="1">
            <a:latin typeface="ＭＳ Ｐゴシック"/>
          </a:endParaRPr>
        </a:p>
      </xdr:txBody>
    </xdr:sp>
    <xdr:clientData/>
  </xdr:oneCellAnchor>
  <xdr:twoCellAnchor>
    <xdr:from>
      <xdr:col>23</xdr:col>
      <xdr:colOff>628650</xdr:colOff>
      <xdr:row>60</xdr:row>
      <xdr:rowOff>111760</xdr:rowOff>
    </xdr:from>
    <xdr:to>
      <xdr:col>24</xdr:col>
      <xdr:colOff>120650</xdr:colOff>
      <xdr:row>60</xdr:row>
      <xdr:rowOff>111760</xdr:rowOff>
    </xdr:to>
    <xdr:cxnSp macro="">
      <xdr:nvCxnSpPr>
        <xdr:cNvPr id="244" name="直線コネクタ 243"/>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110507</xdr:rowOff>
    </xdr:from>
    <xdr:ext cx="762000" cy="259045"/>
    <xdr:sp macro="" textlink="">
      <xdr:nvSpPr>
        <xdr:cNvPr id="245" name="その他最大値テキスト"/>
        <xdr:cNvSpPr txBox="1"/>
      </xdr:nvSpPr>
      <xdr:spPr>
        <a:xfrm>
          <a:off x="16598900" y="885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628650</xdr:colOff>
      <xdr:row>53</xdr:row>
      <xdr:rowOff>24130</xdr:rowOff>
    </xdr:from>
    <xdr:to>
      <xdr:col>24</xdr:col>
      <xdr:colOff>120650</xdr:colOff>
      <xdr:row>53</xdr:row>
      <xdr:rowOff>24130</xdr:rowOff>
    </xdr:to>
    <xdr:cxnSp macro="">
      <xdr:nvCxnSpPr>
        <xdr:cNvPr id="246" name="直線コネクタ 245"/>
        <xdr:cNvCxnSpPr/>
      </xdr:nvCxnSpPr>
      <xdr:spPr>
        <a:xfrm>
          <a:off x="16421100" y="9110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1270</xdr:rowOff>
    </xdr:from>
    <xdr:to>
      <xdr:col>24</xdr:col>
      <xdr:colOff>31750</xdr:colOff>
      <xdr:row>57</xdr:row>
      <xdr:rowOff>24130</xdr:rowOff>
    </xdr:to>
    <xdr:cxnSp macro="">
      <xdr:nvCxnSpPr>
        <xdr:cNvPr id="247" name="直線コネクタ 246"/>
        <xdr:cNvCxnSpPr/>
      </xdr:nvCxnSpPr>
      <xdr:spPr>
        <a:xfrm flipV="1">
          <a:off x="15671800" y="97739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62247</xdr:rowOff>
    </xdr:from>
    <xdr:ext cx="762000" cy="259045"/>
    <xdr:sp macro="" textlink="">
      <xdr:nvSpPr>
        <xdr:cNvPr id="248" name="その他平均値テキスト"/>
        <xdr:cNvSpPr txBox="1"/>
      </xdr:nvSpPr>
      <xdr:spPr>
        <a:xfrm>
          <a:off x="16598900" y="9491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45720</xdr:rowOff>
    </xdr:from>
    <xdr:to>
      <xdr:col>24</xdr:col>
      <xdr:colOff>82550</xdr:colOff>
      <xdr:row>56</xdr:row>
      <xdr:rowOff>147320</xdr:rowOff>
    </xdr:to>
    <xdr:sp macro="" textlink="">
      <xdr:nvSpPr>
        <xdr:cNvPr id="249" name="フローチャート : 判断 248"/>
        <xdr:cNvSpPr/>
      </xdr:nvSpPr>
      <xdr:spPr>
        <a:xfrm>
          <a:off x="164592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157480</xdr:rowOff>
    </xdr:from>
    <xdr:to>
      <xdr:col>22</xdr:col>
      <xdr:colOff>565150</xdr:colOff>
      <xdr:row>57</xdr:row>
      <xdr:rowOff>24130</xdr:rowOff>
    </xdr:to>
    <xdr:cxnSp macro="">
      <xdr:nvCxnSpPr>
        <xdr:cNvPr id="250" name="直線コネクタ 249"/>
        <xdr:cNvCxnSpPr/>
      </xdr:nvCxnSpPr>
      <xdr:spPr>
        <a:xfrm>
          <a:off x="14782800" y="97586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15240</xdr:rowOff>
    </xdr:from>
    <xdr:to>
      <xdr:col>22</xdr:col>
      <xdr:colOff>615950</xdr:colOff>
      <xdr:row>56</xdr:row>
      <xdr:rowOff>116840</xdr:rowOff>
    </xdr:to>
    <xdr:sp macro="" textlink="">
      <xdr:nvSpPr>
        <xdr:cNvPr id="251" name="フローチャート : 判断 250"/>
        <xdr:cNvSpPr/>
      </xdr:nvSpPr>
      <xdr:spPr>
        <a:xfrm>
          <a:off x="156210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127017</xdr:rowOff>
    </xdr:from>
    <xdr:ext cx="736600" cy="259045"/>
    <xdr:sp macro="" textlink="">
      <xdr:nvSpPr>
        <xdr:cNvPr id="252" name="テキスト ボックス 251"/>
        <xdr:cNvSpPr txBox="1"/>
      </xdr:nvSpPr>
      <xdr:spPr>
        <a:xfrm>
          <a:off x="15290800" y="9385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157480</xdr:rowOff>
    </xdr:from>
    <xdr:to>
      <xdr:col>21</xdr:col>
      <xdr:colOff>361950</xdr:colOff>
      <xdr:row>57</xdr:row>
      <xdr:rowOff>31750</xdr:rowOff>
    </xdr:to>
    <xdr:cxnSp macro="">
      <xdr:nvCxnSpPr>
        <xdr:cNvPr id="253" name="直線コネクタ 252"/>
        <xdr:cNvCxnSpPr/>
      </xdr:nvCxnSpPr>
      <xdr:spPr>
        <a:xfrm flipV="1">
          <a:off x="13893800" y="97586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148590</xdr:rowOff>
    </xdr:from>
    <xdr:to>
      <xdr:col>21</xdr:col>
      <xdr:colOff>412750</xdr:colOff>
      <xdr:row>56</xdr:row>
      <xdr:rowOff>78740</xdr:rowOff>
    </xdr:to>
    <xdr:sp macro="" textlink="">
      <xdr:nvSpPr>
        <xdr:cNvPr id="254" name="フローチャート : 判断 253"/>
        <xdr:cNvSpPr/>
      </xdr:nvSpPr>
      <xdr:spPr>
        <a:xfrm>
          <a:off x="14732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88917</xdr:rowOff>
    </xdr:from>
    <xdr:ext cx="762000" cy="259045"/>
    <xdr:sp macro="" textlink="">
      <xdr:nvSpPr>
        <xdr:cNvPr id="255" name="テキスト ボックス 254"/>
        <xdr:cNvSpPr txBox="1"/>
      </xdr:nvSpPr>
      <xdr:spPr>
        <a:xfrm>
          <a:off x="14401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134620</xdr:rowOff>
    </xdr:from>
    <xdr:to>
      <xdr:col>20</xdr:col>
      <xdr:colOff>158750</xdr:colOff>
      <xdr:row>57</xdr:row>
      <xdr:rowOff>31750</xdr:rowOff>
    </xdr:to>
    <xdr:cxnSp macro="">
      <xdr:nvCxnSpPr>
        <xdr:cNvPr id="256" name="直線コネクタ 255"/>
        <xdr:cNvCxnSpPr/>
      </xdr:nvCxnSpPr>
      <xdr:spPr>
        <a:xfrm>
          <a:off x="13004800" y="97358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156210</xdr:rowOff>
    </xdr:from>
    <xdr:to>
      <xdr:col>20</xdr:col>
      <xdr:colOff>209550</xdr:colOff>
      <xdr:row>56</xdr:row>
      <xdr:rowOff>86360</xdr:rowOff>
    </xdr:to>
    <xdr:sp macro="" textlink="">
      <xdr:nvSpPr>
        <xdr:cNvPr id="257" name="フローチャート : 判断 256"/>
        <xdr:cNvSpPr/>
      </xdr:nvSpPr>
      <xdr:spPr>
        <a:xfrm>
          <a:off x="13843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96537</xdr:rowOff>
    </xdr:from>
    <xdr:ext cx="762000" cy="259045"/>
    <xdr:sp macro="" textlink="">
      <xdr:nvSpPr>
        <xdr:cNvPr id="258" name="テキスト ボックス 257"/>
        <xdr:cNvSpPr txBox="1"/>
      </xdr:nvSpPr>
      <xdr:spPr>
        <a:xfrm>
          <a:off x="13512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118110</xdr:rowOff>
    </xdr:from>
    <xdr:to>
      <xdr:col>19</xdr:col>
      <xdr:colOff>6350</xdr:colOff>
      <xdr:row>56</xdr:row>
      <xdr:rowOff>48260</xdr:rowOff>
    </xdr:to>
    <xdr:sp macro="" textlink="">
      <xdr:nvSpPr>
        <xdr:cNvPr id="259" name="フローチャート : 判断 258"/>
        <xdr:cNvSpPr/>
      </xdr:nvSpPr>
      <xdr:spPr>
        <a:xfrm>
          <a:off x="12954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58437</xdr:rowOff>
    </xdr:from>
    <xdr:ext cx="762000" cy="259045"/>
    <xdr:sp macro="" textlink="">
      <xdr:nvSpPr>
        <xdr:cNvPr id="260" name="テキスト ボックス 259"/>
        <xdr:cNvSpPr txBox="1"/>
      </xdr:nvSpPr>
      <xdr:spPr>
        <a:xfrm>
          <a:off x="12623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66" name="円/楕円 265"/>
        <xdr:cNvSpPr/>
      </xdr:nvSpPr>
      <xdr:spPr>
        <a:xfrm>
          <a:off x="164592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93997</xdr:rowOff>
    </xdr:from>
    <xdr:ext cx="762000" cy="259045"/>
    <xdr:sp macro="" textlink="">
      <xdr:nvSpPr>
        <xdr:cNvPr id="267" name="その他該当値テキスト"/>
        <xdr:cNvSpPr txBox="1"/>
      </xdr:nvSpPr>
      <xdr:spPr>
        <a:xfrm>
          <a:off x="165989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144780</xdr:rowOff>
    </xdr:from>
    <xdr:to>
      <xdr:col>22</xdr:col>
      <xdr:colOff>615950</xdr:colOff>
      <xdr:row>57</xdr:row>
      <xdr:rowOff>74930</xdr:rowOff>
    </xdr:to>
    <xdr:sp macro="" textlink="">
      <xdr:nvSpPr>
        <xdr:cNvPr id="268" name="円/楕円 267"/>
        <xdr:cNvSpPr/>
      </xdr:nvSpPr>
      <xdr:spPr>
        <a:xfrm>
          <a:off x="15621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59707</xdr:rowOff>
    </xdr:from>
    <xdr:ext cx="736600" cy="259045"/>
    <xdr:sp macro="" textlink="">
      <xdr:nvSpPr>
        <xdr:cNvPr id="269" name="テキスト ボックス 268"/>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106680</xdr:rowOff>
    </xdr:from>
    <xdr:to>
      <xdr:col>21</xdr:col>
      <xdr:colOff>412750</xdr:colOff>
      <xdr:row>57</xdr:row>
      <xdr:rowOff>36830</xdr:rowOff>
    </xdr:to>
    <xdr:sp macro="" textlink="">
      <xdr:nvSpPr>
        <xdr:cNvPr id="270" name="円/楕円 269"/>
        <xdr:cNvSpPr/>
      </xdr:nvSpPr>
      <xdr:spPr>
        <a:xfrm>
          <a:off x="147320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21607</xdr:rowOff>
    </xdr:from>
    <xdr:ext cx="762000" cy="259045"/>
    <xdr:sp macro="" textlink="">
      <xdr:nvSpPr>
        <xdr:cNvPr id="271" name="テキスト ボックス 270"/>
        <xdr:cNvSpPr txBox="1"/>
      </xdr:nvSpPr>
      <xdr:spPr>
        <a:xfrm>
          <a:off x="14401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152400</xdr:rowOff>
    </xdr:from>
    <xdr:to>
      <xdr:col>20</xdr:col>
      <xdr:colOff>209550</xdr:colOff>
      <xdr:row>57</xdr:row>
      <xdr:rowOff>82550</xdr:rowOff>
    </xdr:to>
    <xdr:sp macro="" textlink="">
      <xdr:nvSpPr>
        <xdr:cNvPr id="272" name="円/楕円 271"/>
        <xdr:cNvSpPr/>
      </xdr:nvSpPr>
      <xdr:spPr>
        <a:xfrm>
          <a:off x="13843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67327</xdr:rowOff>
    </xdr:from>
    <xdr:ext cx="762000" cy="259045"/>
    <xdr:sp macro="" textlink="">
      <xdr:nvSpPr>
        <xdr:cNvPr id="273" name="テキスト ボックス 272"/>
        <xdr:cNvSpPr txBox="1"/>
      </xdr:nvSpPr>
      <xdr:spPr>
        <a:xfrm>
          <a:off x="13512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83820</xdr:rowOff>
    </xdr:from>
    <xdr:to>
      <xdr:col>19</xdr:col>
      <xdr:colOff>6350</xdr:colOff>
      <xdr:row>57</xdr:row>
      <xdr:rowOff>13970</xdr:rowOff>
    </xdr:to>
    <xdr:sp macro="" textlink="">
      <xdr:nvSpPr>
        <xdr:cNvPr id="274" name="円/楕円 273"/>
        <xdr:cNvSpPr/>
      </xdr:nvSpPr>
      <xdr:spPr>
        <a:xfrm>
          <a:off x="129540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170197</xdr:rowOff>
    </xdr:from>
    <xdr:ext cx="762000" cy="259045"/>
    <xdr:sp macro="" textlink="">
      <xdr:nvSpPr>
        <xdr:cNvPr id="275" name="テキスト ボックス 274"/>
        <xdr:cNvSpPr txBox="1"/>
      </xdr:nvSpPr>
      <xdr:spPr>
        <a:xfrm>
          <a:off x="12623800" y="977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補助費等は、前年度と比較して</a:t>
          </a:r>
          <a:r>
            <a:rPr kumimoji="1" lang="en-US" altLang="ja-JP" sz="1300">
              <a:latin typeface="ＭＳ Ｐゴシック"/>
            </a:rPr>
            <a:t>0.2</a:t>
          </a:r>
          <a:r>
            <a:rPr kumimoji="1" lang="ja-JP" altLang="en-US" sz="1300">
              <a:latin typeface="ＭＳ Ｐゴシック"/>
            </a:rPr>
            <a:t>ポイント上昇しており、類似団体平均及び全国平均を上回っている状況が続いている。これは、下水道事業会計や広域消防組合への負担金が多額となっているためである。</a:t>
          </a:r>
          <a:endParaRPr kumimoji="1" lang="en-US" altLang="ja-JP" sz="1300">
            <a:latin typeface="ＭＳ Ｐゴシック"/>
          </a:endParaRPr>
        </a:p>
        <a:p>
          <a:r>
            <a:rPr kumimoji="1" lang="ja-JP" altLang="en-US" sz="1300">
              <a:latin typeface="ＭＳ Ｐゴシック"/>
            </a:rPr>
            <a:t>　下水道事業会計については平成</a:t>
          </a:r>
          <a:r>
            <a:rPr kumimoji="1" lang="en-US" altLang="ja-JP" sz="1300">
              <a:latin typeface="ＭＳ Ｐゴシック"/>
            </a:rPr>
            <a:t>29</a:t>
          </a:r>
          <a:r>
            <a:rPr kumimoji="1" lang="ja-JP" altLang="en-US" sz="1300">
              <a:latin typeface="ＭＳ Ｐゴシック"/>
            </a:rPr>
            <a:t>年３月に経営戦略を策定したところであり、また、平成</a:t>
          </a:r>
          <a:r>
            <a:rPr kumimoji="1" lang="en-US" altLang="ja-JP" sz="1300">
              <a:latin typeface="ＭＳ Ｐゴシック"/>
            </a:rPr>
            <a:t>31</a:t>
          </a:r>
          <a:r>
            <a:rPr kumimoji="1" lang="ja-JP" altLang="en-US" sz="1300">
              <a:latin typeface="ＭＳ Ｐゴシック"/>
            </a:rPr>
            <a:t>年度から全庁的な補助金等見直しを実施する予定であり、より一層の適正化・最適化に努めていく。</a:t>
          </a: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90" name="直線コネクタ 289"/>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1" name="テキスト ボックス 290"/>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2" name="直線コネクタ 291"/>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3" name="テキスト ボックス 292"/>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94" name="直線コネクタ 293"/>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95" name="テキスト ボックス 294"/>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96" name="直線コネクタ 295"/>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97" name="テキスト ボックス 296"/>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98" name="直線コネクタ 297"/>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299" name="テキスト ボックス 298"/>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00" name="直線コネクタ 299"/>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1" name="テキスト ボックス 300"/>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56243</xdr:rowOff>
    </xdr:from>
    <xdr:to>
      <xdr:col>24</xdr:col>
      <xdr:colOff>31750</xdr:colOff>
      <xdr:row>40</xdr:row>
      <xdr:rowOff>143328</xdr:rowOff>
    </xdr:to>
    <xdr:cxnSp macro="">
      <xdr:nvCxnSpPr>
        <xdr:cNvPr id="305" name="直線コネクタ 304"/>
        <xdr:cNvCxnSpPr/>
      </xdr:nvCxnSpPr>
      <xdr:spPr>
        <a:xfrm flipV="1">
          <a:off x="16510000" y="5542643"/>
          <a:ext cx="0" cy="1458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115405</xdr:rowOff>
    </xdr:from>
    <xdr:ext cx="762000" cy="259045"/>
    <xdr:sp macro="" textlink="">
      <xdr:nvSpPr>
        <xdr:cNvPr id="306" name="補助費等最小値テキスト"/>
        <xdr:cNvSpPr txBox="1"/>
      </xdr:nvSpPr>
      <xdr:spPr>
        <a:xfrm>
          <a:off x="16598900" y="6973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a:t>
          </a:r>
          <a:endParaRPr kumimoji="1" lang="ja-JP" altLang="en-US" sz="1000" b="1">
            <a:latin typeface="ＭＳ Ｐゴシック"/>
          </a:endParaRPr>
        </a:p>
      </xdr:txBody>
    </xdr:sp>
    <xdr:clientData/>
  </xdr:oneCellAnchor>
  <xdr:twoCellAnchor>
    <xdr:from>
      <xdr:col>23</xdr:col>
      <xdr:colOff>628650</xdr:colOff>
      <xdr:row>40</xdr:row>
      <xdr:rowOff>143328</xdr:rowOff>
    </xdr:from>
    <xdr:to>
      <xdr:col>24</xdr:col>
      <xdr:colOff>120650</xdr:colOff>
      <xdr:row>40</xdr:row>
      <xdr:rowOff>143328</xdr:rowOff>
    </xdr:to>
    <xdr:cxnSp macro="">
      <xdr:nvCxnSpPr>
        <xdr:cNvPr id="307" name="直線コネクタ 306"/>
        <xdr:cNvCxnSpPr/>
      </xdr:nvCxnSpPr>
      <xdr:spPr>
        <a:xfrm>
          <a:off x="16421100" y="7001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142620</xdr:rowOff>
    </xdr:from>
    <xdr:ext cx="762000" cy="259045"/>
    <xdr:sp macro="" textlink="">
      <xdr:nvSpPr>
        <xdr:cNvPr id="308" name="補助費等最大値テキスト"/>
        <xdr:cNvSpPr txBox="1"/>
      </xdr:nvSpPr>
      <xdr:spPr>
        <a:xfrm>
          <a:off x="16598900" y="528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23</xdr:col>
      <xdr:colOff>628650</xdr:colOff>
      <xdr:row>32</xdr:row>
      <xdr:rowOff>56243</xdr:rowOff>
    </xdr:from>
    <xdr:to>
      <xdr:col>24</xdr:col>
      <xdr:colOff>120650</xdr:colOff>
      <xdr:row>32</xdr:row>
      <xdr:rowOff>56243</xdr:rowOff>
    </xdr:to>
    <xdr:cxnSp macro="">
      <xdr:nvCxnSpPr>
        <xdr:cNvPr id="309" name="直線コネクタ 308"/>
        <xdr:cNvCxnSpPr/>
      </xdr:nvCxnSpPr>
      <xdr:spPr>
        <a:xfrm>
          <a:off x="16421100" y="5542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18143</xdr:rowOff>
    </xdr:from>
    <xdr:to>
      <xdr:col>24</xdr:col>
      <xdr:colOff>31750</xdr:colOff>
      <xdr:row>38</xdr:row>
      <xdr:rowOff>39915</xdr:rowOff>
    </xdr:to>
    <xdr:cxnSp macro="">
      <xdr:nvCxnSpPr>
        <xdr:cNvPr id="310" name="直線コネクタ 309"/>
        <xdr:cNvCxnSpPr/>
      </xdr:nvCxnSpPr>
      <xdr:spPr>
        <a:xfrm>
          <a:off x="15671800" y="6533243"/>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160763</xdr:rowOff>
    </xdr:from>
    <xdr:ext cx="762000" cy="259045"/>
    <xdr:sp macro="" textlink="">
      <xdr:nvSpPr>
        <xdr:cNvPr id="311" name="補助費等平均値テキスト"/>
        <xdr:cNvSpPr txBox="1"/>
      </xdr:nvSpPr>
      <xdr:spPr>
        <a:xfrm>
          <a:off x="16598900" y="59900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144236</xdr:rowOff>
    </xdr:from>
    <xdr:to>
      <xdr:col>24</xdr:col>
      <xdr:colOff>82550</xdr:colOff>
      <xdr:row>36</xdr:row>
      <xdr:rowOff>74386</xdr:rowOff>
    </xdr:to>
    <xdr:sp macro="" textlink="">
      <xdr:nvSpPr>
        <xdr:cNvPr id="312" name="フローチャート : 判断 311"/>
        <xdr:cNvSpPr/>
      </xdr:nvSpPr>
      <xdr:spPr>
        <a:xfrm>
          <a:off x="16459200" y="614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167822</xdr:rowOff>
    </xdr:from>
    <xdr:to>
      <xdr:col>22</xdr:col>
      <xdr:colOff>565150</xdr:colOff>
      <xdr:row>38</xdr:row>
      <xdr:rowOff>18143</xdr:rowOff>
    </xdr:to>
    <xdr:cxnSp macro="">
      <xdr:nvCxnSpPr>
        <xdr:cNvPr id="313" name="直線コネクタ 312"/>
        <xdr:cNvCxnSpPr/>
      </xdr:nvCxnSpPr>
      <xdr:spPr>
        <a:xfrm>
          <a:off x="14782800" y="6511472"/>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111578</xdr:rowOff>
    </xdr:from>
    <xdr:to>
      <xdr:col>22</xdr:col>
      <xdr:colOff>615950</xdr:colOff>
      <xdr:row>36</xdr:row>
      <xdr:rowOff>41728</xdr:rowOff>
    </xdr:to>
    <xdr:sp macro="" textlink="">
      <xdr:nvSpPr>
        <xdr:cNvPr id="314" name="フローチャート : 判断 313"/>
        <xdr:cNvSpPr/>
      </xdr:nvSpPr>
      <xdr:spPr>
        <a:xfrm>
          <a:off x="15621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51905</xdr:rowOff>
    </xdr:from>
    <xdr:ext cx="736600" cy="259045"/>
    <xdr:sp macro="" textlink="">
      <xdr:nvSpPr>
        <xdr:cNvPr id="315" name="テキスト ボックス 314"/>
        <xdr:cNvSpPr txBox="1"/>
      </xdr:nvSpPr>
      <xdr:spPr>
        <a:xfrm>
          <a:off x="15290800" y="5881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91622</xdr:rowOff>
    </xdr:from>
    <xdr:to>
      <xdr:col>21</xdr:col>
      <xdr:colOff>361950</xdr:colOff>
      <xdr:row>37</xdr:row>
      <xdr:rowOff>167822</xdr:rowOff>
    </xdr:to>
    <xdr:cxnSp macro="">
      <xdr:nvCxnSpPr>
        <xdr:cNvPr id="316" name="直線コネクタ 315"/>
        <xdr:cNvCxnSpPr/>
      </xdr:nvCxnSpPr>
      <xdr:spPr>
        <a:xfrm>
          <a:off x="13893800" y="6435272"/>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155122</xdr:rowOff>
    </xdr:from>
    <xdr:to>
      <xdr:col>21</xdr:col>
      <xdr:colOff>412750</xdr:colOff>
      <xdr:row>36</xdr:row>
      <xdr:rowOff>85272</xdr:rowOff>
    </xdr:to>
    <xdr:sp macro="" textlink="">
      <xdr:nvSpPr>
        <xdr:cNvPr id="317" name="フローチャート : 判断 316"/>
        <xdr:cNvSpPr/>
      </xdr:nvSpPr>
      <xdr:spPr>
        <a:xfrm>
          <a:off x="14732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95449</xdr:rowOff>
    </xdr:from>
    <xdr:ext cx="762000" cy="259045"/>
    <xdr:sp macro="" textlink="">
      <xdr:nvSpPr>
        <xdr:cNvPr id="318" name="テキスト ボックス 317"/>
        <xdr:cNvSpPr txBox="1"/>
      </xdr:nvSpPr>
      <xdr:spPr>
        <a:xfrm>
          <a:off x="14401800" y="592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91622</xdr:rowOff>
    </xdr:from>
    <xdr:to>
      <xdr:col>20</xdr:col>
      <xdr:colOff>158750</xdr:colOff>
      <xdr:row>38</xdr:row>
      <xdr:rowOff>137885</xdr:rowOff>
    </xdr:to>
    <xdr:cxnSp macro="">
      <xdr:nvCxnSpPr>
        <xdr:cNvPr id="319" name="直線コネクタ 318"/>
        <xdr:cNvCxnSpPr/>
      </xdr:nvCxnSpPr>
      <xdr:spPr>
        <a:xfrm flipV="1">
          <a:off x="13004800" y="6435272"/>
          <a:ext cx="889000" cy="217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122464</xdr:rowOff>
    </xdr:from>
    <xdr:to>
      <xdr:col>20</xdr:col>
      <xdr:colOff>209550</xdr:colOff>
      <xdr:row>36</xdr:row>
      <xdr:rowOff>52614</xdr:rowOff>
    </xdr:to>
    <xdr:sp macro="" textlink="">
      <xdr:nvSpPr>
        <xdr:cNvPr id="320" name="フローチャート : 判断 319"/>
        <xdr:cNvSpPr/>
      </xdr:nvSpPr>
      <xdr:spPr>
        <a:xfrm>
          <a:off x="138430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62791</xdr:rowOff>
    </xdr:from>
    <xdr:ext cx="762000" cy="259045"/>
    <xdr:sp macro="" textlink="">
      <xdr:nvSpPr>
        <xdr:cNvPr id="321" name="テキスト ボックス 320"/>
        <xdr:cNvSpPr txBox="1"/>
      </xdr:nvSpPr>
      <xdr:spPr>
        <a:xfrm>
          <a:off x="13512800" y="589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155122</xdr:rowOff>
    </xdr:from>
    <xdr:to>
      <xdr:col>19</xdr:col>
      <xdr:colOff>6350</xdr:colOff>
      <xdr:row>36</xdr:row>
      <xdr:rowOff>85272</xdr:rowOff>
    </xdr:to>
    <xdr:sp macro="" textlink="">
      <xdr:nvSpPr>
        <xdr:cNvPr id="322" name="フローチャート : 判断 321"/>
        <xdr:cNvSpPr/>
      </xdr:nvSpPr>
      <xdr:spPr>
        <a:xfrm>
          <a:off x="12954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95449</xdr:rowOff>
    </xdr:from>
    <xdr:ext cx="762000" cy="259045"/>
    <xdr:sp macro="" textlink="">
      <xdr:nvSpPr>
        <xdr:cNvPr id="323" name="テキスト ボックス 322"/>
        <xdr:cNvSpPr txBox="1"/>
      </xdr:nvSpPr>
      <xdr:spPr>
        <a:xfrm>
          <a:off x="12623800" y="592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37</xdr:row>
      <xdr:rowOff>160565</xdr:rowOff>
    </xdr:from>
    <xdr:to>
      <xdr:col>24</xdr:col>
      <xdr:colOff>82550</xdr:colOff>
      <xdr:row>38</xdr:row>
      <xdr:rowOff>90715</xdr:rowOff>
    </xdr:to>
    <xdr:sp macro="" textlink="">
      <xdr:nvSpPr>
        <xdr:cNvPr id="329" name="円/楕円 328"/>
        <xdr:cNvSpPr/>
      </xdr:nvSpPr>
      <xdr:spPr>
        <a:xfrm>
          <a:off x="16459200" y="650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132642</xdr:rowOff>
    </xdr:from>
    <xdr:ext cx="762000" cy="259045"/>
    <xdr:sp macro="" textlink="">
      <xdr:nvSpPr>
        <xdr:cNvPr id="330" name="補助費等該当値テキスト"/>
        <xdr:cNvSpPr txBox="1"/>
      </xdr:nvSpPr>
      <xdr:spPr>
        <a:xfrm>
          <a:off x="16598900" y="647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138793</xdr:rowOff>
    </xdr:from>
    <xdr:to>
      <xdr:col>22</xdr:col>
      <xdr:colOff>615950</xdr:colOff>
      <xdr:row>38</xdr:row>
      <xdr:rowOff>68943</xdr:rowOff>
    </xdr:to>
    <xdr:sp macro="" textlink="">
      <xdr:nvSpPr>
        <xdr:cNvPr id="331" name="円/楕円 330"/>
        <xdr:cNvSpPr/>
      </xdr:nvSpPr>
      <xdr:spPr>
        <a:xfrm>
          <a:off x="15621000" y="648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53720</xdr:rowOff>
    </xdr:from>
    <xdr:ext cx="736600" cy="259045"/>
    <xdr:sp macro="" textlink="">
      <xdr:nvSpPr>
        <xdr:cNvPr id="332" name="テキスト ボックス 331"/>
        <xdr:cNvSpPr txBox="1"/>
      </xdr:nvSpPr>
      <xdr:spPr>
        <a:xfrm>
          <a:off x="15290800" y="6568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117022</xdr:rowOff>
    </xdr:from>
    <xdr:to>
      <xdr:col>21</xdr:col>
      <xdr:colOff>412750</xdr:colOff>
      <xdr:row>38</xdr:row>
      <xdr:rowOff>47172</xdr:rowOff>
    </xdr:to>
    <xdr:sp macro="" textlink="">
      <xdr:nvSpPr>
        <xdr:cNvPr id="333" name="円/楕円 332"/>
        <xdr:cNvSpPr/>
      </xdr:nvSpPr>
      <xdr:spPr>
        <a:xfrm>
          <a:off x="14732000" y="646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31949</xdr:rowOff>
    </xdr:from>
    <xdr:ext cx="762000" cy="259045"/>
    <xdr:sp macro="" textlink="">
      <xdr:nvSpPr>
        <xdr:cNvPr id="334" name="テキスト ボックス 333"/>
        <xdr:cNvSpPr txBox="1"/>
      </xdr:nvSpPr>
      <xdr:spPr>
        <a:xfrm>
          <a:off x="14401800" y="654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40822</xdr:rowOff>
    </xdr:from>
    <xdr:to>
      <xdr:col>20</xdr:col>
      <xdr:colOff>209550</xdr:colOff>
      <xdr:row>37</xdr:row>
      <xdr:rowOff>142422</xdr:rowOff>
    </xdr:to>
    <xdr:sp macro="" textlink="">
      <xdr:nvSpPr>
        <xdr:cNvPr id="335" name="円/楕円 334"/>
        <xdr:cNvSpPr/>
      </xdr:nvSpPr>
      <xdr:spPr>
        <a:xfrm>
          <a:off x="13843000" y="638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127199</xdr:rowOff>
    </xdr:from>
    <xdr:ext cx="762000" cy="259045"/>
    <xdr:sp macro="" textlink="">
      <xdr:nvSpPr>
        <xdr:cNvPr id="336" name="テキスト ボックス 335"/>
        <xdr:cNvSpPr txBox="1"/>
      </xdr:nvSpPr>
      <xdr:spPr>
        <a:xfrm>
          <a:off x="13512800" y="647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87085</xdr:rowOff>
    </xdr:from>
    <xdr:to>
      <xdr:col>19</xdr:col>
      <xdr:colOff>6350</xdr:colOff>
      <xdr:row>39</xdr:row>
      <xdr:rowOff>17235</xdr:rowOff>
    </xdr:to>
    <xdr:sp macro="" textlink="">
      <xdr:nvSpPr>
        <xdr:cNvPr id="337" name="円/楕円 336"/>
        <xdr:cNvSpPr/>
      </xdr:nvSpPr>
      <xdr:spPr>
        <a:xfrm>
          <a:off x="12954000" y="660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2012</xdr:rowOff>
    </xdr:from>
    <xdr:ext cx="762000" cy="259045"/>
    <xdr:sp macro="" textlink="">
      <xdr:nvSpPr>
        <xdr:cNvPr id="338" name="テキスト ボックス 337"/>
        <xdr:cNvSpPr txBox="1"/>
      </xdr:nvSpPr>
      <xdr:spPr>
        <a:xfrm>
          <a:off x="12623800" y="6688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公債費は、類似団体平均及び全国平均を下回っているが、前年度と比較して、</a:t>
          </a:r>
          <a:r>
            <a:rPr kumimoji="1" lang="en-US" altLang="ja-JP" sz="1300">
              <a:latin typeface="ＭＳ Ｐゴシック"/>
            </a:rPr>
            <a:t>0.7</a:t>
          </a:r>
          <a:r>
            <a:rPr kumimoji="1" lang="ja-JP" altLang="en-US" sz="1300">
              <a:latin typeface="ＭＳ Ｐゴシック"/>
            </a:rPr>
            <a:t>ポイント上昇している。</a:t>
          </a:r>
          <a:endParaRPr kumimoji="1" lang="en-US" altLang="ja-JP" sz="1300">
            <a:latin typeface="ＭＳ Ｐゴシック"/>
          </a:endParaRPr>
        </a:p>
        <a:p>
          <a:r>
            <a:rPr kumimoji="1" lang="ja-JP" altLang="en-US" sz="1300">
              <a:latin typeface="ＭＳ Ｐゴシック"/>
            </a:rPr>
            <a:t>　これは、臨時財政対策債の元利償還金の増加によるものである。</a:t>
          </a:r>
          <a:endParaRPr kumimoji="1" lang="en-US" altLang="ja-JP" sz="1300">
            <a:latin typeface="ＭＳ Ｐゴシック"/>
          </a:endParaRPr>
        </a:p>
        <a:p>
          <a:r>
            <a:rPr kumimoji="1" lang="ja-JP" altLang="en-US" sz="1300">
              <a:latin typeface="ＭＳ Ｐゴシック"/>
            </a:rPr>
            <a:t>　計画的な償還を継続し、地方財政措置の厚い起債の活用を原則とすることを今後も継続し、良好な水準を保てるよう努めていく。</a:t>
          </a:r>
        </a:p>
      </xdr:txBody>
    </xdr:sp>
    <xdr:clientData/>
  </xdr:twoCellAnchor>
  <xdr:oneCellAnchor>
    <xdr:from>
      <xdr:col>1</xdr:col>
      <xdr:colOff>28575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81280</xdr:rowOff>
    </xdr:from>
    <xdr:to>
      <xdr:col>7</xdr:col>
      <xdr:colOff>15875</xdr:colOff>
      <xdr:row>81</xdr:row>
      <xdr:rowOff>115570</xdr:rowOff>
    </xdr:to>
    <xdr:cxnSp macro="">
      <xdr:nvCxnSpPr>
        <xdr:cNvPr id="366" name="直線コネクタ 365"/>
        <xdr:cNvCxnSpPr/>
      </xdr:nvCxnSpPr>
      <xdr:spPr>
        <a:xfrm flipV="1">
          <a:off x="4826000" y="1276858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87647</xdr:rowOff>
    </xdr:from>
    <xdr:ext cx="762000" cy="259045"/>
    <xdr:sp macro="" textlink="">
      <xdr:nvSpPr>
        <xdr:cNvPr id="367" name="公債費最小値テキスト"/>
        <xdr:cNvSpPr txBox="1"/>
      </xdr:nvSpPr>
      <xdr:spPr>
        <a:xfrm>
          <a:off x="4914900" y="13975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a:t>
          </a:r>
          <a:endParaRPr kumimoji="1" lang="ja-JP" altLang="en-US" sz="1000" b="1">
            <a:latin typeface="ＭＳ Ｐゴシック"/>
          </a:endParaRPr>
        </a:p>
      </xdr:txBody>
    </xdr:sp>
    <xdr:clientData/>
  </xdr:oneCellAnchor>
  <xdr:twoCellAnchor>
    <xdr:from>
      <xdr:col>6</xdr:col>
      <xdr:colOff>612775</xdr:colOff>
      <xdr:row>81</xdr:row>
      <xdr:rowOff>115570</xdr:rowOff>
    </xdr:from>
    <xdr:to>
      <xdr:col>7</xdr:col>
      <xdr:colOff>104775</xdr:colOff>
      <xdr:row>81</xdr:row>
      <xdr:rowOff>115570</xdr:rowOff>
    </xdr:to>
    <xdr:cxnSp macro="">
      <xdr:nvCxnSpPr>
        <xdr:cNvPr id="368" name="直線コネクタ 367"/>
        <xdr:cNvCxnSpPr/>
      </xdr:nvCxnSpPr>
      <xdr:spPr>
        <a:xfrm>
          <a:off x="4737100" y="1400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167657</xdr:rowOff>
    </xdr:from>
    <xdr:ext cx="762000" cy="259045"/>
    <xdr:sp macro="" textlink="">
      <xdr:nvSpPr>
        <xdr:cNvPr id="369" name="公債費最大値テキスト"/>
        <xdr:cNvSpPr txBox="1"/>
      </xdr:nvSpPr>
      <xdr:spPr>
        <a:xfrm>
          <a:off x="4914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6</xdr:col>
      <xdr:colOff>612775</xdr:colOff>
      <xdr:row>74</xdr:row>
      <xdr:rowOff>81280</xdr:rowOff>
    </xdr:from>
    <xdr:to>
      <xdr:col>7</xdr:col>
      <xdr:colOff>104775</xdr:colOff>
      <xdr:row>74</xdr:row>
      <xdr:rowOff>81280</xdr:rowOff>
    </xdr:to>
    <xdr:cxnSp macro="">
      <xdr:nvCxnSpPr>
        <xdr:cNvPr id="370" name="直線コネクタ 369"/>
        <xdr:cNvCxnSpPr/>
      </xdr:nvCxnSpPr>
      <xdr:spPr>
        <a:xfrm>
          <a:off x="4737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157480</xdr:rowOff>
    </xdr:from>
    <xdr:to>
      <xdr:col>7</xdr:col>
      <xdr:colOff>15875</xdr:colOff>
      <xdr:row>77</xdr:row>
      <xdr:rowOff>39370</xdr:rowOff>
    </xdr:to>
    <xdr:cxnSp macro="">
      <xdr:nvCxnSpPr>
        <xdr:cNvPr id="371" name="直線コネクタ 370"/>
        <xdr:cNvCxnSpPr/>
      </xdr:nvCxnSpPr>
      <xdr:spPr>
        <a:xfrm>
          <a:off x="3987800" y="131876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143527</xdr:rowOff>
    </xdr:from>
    <xdr:ext cx="762000" cy="259045"/>
    <xdr:sp macro="" textlink="">
      <xdr:nvSpPr>
        <xdr:cNvPr id="372" name="公債費平均値テキスト"/>
        <xdr:cNvSpPr txBox="1"/>
      </xdr:nvSpPr>
      <xdr:spPr>
        <a:xfrm>
          <a:off x="4914900" y="1334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0</xdr:rowOff>
    </xdr:from>
    <xdr:to>
      <xdr:col>7</xdr:col>
      <xdr:colOff>66675</xdr:colOff>
      <xdr:row>78</xdr:row>
      <xdr:rowOff>101600</xdr:rowOff>
    </xdr:to>
    <xdr:sp macro="" textlink="">
      <xdr:nvSpPr>
        <xdr:cNvPr id="373" name="フローチャート : 判断 372"/>
        <xdr:cNvSpPr/>
      </xdr:nvSpPr>
      <xdr:spPr>
        <a:xfrm>
          <a:off x="47752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157480</xdr:rowOff>
    </xdr:from>
    <xdr:to>
      <xdr:col>5</xdr:col>
      <xdr:colOff>549275</xdr:colOff>
      <xdr:row>77</xdr:row>
      <xdr:rowOff>24130</xdr:rowOff>
    </xdr:to>
    <xdr:cxnSp macro="">
      <xdr:nvCxnSpPr>
        <xdr:cNvPr id="374" name="直線コネクタ 373"/>
        <xdr:cNvCxnSpPr/>
      </xdr:nvCxnSpPr>
      <xdr:spPr>
        <a:xfrm flipV="1">
          <a:off x="3098800" y="131876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148589</xdr:rowOff>
    </xdr:from>
    <xdr:to>
      <xdr:col>5</xdr:col>
      <xdr:colOff>600075</xdr:colOff>
      <xdr:row>78</xdr:row>
      <xdr:rowOff>78739</xdr:rowOff>
    </xdr:to>
    <xdr:sp macro="" textlink="">
      <xdr:nvSpPr>
        <xdr:cNvPr id="375" name="フローチャート : 判断 374"/>
        <xdr:cNvSpPr/>
      </xdr:nvSpPr>
      <xdr:spPr>
        <a:xfrm>
          <a:off x="3937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63516</xdr:rowOff>
    </xdr:from>
    <xdr:ext cx="736600" cy="259045"/>
    <xdr:sp macro="" textlink="">
      <xdr:nvSpPr>
        <xdr:cNvPr id="376" name="テキスト ボックス 375"/>
        <xdr:cNvSpPr txBox="1"/>
      </xdr:nvSpPr>
      <xdr:spPr>
        <a:xfrm>
          <a:off x="3606800" y="13436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24130</xdr:rowOff>
    </xdr:from>
    <xdr:to>
      <xdr:col>4</xdr:col>
      <xdr:colOff>346075</xdr:colOff>
      <xdr:row>77</xdr:row>
      <xdr:rowOff>39370</xdr:rowOff>
    </xdr:to>
    <xdr:cxnSp macro="">
      <xdr:nvCxnSpPr>
        <xdr:cNvPr id="377" name="直線コネクタ 376"/>
        <xdr:cNvCxnSpPr/>
      </xdr:nvCxnSpPr>
      <xdr:spPr>
        <a:xfrm flipV="1">
          <a:off x="2209800" y="132257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53339</xdr:rowOff>
    </xdr:from>
    <xdr:to>
      <xdr:col>4</xdr:col>
      <xdr:colOff>396875</xdr:colOff>
      <xdr:row>78</xdr:row>
      <xdr:rowOff>154939</xdr:rowOff>
    </xdr:to>
    <xdr:sp macro="" textlink="">
      <xdr:nvSpPr>
        <xdr:cNvPr id="378" name="フローチャート : 判断 377"/>
        <xdr:cNvSpPr/>
      </xdr:nvSpPr>
      <xdr:spPr>
        <a:xfrm>
          <a:off x="3048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139716</xdr:rowOff>
    </xdr:from>
    <xdr:ext cx="762000" cy="259045"/>
    <xdr:sp macro="" textlink="">
      <xdr:nvSpPr>
        <xdr:cNvPr id="379" name="テキスト ボックス 378"/>
        <xdr:cNvSpPr txBox="1"/>
      </xdr:nvSpPr>
      <xdr:spPr>
        <a:xfrm>
          <a:off x="2717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39370</xdr:rowOff>
    </xdr:from>
    <xdr:to>
      <xdr:col>3</xdr:col>
      <xdr:colOff>142875</xdr:colOff>
      <xdr:row>77</xdr:row>
      <xdr:rowOff>85089</xdr:rowOff>
    </xdr:to>
    <xdr:cxnSp macro="">
      <xdr:nvCxnSpPr>
        <xdr:cNvPr id="380" name="直線コネクタ 379"/>
        <xdr:cNvCxnSpPr/>
      </xdr:nvCxnSpPr>
      <xdr:spPr>
        <a:xfrm flipV="1">
          <a:off x="1320800" y="132410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83820</xdr:rowOff>
    </xdr:from>
    <xdr:to>
      <xdr:col>3</xdr:col>
      <xdr:colOff>193675</xdr:colOff>
      <xdr:row>79</xdr:row>
      <xdr:rowOff>13970</xdr:rowOff>
    </xdr:to>
    <xdr:sp macro="" textlink="">
      <xdr:nvSpPr>
        <xdr:cNvPr id="381" name="フローチャート : 判断 380"/>
        <xdr:cNvSpPr/>
      </xdr:nvSpPr>
      <xdr:spPr>
        <a:xfrm>
          <a:off x="21590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170197</xdr:rowOff>
    </xdr:from>
    <xdr:ext cx="762000" cy="259045"/>
    <xdr:sp macro="" textlink="">
      <xdr:nvSpPr>
        <xdr:cNvPr id="382" name="テキスト ボックス 381"/>
        <xdr:cNvSpPr txBox="1"/>
      </xdr:nvSpPr>
      <xdr:spPr>
        <a:xfrm>
          <a:off x="1828800" y="1354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106680</xdr:rowOff>
    </xdr:from>
    <xdr:to>
      <xdr:col>1</xdr:col>
      <xdr:colOff>676275</xdr:colOff>
      <xdr:row>79</xdr:row>
      <xdr:rowOff>36830</xdr:rowOff>
    </xdr:to>
    <xdr:sp macro="" textlink="">
      <xdr:nvSpPr>
        <xdr:cNvPr id="383" name="フローチャート : 判断 382"/>
        <xdr:cNvSpPr/>
      </xdr:nvSpPr>
      <xdr:spPr>
        <a:xfrm>
          <a:off x="1270000" y="1347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21607</xdr:rowOff>
    </xdr:from>
    <xdr:ext cx="762000" cy="259045"/>
    <xdr:sp macro="" textlink="">
      <xdr:nvSpPr>
        <xdr:cNvPr id="384" name="テキスト ボックス 383"/>
        <xdr:cNvSpPr txBox="1"/>
      </xdr:nvSpPr>
      <xdr:spPr>
        <a:xfrm>
          <a:off x="939800" y="1356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160020</xdr:rowOff>
    </xdr:from>
    <xdr:to>
      <xdr:col>7</xdr:col>
      <xdr:colOff>66675</xdr:colOff>
      <xdr:row>77</xdr:row>
      <xdr:rowOff>90170</xdr:rowOff>
    </xdr:to>
    <xdr:sp macro="" textlink="">
      <xdr:nvSpPr>
        <xdr:cNvPr id="390" name="円/楕円 389"/>
        <xdr:cNvSpPr/>
      </xdr:nvSpPr>
      <xdr:spPr>
        <a:xfrm>
          <a:off x="47752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5097</xdr:rowOff>
    </xdr:from>
    <xdr:ext cx="762000" cy="259045"/>
    <xdr:sp macro="" textlink="">
      <xdr:nvSpPr>
        <xdr:cNvPr id="391" name="公債費該当値テキスト"/>
        <xdr:cNvSpPr txBox="1"/>
      </xdr:nvSpPr>
      <xdr:spPr>
        <a:xfrm>
          <a:off x="49149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106680</xdr:rowOff>
    </xdr:from>
    <xdr:to>
      <xdr:col>5</xdr:col>
      <xdr:colOff>600075</xdr:colOff>
      <xdr:row>77</xdr:row>
      <xdr:rowOff>36830</xdr:rowOff>
    </xdr:to>
    <xdr:sp macro="" textlink="">
      <xdr:nvSpPr>
        <xdr:cNvPr id="392" name="円/楕円 391"/>
        <xdr:cNvSpPr/>
      </xdr:nvSpPr>
      <xdr:spPr>
        <a:xfrm>
          <a:off x="3937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47007</xdr:rowOff>
    </xdr:from>
    <xdr:ext cx="736600" cy="259045"/>
    <xdr:sp macro="" textlink="">
      <xdr:nvSpPr>
        <xdr:cNvPr id="393" name="テキスト ボックス 392"/>
        <xdr:cNvSpPr txBox="1"/>
      </xdr:nvSpPr>
      <xdr:spPr>
        <a:xfrm>
          <a:off x="3606800" y="1290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144780</xdr:rowOff>
    </xdr:from>
    <xdr:to>
      <xdr:col>4</xdr:col>
      <xdr:colOff>396875</xdr:colOff>
      <xdr:row>77</xdr:row>
      <xdr:rowOff>74930</xdr:rowOff>
    </xdr:to>
    <xdr:sp macro="" textlink="">
      <xdr:nvSpPr>
        <xdr:cNvPr id="394" name="円/楕円 393"/>
        <xdr:cNvSpPr/>
      </xdr:nvSpPr>
      <xdr:spPr>
        <a:xfrm>
          <a:off x="3048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85107</xdr:rowOff>
    </xdr:from>
    <xdr:ext cx="762000" cy="259045"/>
    <xdr:sp macro="" textlink="">
      <xdr:nvSpPr>
        <xdr:cNvPr id="395" name="テキスト ボックス 394"/>
        <xdr:cNvSpPr txBox="1"/>
      </xdr:nvSpPr>
      <xdr:spPr>
        <a:xfrm>
          <a:off x="2717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160020</xdr:rowOff>
    </xdr:from>
    <xdr:to>
      <xdr:col>3</xdr:col>
      <xdr:colOff>193675</xdr:colOff>
      <xdr:row>77</xdr:row>
      <xdr:rowOff>90170</xdr:rowOff>
    </xdr:to>
    <xdr:sp macro="" textlink="">
      <xdr:nvSpPr>
        <xdr:cNvPr id="396" name="円/楕円 395"/>
        <xdr:cNvSpPr/>
      </xdr:nvSpPr>
      <xdr:spPr>
        <a:xfrm>
          <a:off x="21590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100347</xdr:rowOff>
    </xdr:from>
    <xdr:ext cx="762000" cy="259045"/>
    <xdr:sp macro="" textlink="">
      <xdr:nvSpPr>
        <xdr:cNvPr id="397" name="テキスト ボックス 396"/>
        <xdr:cNvSpPr txBox="1"/>
      </xdr:nvSpPr>
      <xdr:spPr>
        <a:xfrm>
          <a:off x="1828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34289</xdr:rowOff>
    </xdr:from>
    <xdr:to>
      <xdr:col>1</xdr:col>
      <xdr:colOff>676275</xdr:colOff>
      <xdr:row>77</xdr:row>
      <xdr:rowOff>135889</xdr:rowOff>
    </xdr:to>
    <xdr:sp macro="" textlink="">
      <xdr:nvSpPr>
        <xdr:cNvPr id="398" name="円/楕円 397"/>
        <xdr:cNvSpPr/>
      </xdr:nvSpPr>
      <xdr:spPr>
        <a:xfrm>
          <a:off x="12700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146066</xdr:rowOff>
    </xdr:from>
    <xdr:ext cx="762000" cy="259045"/>
    <xdr:sp macro="" textlink="">
      <xdr:nvSpPr>
        <xdr:cNvPr id="399" name="テキスト ボックス 398"/>
        <xdr:cNvSpPr txBox="1"/>
      </xdr:nvSpPr>
      <xdr:spPr>
        <a:xfrm>
          <a:off x="939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公債費以外については、前年度と比較して、</a:t>
          </a:r>
          <a:r>
            <a:rPr kumimoji="1" lang="en-US" altLang="ja-JP" sz="1300">
              <a:latin typeface="ＭＳ Ｐゴシック"/>
            </a:rPr>
            <a:t>1.8</a:t>
          </a:r>
          <a:r>
            <a:rPr kumimoji="1" lang="ja-JP" altLang="en-US" sz="1300">
              <a:latin typeface="ＭＳ Ｐゴシック"/>
            </a:rPr>
            <a:t>ポイント上昇し、類似団体平均及び全国平均を上回っている。これは、主に物件費及び補助費等の影響によるものである。物件費については民間委託の推進により今後さらなる増加が見込まれる。補助費等については全庁的な見直しにより今後適正化を図るところである。扶助費については、現時点では平均を下回ってるが、子育て施策の推進及び高齢化の進展により今後増加が見込まれる。</a:t>
          </a: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104140</xdr:rowOff>
    </xdr:from>
    <xdr:to>
      <xdr:col>24</xdr:col>
      <xdr:colOff>31750</xdr:colOff>
      <xdr:row>80</xdr:row>
      <xdr:rowOff>49276</xdr:rowOff>
    </xdr:to>
    <xdr:cxnSp macro="">
      <xdr:nvCxnSpPr>
        <xdr:cNvPr id="425" name="直線コネクタ 424"/>
        <xdr:cNvCxnSpPr/>
      </xdr:nvCxnSpPr>
      <xdr:spPr>
        <a:xfrm flipV="1">
          <a:off x="16510000" y="12448540"/>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21353</xdr:rowOff>
    </xdr:from>
    <xdr:ext cx="762000" cy="259045"/>
    <xdr:sp macro="" textlink="">
      <xdr:nvSpPr>
        <xdr:cNvPr id="426" name="公債費以外最小値テキスト"/>
        <xdr:cNvSpPr txBox="1"/>
      </xdr:nvSpPr>
      <xdr:spPr>
        <a:xfrm>
          <a:off x="16598900" y="1373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85.8</a:t>
          </a:r>
          <a:endParaRPr kumimoji="1" lang="ja-JP" altLang="en-US" sz="1000" b="1">
            <a:latin typeface="ＭＳ Ｐゴシック"/>
          </a:endParaRPr>
        </a:p>
      </xdr:txBody>
    </xdr:sp>
    <xdr:clientData/>
  </xdr:oneCellAnchor>
  <xdr:twoCellAnchor>
    <xdr:from>
      <xdr:col>23</xdr:col>
      <xdr:colOff>628650</xdr:colOff>
      <xdr:row>80</xdr:row>
      <xdr:rowOff>49276</xdr:rowOff>
    </xdr:from>
    <xdr:to>
      <xdr:col>24</xdr:col>
      <xdr:colOff>120650</xdr:colOff>
      <xdr:row>80</xdr:row>
      <xdr:rowOff>49276</xdr:rowOff>
    </xdr:to>
    <xdr:cxnSp macro="">
      <xdr:nvCxnSpPr>
        <xdr:cNvPr id="427" name="直線コネクタ 426"/>
        <xdr:cNvCxnSpPr/>
      </xdr:nvCxnSpPr>
      <xdr:spPr>
        <a:xfrm>
          <a:off x="16421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19067</xdr:rowOff>
    </xdr:from>
    <xdr:ext cx="762000" cy="259045"/>
    <xdr:sp macro="" textlink="">
      <xdr:nvSpPr>
        <xdr:cNvPr id="428" name="公債費以外最大値テキスト"/>
        <xdr:cNvSpPr txBox="1"/>
      </xdr:nvSpPr>
      <xdr:spPr>
        <a:xfrm>
          <a:off x="16598900" y="1219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57.0</a:t>
          </a:r>
          <a:endParaRPr kumimoji="1" lang="ja-JP" altLang="en-US" sz="1000" b="1">
            <a:latin typeface="ＭＳ Ｐゴシック"/>
          </a:endParaRPr>
        </a:p>
      </xdr:txBody>
    </xdr:sp>
    <xdr:clientData/>
  </xdr:oneCellAnchor>
  <xdr:twoCellAnchor>
    <xdr:from>
      <xdr:col>23</xdr:col>
      <xdr:colOff>628650</xdr:colOff>
      <xdr:row>72</xdr:row>
      <xdr:rowOff>104140</xdr:rowOff>
    </xdr:from>
    <xdr:to>
      <xdr:col>24</xdr:col>
      <xdr:colOff>120650</xdr:colOff>
      <xdr:row>72</xdr:row>
      <xdr:rowOff>104140</xdr:rowOff>
    </xdr:to>
    <xdr:cxnSp macro="">
      <xdr:nvCxnSpPr>
        <xdr:cNvPr id="429" name="直線コネクタ 428"/>
        <xdr:cNvCxnSpPr/>
      </xdr:nvCxnSpPr>
      <xdr:spPr>
        <a:xfrm>
          <a:off x="16421100" y="12448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33274</xdr:rowOff>
    </xdr:from>
    <xdr:to>
      <xdr:col>24</xdr:col>
      <xdr:colOff>31750</xdr:colOff>
      <xdr:row>77</xdr:row>
      <xdr:rowOff>115570</xdr:rowOff>
    </xdr:to>
    <xdr:cxnSp macro="">
      <xdr:nvCxnSpPr>
        <xdr:cNvPr id="430" name="直線コネクタ 429"/>
        <xdr:cNvCxnSpPr/>
      </xdr:nvCxnSpPr>
      <xdr:spPr>
        <a:xfrm>
          <a:off x="15671800" y="13234924"/>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31005</xdr:rowOff>
    </xdr:from>
    <xdr:ext cx="762000" cy="259045"/>
    <xdr:sp macro="" textlink="">
      <xdr:nvSpPr>
        <xdr:cNvPr id="431" name="公債費以外平均値テキスト"/>
        <xdr:cNvSpPr txBox="1"/>
      </xdr:nvSpPr>
      <xdr:spPr>
        <a:xfrm>
          <a:off x="16598900" y="13061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14478</xdr:rowOff>
    </xdr:from>
    <xdr:to>
      <xdr:col>24</xdr:col>
      <xdr:colOff>82550</xdr:colOff>
      <xdr:row>77</xdr:row>
      <xdr:rowOff>116078</xdr:rowOff>
    </xdr:to>
    <xdr:sp macro="" textlink="">
      <xdr:nvSpPr>
        <xdr:cNvPr id="432" name="フローチャート : 判断 431"/>
        <xdr:cNvSpPr/>
      </xdr:nvSpPr>
      <xdr:spPr>
        <a:xfrm>
          <a:off x="164592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154432</xdr:rowOff>
    </xdr:from>
    <xdr:to>
      <xdr:col>22</xdr:col>
      <xdr:colOff>565150</xdr:colOff>
      <xdr:row>77</xdr:row>
      <xdr:rowOff>33274</xdr:rowOff>
    </xdr:to>
    <xdr:cxnSp macro="">
      <xdr:nvCxnSpPr>
        <xdr:cNvPr id="433" name="直線コネクタ 432"/>
        <xdr:cNvCxnSpPr/>
      </xdr:nvCxnSpPr>
      <xdr:spPr>
        <a:xfrm>
          <a:off x="14782800" y="1318463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89915</xdr:rowOff>
    </xdr:from>
    <xdr:to>
      <xdr:col>22</xdr:col>
      <xdr:colOff>615950</xdr:colOff>
      <xdr:row>77</xdr:row>
      <xdr:rowOff>20065</xdr:rowOff>
    </xdr:to>
    <xdr:sp macro="" textlink="">
      <xdr:nvSpPr>
        <xdr:cNvPr id="434" name="フローチャート : 判断 433"/>
        <xdr:cNvSpPr/>
      </xdr:nvSpPr>
      <xdr:spPr>
        <a:xfrm>
          <a:off x="15621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30243</xdr:rowOff>
    </xdr:from>
    <xdr:ext cx="736600" cy="259045"/>
    <xdr:sp macro="" textlink="">
      <xdr:nvSpPr>
        <xdr:cNvPr id="435" name="テキスト ボックス 434"/>
        <xdr:cNvSpPr txBox="1"/>
      </xdr:nvSpPr>
      <xdr:spPr>
        <a:xfrm>
          <a:off x="15290800" y="12888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72.8</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99568</xdr:rowOff>
    </xdr:from>
    <xdr:to>
      <xdr:col>21</xdr:col>
      <xdr:colOff>361950</xdr:colOff>
      <xdr:row>76</xdr:row>
      <xdr:rowOff>154432</xdr:rowOff>
    </xdr:to>
    <xdr:cxnSp macro="">
      <xdr:nvCxnSpPr>
        <xdr:cNvPr id="436" name="直線コネクタ 435"/>
        <xdr:cNvCxnSpPr/>
      </xdr:nvCxnSpPr>
      <xdr:spPr>
        <a:xfrm>
          <a:off x="13893800" y="1312976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85344</xdr:rowOff>
    </xdr:from>
    <xdr:to>
      <xdr:col>21</xdr:col>
      <xdr:colOff>412750</xdr:colOff>
      <xdr:row>77</xdr:row>
      <xdr:rowOff>15494</xdr:rowOff>
    </xdr:to>
    <xdr:sp macro="" textlink="">
      <xdr:nvSpPr>
        <xdr:cNvPr id="437" name="フローチャート : 判断 436"/>
        <xdr:cNvSpPr/>
      </xdr:nvSpPr>
      <xdr:spPr>
        <a:xfrm>
          <a:off x="14732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25671</xdr:rowOff>
    </xdr:from>
    <xdr:ext cx="762000" cy="259045"/>
    <xdr:sp macro="" textlink="">
      <xdr:nvSpPr>
        <xdr:cNvPr id="438" name="テキスト ボックス 437"/>
        <xdr:cNvSpPr txBox="1"/>
      </xdr:nvSpPr>
      <xdr:spPr>
        <a:xfrm>
          <a:off x="14401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49276</xdr:rowOff>
    </xdr:from>
    <xdr:to>
      <xdr:col>20</xdr:col>
      <xdr:colOff>158750</xdr:colOff>
      <xdr:row>76</xdr:row>
      <xdr:rowOff>99568</xdr:rowOff>
    </xdr:to>
    <xdr:cxnSp macro="">
      <xdr:nvCxnSpPr>
        <xdr:cNvPr id="439" name="直線コネクタ 438"/>
        <xdr:cNvCxnSpPr/>
      </xdr:nvCxnSpPr>
      <xdr:spPr>
        <a:xfrm>
          <a:off x="13004800" y="1307947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44196</xdr:rowOff>
    </xdr:from>
    <xdr:to>
      <xdr:col>20</xdr:col>
      <xdr:colOff>209550</xdr:colOff>
      <xdr:row>76</xdr:row>
      <xdr:rowOff>145796</xdr:rowOff>
    </xdr:to>
    <xdr:sp macro="" textlink="">
      <xdr:nvSpPr>
        <xdr:cNvPr id="440" name="フローチャート : 判断 439"/>
        <xdr:cNvSpPr/>
      </xdr:nvSpPr>
      <xdr:spPr>
        <a:xfrm>
          <a:off x="13843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155973</xdr:rowOff>
    </xdr:from>
    <xdr:ext cx="762000" cy="259045"/>
    <xdr:sp macro="" textlink="">
      <xdr:nvSpPr>
        <xdr:cNvPr id="441" name="テキスト ボックス 440"/>
        <xdr:cNvSpPr txBox="1"/>
      </xdr:nvSpPr>
      <xdr:spPr>
        <a:xfrm>
          <a:off x="13512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62485</xdr:rowOff>
    </xdr:from>
    <xdr:to>
      <xdr:col>19</xdr:col>
      <xdr:colOff>6350</xdr:colOff>
      <xdr:row>76</xdr:row>
      <xdr:rowOff>164085</xdr:rowOff>
    </xdr:to>
    <xdr:sp macro="" textlink="">
      <xdr:nvSpPr>
        <xdr:cNvPr id="442" name="フローチャート : 判断 441"/>
        <xdr:cNvSpPr/>
      </xdr:nvSpPr>
      <xdr:spPr>
        <a:xfrm>
          <a:off x="12954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148862</xdr:rowOff>
    </xdr:from>
    <xdr:ext cx="762000" cy="259045"/>
    <xdr:sp macro="" textlink="">
      <xdr:nvSpPr>
        <xdr:cNvPr id="443" name="テキスト ボックス 442"/>
        <xdr:cNvSpPr txBox="1"/>
      </xdr:nvSpPr>
      <xdr:spPr>
        <a:xfrm>
          <a:off x="12623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64770</xdr:rowOff>
    </xdr:from>
    <xdr:to>
      <xdr:col>24</xdr:col>
      <xdr:colOff>82550</xdr:colOff>
      <xdr:row>77</xdr:row>
      <xdr:rowOff>166370</xdr:rowOff>
    </xdr:to>
    <xdr:sp macro="" textlink="">
      <xdr:nvSpPr>
        <xdr:cNvPr id="449" name="円/楕円 448"/>
        <xdr:cNvSpPr/>
      </xdr:nvSpPr>
      <xdr:spPr>
        <a:xfrm>
          <a:off x="164592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36847</xdr:rowOff>
    </xdr:from>
    <xdr:ext cx="762000" cy="259045"/>
    <xdr:sp macro="" textlink="">
      <xdr:nvSpPr>
        <xdr:cNvPr id="450" name="公債費以外該当値テキスト"/>
        <xdr:cNvSpPr txBox="1"/>
      </xdr:nvSpPr>
      <xdr:spPr>
        <a:xfrm>
          <a:off x="165989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76.0</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153924</xdr:rowOff>
    </xdr:from>
    <xdr:to>
      <xdr:col>22</xdr:col>
      <xdr:colOff>615950</xdr:colOff>
      <xdr:row>77</xdr:row>
      <xdr:rowOff>84074</xdr:rowOff>
    </xdr:to>
    <xdr:sp macro="" textlink="">
      <xdr:nvSpPr>
        <xdr:cNvPr id="451" name="円/楕円 450"/>
        <xdr:cNvSpPr/>
      </xdr:nvSpPr>
      <xdr:spPr>
        <a:xfrm>
          <a:off x="15621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68851</xdr:rowOff>
    </xdr:from>
    <xdr:ext cx="736600" cy="259045"/>
    <xdr:sp macro="" textlink="">
      <xdr:nvSpPr>
        <xdr:cNvPr id="452" name="テキスト ボックス 451"/>
        <xdr:cNvSpPr txBox="1"/>
      </xdr:nvSpPr>
      <xdr:spPr>
        <a:xfrm>
          <a:off x="15290800" y="13270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74.2</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103632</xdr:rowOff>
    </xdr:from>
    <xdr:to>
      <xdr:col>21</xdr:col>
      <xdr:colOff>412750</xdr:colOff>
      <xdr:row>77</xdr:row>
      <xdr:rowOff>33782</xdr:rowOff>
    </xdr:to>
    <xdr:sp macro="" textlink="">
      <xdr:nvSpPr>
        <xdr:cNvPr id="453" name="円/楕円 452"/>
        <xdr:cNvSpPr/>
      </xdr:nvSpPr>
      <xdr:spPr>
        <a:xfrm>
          <a:off x="14732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18559</xdr:rowOff>
    </xdr:from>
    <xdr:ext cx="762000" cy="259045"/>
    <xdr:sp macro="" textlink="">
      <xdr:nvSpPr>
        <xdr:cNvPr id="454" name="テキスト ボックス 453"/>
        <xdr:cNvSpPr txBox="1"/>
      </xdr:nvSpPr>
      <xdr:spPr>
        <a:xfrm>
          <a:off x="14401800" y="1322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73.1</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48768</xdr:rowOff>
    </xdr:from>
    <xdr:to>
      <xdr:col>20</xdr:col>
      <xdr:colOff>209550</xdr:colOff>
      <xdr:row>76</xdr:row>
      <xdr:rowOff>150368</xdr:rowOff>
    </xdr:to>
    <xdr:sp macro="" textlink="">
      <xdr:nvSpPr>
        <xdr:cNvPr id="455" name="円/楕円 454"/>
        <xdr:cNvSpPr/>
      </xdr:nvSpPr>
      <xdr:spPr>
        <a:xfrm>
          <a:off x="13843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135145</xdr:rowOff>
    </xdr:from>
    <xdr:ext cx="762000" cy="259045"/>
    <xdr:sp macro="" textlink="">
      <xdr:nvSpPr>
        <xdr:cNvPr id="456" name="テキスト ボックス 455"/>
        <xdr:cNvSpPr txBox="1"/>
      </xdr:nvSpPr>
      <xdr:spPr>
        <a:xfrm>
          <a:off x="13512800" y="13165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71.9</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169926</xdr:rowOff>
    </xdr:from>
    <xdr:to>
      <xdr:col>19</xdr:col>
      <xdr:colOff>6350</xdr:colOff>
      <xdr:row>76</xdr:row>
      <xdr:rowOff>100076</xdr:rowOff>
    </xdr:to>
    <xdr:sp macro="" textlink="">
      <xdr:nvSpPr>
        <xdr:cNvPr id="457" name="円/楕円 456"/>
        <xdr:cNvSpPr/>
      </xdr:nvSpPr>
      <xdr:spPr>
        <a:xfrm>
          <a:off x="12954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110253</xdr:rowOff>
    </xdr:from>
    <xdr:ext cx="762000" cy="259045"/>
    <xdr:sp macro="" textlink="">
      <xdr:nvSpPr>
        <xdr:cNvPr id="458" name="テキスト ボックス 457"/>
        <xdr:cNvSpPr txBox="1"/>
      </xdr:nvSpPr>
      <xdr:spPr>
        <a:xfrm>
          <a:off x="12623800" y="12797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福島県郡山市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54747</xdr:rowOff>
    </xdr:from>
    <xdr:to>
      <xdr:col>4</xdr:col>
      <xdr:colOff>1117600</xdr:colOff>
      <xdr:row>20</xdr:row>
      <xdr:rowOff>70612</xdr:rowOff>
    </xdr:to>
    <xdr:cxnSp macro="">
      <xdr:nvCxnSpPr>
        <xdr:cNvPr id="43" name="直線コネクタ 42"/>
        <xdr:cNvCxnSpPr/>
      </xdr:nvCxnSpPr>
      <xdr:spPr bwMode="auto">
        <a:xfrm flipV="1">
          <a:off x="5651500" y="2159772"/>
          <a:ext cx="0" cy="13874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42689</xdr:rowOff>
    </xdr:from>
    <xdr:ext cx="762000" cy="259045"/>
    <xdr:sp macro="" textlink="">
      <xdr:nvSpPr>
        <xdr:cNvPr id="44" name="人口1人当たり決算額の推移最小値テキスト130"/>
        <xdr:cNvSpPr txBox="1"/>
      </xdr:nvSpPr>
      <xdr:spPr>
        <a:xfrm>
          <a:off x="5740400" y="3519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48,525</a:t>
          </a:r>
          <a:endParaRPr kumimoji="1" lang="ja-JP" altLang="en-US" sz="1000" b="1">
            <a:latin typeface="ＭＳ Ｐゴシック"/>
          </a:endParaRPr>
        </a:p>
      </xdr:txBody>
    </xdr:sp>
    <xdr:clientData/>
  </xdr:oneCellAnchor>
  <xdr:twoCellAnchor>
    <xdr:from>
      <xdr:col>4</xdr:col>
      <xdr:colOff>1028700</xdr:colOff>
      <xdr:row>20</xdr:row>
      <xdr:rowOff>70612</xdr:rowOff>
    </xdr:from>
    <xdr:to>
      <xdr:col>5</xdr:col>
      <xdr:colOff>73025</xdr:colOff>
      <xdr:row>20</xdr:row>
      <xdr:rowOff>70612</xdr:rowOff>
    </xdr:to>
    <xdr:cxnSp macro="">
      <xdr:nvCxnSpPr>
        <xdr:cNvPr id="45" name="直線コネクタ 44"/>
        <xdr:cNvCxnSpPr/>
      </xdr:nvCxnSpPr>
      <xdr:spPr bwMode="auto">
        <a:xfrm>
          <a:off x="5562600" y="35472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141124</xdr:rowOff>
    </xdr:from>
    <xdr:ext cx="762000" cy="259045"/>
    <xdr:sp macro="" textlink="">
      <xdr:nvSpPr>
        <xdr:cNvPr id="46" name="人口1人当たり決算額の推移最大値テキスト130"/>
        <xdr:cNvSpPr txBox="1"/>
      </xdr:nvSpPr>
      <xdr:spPr>
        <a:xfrm>
          <a:off x="5740400" y="190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78,872</a:t>
          </a:r>
          <a:endParaRPr kumimoji="1" lang="ja-JP" altLang="en-US" sz="1000" b="1">
            <a:latin typeface="ＭＳ Ｐゴシック"/>
          </a:endParaRPr>
        </a:p>
      </xdr:txBody>
    </xdr:sp>
    <xdr:clientData/>
  </xdr:oneCellAnchor>
  <xdr:twoCellAnchor>
    <xdr:from>
      <xdr:col>4</xdr:col>
      <xdr:colOff>1028700</xdr:colOff>
      <xdr:row>12</xdr:row>
      <xdr:rowOff>54747</xdr:rowOff>
    </xdr:from>
    <xdr:to>
      <xdr:col>5</xdr:col>
      <xdr:colOff>73025</xdr:colOff>
      <xdr:row>12</xdr:row>
      <xdr:rowOff>54747</xdr:rowOff>
    </xdr:to>
    <xdr:cxnSp macro="">
      <xdr:nvCxnSpPr>
        <xdr:cNvPr id="47" name="直線コネクタ 46"/>
        <xdr:cNvCxnSpPr/>
      </xdr:nvCxnSpPr>
      <xdr:spPr bwMode="auto">
        <a:xfrm>
          <a:off x="5562600" y="21597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153502</xdr:rowOff>
    </xdr:from>
    <xdr:to>
      <xdr:col>4</xdr:col>
      <xdr:colOff>1117600</xdr:colOff>
      <xdr:row>17</xdr:row>
      <xdr:rowOff>14102</xdr:rowOff>
    </xdr:to>
    <xdr:cxnSp macro="">
      <xdr:nvCxnSpPr>
        <xdr:cNvPr id="48" name="直線コネクタ 47"/>
        <xdr:cNvCxnSpPr/>
      </xdr:nvCxnSpPr>
      <xdr:spPr bwMode="auto">
        <a:xfrm>
          <a:off x="5003800" y="2944327"/>
          <a:ext cx="647700" cy="320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170329</xdr:rowOff>
    </xdr:from>
    <xdr:ext cx="762000" cy="259045"/>
    <xdr:sp macro="" textlink="">
      <xdr:nvSpPr>
        <xdr:cNvPr id="49" name="人口1人当たり決算額の推移平均値テキスト130"/>
        <xdr:cNvSpPr txBox="1"/>
      </xdr:nvSpPr>
      <xdr:spPr>
        <a:xfrm>
          <a:off x="5740400" y="29611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60,704</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148788</xdr:rowOff>
    </xdr:from>
    <xdr:to>
      <xdr:col>5</xdr:col>
      <xdr:colOff>34925</xdr:colOff>
      <xdr:row>17</xdr:row>
      <xdr:rowOff>78938</xdr:rowOff>
    </xdr:to>
    <xdr:sp macro="" textlink="">
      <xdr:nvSpPr>
        <xdr:cNvPr id="50" name="フローチャート : 判断 49"/>
        <xdr:cNvSpPr/>
      </xdr:nvSpPr>
      <xdr:spPr bwMode="auto">
        <a:xfrm>
          <a:off x="5600700" y="29396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153502</xdr:rowOff>
    </xdr:from>
    <xdr:to>
      <xdr:col>4</xdr:col>
      <xdr:colOff>469900</xdr:colOff>
      <xdr:row>17</xdr:row>
      <xdr:rowOff>16617</xdr:rowOff>
    </xdr:to>
    <xdr:cxnSp macro="">
      <xdr:nvCxnSpPr>
        <xdr:cNvPr id="51" name="直線コネクタ 50"/>
        <xdr:cNvCxnSpPr/>
      </xdr:nvCxnSpPr>
      <xdr:spPr bwMode="auto">
        <a:xfrm flipV="1">
          <a:off x="4305300" y="2944327"/>
          <a:ext cx="698500" cy="345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145999</xdr:rowOff>
    </xdr:from>
    <xdr:to>
      <xdr:col>4</xdr:col>
      <xdr:colOff>520700</xdr:colOff>
      <xdr:row>17</xdr:row>
      <xdr:rowOff>76149</xdr:rowOff>
    </xdr:to>
    <xdr:sp macro="" textlink="">
      <xdr:nvSpPr>
        <xdr:cNvPr id="52" name="フローチャート : 判断 51"/>
        <xdr:cNvSpPr/>
      </xdr:nvSpPr>
      <xdr:spPr bwMode="auto">
        <a:xfrm>
          <a:off x="4953000" y="29368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60926</xdr:rowOff>
    </xdr:from>
    <xdr:ext cx="736600" cy="259045"/>
    <xdr:sp macro="" textlink="">
      <xdr:nvSpPr>
        <xdr:cNvPr id="53" name="テキスト ボックス 52"/>
        <xdr:cNvSpPr txBox="1"/>
      </xdr:nvSpPr>
      <xdr:spPr>
        <a:xfrm>
          <a:off x="4622800" y="3023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60,765</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16617</xdr:rowOff>
    </xdr:from>
    <xdr:to>
      <xdr:col>3</xdr:col>
      <xdr:colOff>904875</xdr:colOff>
      <xdr:row>17</xdr:row>
      <xdr:rowOff>154508</xdr:rowOff>
    </xdr:to>
    <xdr:cxnSp macro="">
      <xdr:nvCxnSpPr>
        <xdr:cNvPr id="54" name="直線コネクタ 53"/>
        <xdr:cNvCxnSpPr/>
      </xdr:nvCxnSpPr>
      <xdr:spPr bwMode="auto">
        <a:xfrm flipV="1">
          <a:off x="3606800" y="2978892"/>
          <a:ext cx="698500" cy="1378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162916</xdr:rowOff>
    </xdr:from>
    <xdr:to>
      <xdr:col>3</xdr:col>
      <xdr:colOff>955675</xdr:colOff>
      <xdr:row>17</xdr:row>
      <xdr:rowOff>93066</xdr:rowOff>
    </xdr:to>
    <xdr:sp macro="" textlink="">
      <xdr:nvSpPr>
        <xdr:cNvPr id="55" name="フローチャート : 判断 54"/>
        <xdr:cNvSpPr/>
      </xdr:nvSpPr>
      <xdr:spPr bwMode="auto">
        <a:xfrm>
          <a:off x="4254500" y="2953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77843</xdr:rowOff>
    </xdr:from>
    <xdr:ext cx="762000" cy="259045"/>
    <xdr:sp macro="" textlink="">
      <xdr:nvSpPr>
        <xdr:cNvPr id="56" name="テキスト ボックス 55"/>
        <xdr:cNvSpPr txBox="1"/>
      </xdr:nvSpPr>
      <xdr:spPr>
        <a:xfrm>
          <a:off x="3924300" y="3040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60,395</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22377</xdr:rowOff>
    </xdr:from>
    <xdr:to>
      <xdr:col>3</xdr:col>
      <xdr:colOff>206375</xdr:colOff>
      <xdr:row>17</xdr:row>
      <xdr:rowOff>154508</xdr:rowOff>
    </xdr:to>
    <xdr:cxnSp macro="">
      <xdr:nvCxnSpPr>
        <xdr:cNvPr id="57" name="直線コネクタ 56"/>
        <xdr:cNvCxnSpPr/>
      </xdr:nvCxnSpPr>
      <xdr:spPr bwMode="auto">
        <a:xfrm>
          <a:off x="2908300" y="2984652"/>
          <a:ext cx="698500" cy="1321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70881</xdr:rowOff>
    </xdr:from>
    <xdr:to>
      <xdr:col>3</xdr:col>
      <xdr:colOff>257175</xdr:colOff>
      <xdr:row>18</xdr:row>
      <xdr:rowOff>1031</xdr:rowOff>
    </xdr:to>
    <xdr:sp macro="" textlink="">
      <xdr:nvSpPr>
        <xdr:cNvPr id="58" name="フローチャート : 判断 57"/>
        <xdr:cNvSpPr/>
      </xdr:nvSpPr>
      <xdr:spPr bwMode="auto">
        <a:xfrm>
          <a:off x="3556000" y="3033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11208</xdr:rowOff>
    </xdr:from>
    <xdr:ext cx="762000" cy="259045"/>
    <xdr:sp macro="" textlink="">
      <xdr:nvSpPr>
        <xdr:cNvPr id="59" name="テキスト ボックス 58"/>
        <xdr:cNvSpPr txBox="1"/>
      </xdr:nvSpPr>
      <xdr:spPr>
        <a:xfrm>
          <a:off x="3225800" y="280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58,658</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156149</xdr:rowOff>
    </xdr:from>
    <xdr:to>
      <xdr:col>2</xdr:col>
      <xdr:colOff>692150</xdr:colOff>
      <xdr:row>17</xdr:row>
      <xdr:rowOff>86299</xdr:rowOff>
    </xdr:to>
    <xdr:sp macro="" textlink="">
      <xdr:nvSpPr>
        <xdr:cNvPr id="60" name="フローチャート : 判断 59"/>
        <xdr:cNvSpPr/>
      </xdr:nvSpPr>
      <xdr:spPr bwMode="auto">
        <a:xfrm>
          <a:off x="2857500" y="29469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71076</xdr:rowOff>
    </xdr:from>
    <xdr:ext cx="762000" cy="259045"/>
    <xdr:sp macro="" textlink="">
      <xdr:nvSpPr>
        <xdr:cNvPr id="61" name="テキスト ボックス 60"/>
        <xdr:cNvSpPr txBox="1"/>
      </xdr:nvSpPr>
      <xdr:spPr>
        <a:xfrm>
          <a:off x="2527300" y="3033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60,543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134752</xdr:rowOff>
    </xdr:from>
    <xdr:to>
      <xdr:col>5</xdr:col>
      <xdr:colOff>34925</xdr:colOff>
      <xdr:row>17</xdr:row>
      <xdr:rowOff>64902</xdr:rowOff>
    </xdr:to>
    <xdr:sp macro="" textlink="">
      <xdr:nvSpPr>
        <xdr:cNvPr id="67" name="円/楕円 66"/>
        <xdr:cNvSpPr/>
      </xdr:nvSpPr>
      <xdr:spPr bwMode="auto">
        <a:xfrm>
          <a:off x="5600700" y="29255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151279</xdr:rowOff>
    </xdr:from>
    <xdr:ext cx="762000" cy="259045"/>
    <xdr:sp macro="" textlink="">
      <xdr:nvSpPr>
        <xdr:cNvPr id="68" name="人口1人当たり決算額の推移該当値テキスト130"/>
        <xdr:cNvSpPr txBox="1"/>
      </xdr:nvSpPr>
      <xdr:spPr>
        <a:xfrm>
          <a:off x="5740400" y="2770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61,011</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102702</xdr:rowOff>
    </xdr:from>
    <xdr:to>
      <xdr:col>4</xdr:col>
      <xdr:colOff>520700</xdr:colOff>
      <xdr:row>17</xdr:row>
      <xdr:rowOff>32852</xdr:rowOff>
    </xdr:to>
    <xdr:sp macro="" textlink="">
      <xdr:nvSpPr>
        <xdr:cNvPr id="69" name="円/楕円 68"/>
        <xdr:cNvSpPr/>
      </xdr:nvSpPr>
      <xdr:spPr bwMode="auto">
        <a:xfrm>
          <a:off x="4953000" y="28935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43029</xdr:rowOff>
    </xdr:from>
    <xdr:ext cx="736600" cy="259045"/>
    <xdr:sp macro="" textlink="">
      <xdr:nvSpPr>
        <xdr:cNvPr id="70" name="テキスト ボックス 69"/>
        <xdr:cNvSpPr txBox="1"/>
      </xdr:nvSpPr>
      <xdr:spPr>
        <a:xfrm>
          <a:off x="4622800" y="26624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61,712</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137267</xdr:rowOff>
    </xdr:from>
    <xdr:to>
      <xdr:col>3</xdr:col>
      <xdr:colOff>955675</xdr:colOff>
      <xdr:row>17</xdr:row>
      <xdr:rowOff>67417</xdr:rowOff>
    </xdr:to>
    <xdr:sp macro="" textlink="">
      <xdr:nvSpPr>
        <xdr:cNvPr id="71" name="円/楕円 70"/>
        <xdr:cNvSpPr/>
      </xdr:nvSpPr>
      <xdr:spPr bwMode="auto">
        <a:xfrm>
          <a:off x="4254500" y="29280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77594</xdr:rowOff>
    </xdr:from>
    <xdr:ext cx="762000" cy="259045"/>
    <xdr:sp macro="" textlink="">
      <xdr:nvSpPr>
        <xdr:cNvPr id="72" name="テキスト ボックス 71"/>
        <xdr:cNvSpPr txBox="1"/>
      </xdr:nvSpPr>
      <xdr:spPr>
        <a:xfrm>
          <a:off x="3924300" y="2696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60,956</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103708</xdr:rowOff>
    </xdr:from>
    <xdr:to>
      <xdr:col>3</xdr:col>
      <xdr:colOff>257175</xdr:colOff>
      <xdr:row>18</xdr:row>
      <xdr:rowOff>33858</xdr:rowOff>
    </xdr:to>
    <xdr:sp macro="" textlink="">
      <xdr:nvSpPr>
        <xdr:cNvPr id="73" name="円/楕円 72"/>
        <xdr:cNvSpPr/>
      </xdr:nvSpPr>
      <xdr:spPr bwMode="auto">
        <a:xfrm>
          <a:off x="3556000" y="30659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18635</xdr:rowOff>
    </xdr:from>
    <xdr:ext cx="762000" cy="259045"/>
    <xdr:sp macro="" textlink="">
      <xdr:nvSpPr>
        <xdr:cNvPr id="74" name="テキスト ボックス 73"/>
        <xdr:cNvSpPr txBox="1"/>
      </xdr:nvSpPr>
      <xdr:spPr>
        <a:xfrm>
          <a:off x="3225800" y="3152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57,940</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143027</xdr:rowOff>
    </xdr:from>
    <xdr:to>
      <xdr:col>2</xdr:col>
      <xdr:colOff>692150</xdr:colOff>
      <xdr:row>17</xdr:row>
      <xdr:rowOff>73177</xdr:rowOff>
    </xdr:to>
    <xdr:sp macro="" textlink="">
      <xdr:nvSpPr>
        <xdr:cNvPr id="75" name="円/楕円 74"/>
        <xdr:cNvSpPr/>
      </xdr:nvSpPr>
      <xdr:spPr bwMode="auto">
        <a:xfrm>
          <a:off x="2857500" y="29338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83354</xdr:rowOff>
    </xdr:from>
    <xdr:ext cx="762000" cy="259045"/>
    <xdr:sp macro="" textlink="">
      <xdr:nvSpPr>
        <xdr:cNvPr id="76" name="テキスト ボックス 75"/>
        <xdr:cNvSpPr txBox="1"/>
      </xdr:nvSpPr>
      <xdr:spPr>
        <a:xfrm>
          <a:off x="2527300" y="270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60,830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3" name="テキスト ボックス 92"/>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5" name="テキスト ボックス 94"/>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7" name="テキスト ボックス 96"/>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9" name="テキスト ボックス 98"/>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1" name="テキスト ボックス 100"/>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183007</xdr:rowOff>
    </xdr:from>
    <xdr:to>
      <xdr:col>4</xdr:col>
      <xdr:colOff>1117600</xdr:colOff>
      <xdr:row>38</xdr:row>
      <xdr:rowOff>103546</xdr:rowOff>
    </xdr:to>
    <xdr:cxnSp macro="">
      <xdr:nvCxnSpPr>
        <xdr:cNvPr id="103" name="直線コネクタ 102"/>
        <xdr:cNvCxnSpPr/>
      </xdr:nvCxnSpPr>
      <xdr:spPr bwMode="auto">
        <a:xfrm flipV="1">
          <a:off x="5651500" y="6107557"/>
          <a:ext cx="0" cy="14635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75623</xdr:rowOff>
    </xdr:from>
    <xdr:ext cx="762000" cy="259045"/>
    <xdr:sp macro="" textlink="">
      <xdr:nvSpPr>
        <xdr:cNvPr id="104" name="人口1人当たり決算額の推移最小値テキスト445"/>
        <xdr:cNvSpPr txBox="1"/>
      </xdr:nvSpPr>
      <xdr:spPr>
        <a:xfrm>
          <a:off x="5740400" y="7543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-1,987</a:t>
          </a:r>
          <a:endParaRPr kumimoji="1" lang="ja-JP" altLang="en-US" sz="1000" b="1">
            <a:latin typeface="ＭＳ Ｐゴシック"/>
          </a:endParaRPr>
        </a:p>
      </xdr:txBody>
    </xdr:sp>
    <xdr:clientData/>
  </xdr:oneCellAnchor>
  <xdr:twoCellAnchor>
    <xdr:from>
      <xdr:col>4</xdr:col>
      <xdr:colOff>1028700</xdr:colOff>
      <xdr:row>38</xdr:row>
      <xdr:rowOff>103546</xdr:rowOff>
    </xdr:from>
    <xdr:to>
      <xdr:col>5</xdr:col>
      <xdr:colOff>73025</xdr:colOff>
      <xdr:row>38</xdr:row>
      <xdr:rowOff>103546</xdr:rowOff>
    </xdr:to>
    <xdr:cxnSp macro="">
      <xdr:nvCxnSpPr>
        <xdr:cNvPr id="105" name="直線コネクタ 104"/>
        <xdr:cNvCxnSpPr/>
      </xdr:nvCxnSpPr>
      <xdr:spPr bwMode="auto">
        <a:xfrm>
          <a:off x="5562600" y="75711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97934</xdr:rowOff>
    </xdr:from>
    <xdr:ext cx="762000" cy="259045"/>
    <xdr:sp macro="" textlink="">
      <xdr:nvSpPr>
        <xdr:cNvPr id="106" name="人口1人当たり決算額の推移最大値テキスト445"/>
        <xdr:cNvSpPr txBox="1"/>
      </xdr:nvSpPr>
      <xdr:spPr>
        <a:xfrm>
          <a:off x="5740400" y="5851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30,025</a:t>
          </a:r>
          <a:endParaRPr kumimoji="1" lang="ja-JP" altLang="en-US" sz="1000" b="1">
            <a:latin typeface="ＭＳ Ｐゴシック"/>
          </a:endParaRPr>
        </a:p>
      </xdr:txBody>
    </xdr:sp>
    <xdr:clientData/>
  </xdr:oneCellAnchor>
  <xdr:twoCellAnchor>
    <xdr:from>
      <xdr:col>4</xdr:col>
      <xdr:colOff>1028700</xdr:colOff>
      <xdr:row>33</xdr:row>
      <xdr:rowOff>183007</xdr:rowOff>
    </xdr:from>
    <xdr:to>
      <xdr:col>5</xdr:col>
      <xdr:colOff>73025</xdr:colOff>
      <xdr:row>33</xdr:row>
      <xdr:rowOff>183007</xdr:rowOff>
    </xdr:to>
    <xdr:cxnSp macro="">
      <xdr:nvCxnSpPr>
        <xdr:cNvPr id="107" name="直線コネクタ 106"/>
        <xdr:cNvCxnSpPr/>
      </xdr:nvCxnSpPr>
      <xdr:spPr bwMode="auto">
        <a:xfrm>
          <a:off x="5562600" y="61075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34874</xdr:rowOff>
    </xdr:from>
    <xdr:to>
      <xdr:col>4</xdr:col>
      <xdr:colOff>1117600</xdr:colOff>
      <xdr:row>36</xdr:row>
      <xdr:rowOff>78903</xdr:rowOff>
    </xdr:to>
    <xdr:cxnSp macro="">
      <xdr:nvCxnSpPr>
        <xdr:cNvPr id="108" name="直線コネクタ 107"/>
        <xdr:cNvCxnSpPr/>
      </xdr:nvCxnSpPr>
      <xdr:spPr bwMode="auto">
        <a:xfrm flipV="1">
          <a:off x="5003800" y="6988124"/>
          <a:ext cx="647700" cy="440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139224</xdr:rowOff>
    </xdr:from>
    <xdr:ext cx="762000" cy="259045"/>
    <xdr:sp macro="" textlink="">
      <xdr:nvSpPr>
        <xdr:cNvPr id="109" name="人口1人当たり決算額の推移平均値テキスト445"/>
        <xdr:cNvSpPr txBox="1"/>
      </xdr:nvSpPr>
      <xdr:spPr>
        <a:xfrm>
          <a:off x="5740400" y="67495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11,483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294147</xdr:rowOff>
    </xdr:from>
    <xdr:to>
      <xdr:col>5</xdr:col>
      <xdr:colOff>34925</xdr:colOff>
      <xdr:row>36</xdr:row>
      <xdr:rowOff>52847</xdr:rowOff>
    </xdr:to>
    <xdr:sp macro="" textlink="">
      <xdr:nvSpPr>
        <xdr:cNvPr id="110" name="フローチャート : 判断 109"/>
        <xdr:cNvSpPr/>
      </xdr:nvSpPr>
      <xdr:spPr bwMode="auto">
        <a:xfrm>
          <a:off x="5600700" y="6904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78903</xdr:rowOff>
    </xdr:from>
    <xdr:to>
      <xdr:col>4</xdr:col>
      <xdr:colOff>469900</xdr:colOff>
      <xdr:row>37</xdr:row>
      <xdr:rowOff>29707</xdr:rowOff>
    </xdr:to>
    <xdr:cxnSp macro="">
      <xdr:nvCxnSpPr>
        <xdr:cNvPr id="111" name="直線コネクタ 110"/>
        <xdr:cNvCxnSpPr/>
      </xdr:nvCxnSpPr>
      <xdr:spPr bwMode="auto">
        <a:xfrm flipV="1">
          <a:off x="4305300" y="7032153"/>
          <a:ext cx="698500" cy="1222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271790</xdr:rowOff>
    </xdr:from>
    <xdr:to>
      <xdr:col>4</xdr:col>
      <xdr:colOff>520700</xdr:colOff>
      <xdr:row>36</xdr:row>
      <xdr:rowOff>30490</xdr:rowOff>
    </xdr:to>
    <xdr:sp macro="" textlink="">
      <xdr:nvSpPr>
        <xdr:cNvPr id="112" name="フローチャート : 判断 111"/>
        <xdr:cNvSpPr/>
      </xdr:nvSpPr>
      <xdr:spPr bwMode="auto">
        <a:xfrm>
          <a:off x="4953000" y="68821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40667</xdr:rowOff>
    </xdr:from>
    <xdr:ext cx="736600" cy="259045"/>
    <xdr:sp macro="" textlink="">
      <xdr:nvSpPr>
        <xdr:cNvPr id="113" name="テキスト ボックス 112"/>
        <xdr:cNvSpPr txBox="1"/>
      </xdr:nvSpPr>
      <xdr:spPr>
        <a:xfrm>
          <a:off x="4622800" y="6651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11,972</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159416</xdr:rowOff>
    </xdr:from>
    <xdr:to>
      <xdr:col>3</xdr:col>
      <xdr:colOff>904875</xdr:colOff>
      <xdr:row>37</xdr:row>
      <xdr:rowOff>29707</xdr:rowOff>
    </xdr:to>
    <xdr:cxnSp macro="">
      <xdr:nvCxnSpPr>
        <xdr:cNvPr id="114" name="直線コネクタ 113"/>
        <xdr:cNvCxnSpPr/>
      </xdr:nvCxnSpPr>
      <xdr:spPr bwMode="auto">
        <a:xfrm>
          <a:off x="3606800" y="7112666"/>
          <a:ext cx="698500" cy="417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267401</xdr:rowOff>
    </xdr:from>
    <xdr:to>
      <xdr:col>3</xdr:col>
      <xdr:colOff>955675</xdr:colOff>
      <xdr:row>36</xdr:row>
      <xdr:rowOff>26101</xdr:rowOff>
    </xdr:to>
    <xdr:sp macro="" textlink="">
      <xdr:nvSpPr>
        <xdr:cNvPr id="115" name="フローチャート : 判断 114"/>
        <xdr:cNvSpPr/>
      </xdr:nvSpPr>
      <xdr:spPr bwMode="auto">
        <a:xfrm>
          <a:off x="4254500" y="68777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36278</xdr:rowOff>
    </xdr:from>
    <xdr:ext cx="762000" cy="259045"/>
    <xdr:sp macro="" textlink="">
      <xdr:nvSpPr>
        <xdr:cNvPr id="116" name="テキスト ボックス 115"/>
        <xdr:cNvSpPr txBox="1"/>
      </xdr:nvSpPr>
      <xdr:spPr>
        <a:xfrm>
          <a:off x="3924300" y="6646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7991</xdr:rowOff>
    </xdr:from>
    <xdr:to>
      <xdr:col>3</xdr:col>
      <xdr:colOff>206375</xdr:colOff>
      <xdr:row>36</xdr:row>
      <xdr:rowOff>159416</xdr:rowOff>
    </xdr:to>
    <xdr:cxnSp macro="">
      <xdr:nvCxnSpPr>
        <xdr:cNvPr id="117" name="直線コネクタ 116"/>
        <xdr:cNvCxnSpPr/>
      </xdr:nvCxnSpPr>
      <xdr:spPr bwMode="auto">
        <a:xfrm>
          <a:off x="2908300" y="6961241"/>
          <a:ext cx="698500" cy="1514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194066</xdr:rowOff>
    </xdr:from>
    <xdr:to>
      <xdr:col>3</xdr:col>
      <xdr:colOff>257175</xdr:colOff>
      <xdr:row>35</xdr:row>
      <xdr:rowOff>295666</xdr:rowOff>
    </xdr:to>
    <xdr:sp macro="" textlink="">
      <xdr:nvSpPr>
        <xdr:cNvPr id="118" name="フローチャート : 判断 117"/>
        <xdr:cNvSpPr/>
      </xdr:nvSpPr>
      <xdr:spPr bwMode="auto">
        <a:xfrm>
          <a:off x="3556000" y="68044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305843</xdr:rowOff>
    </xdr:from>
    <xdr:ext cx="762000" cy="259045"/>
    <xdr:sp macro="" textlink="">
      <xdr:nvSpPr>
        <xdr:cNvPr id="119" name="テキスト ボックス 118"/>
        <xdr:cNvSpPr txBox="1"/>
      </xdr:nvSpPr>
      <xdr:spPr>
        <a:xfrm>
          <a:off x="3225800" y="657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13,672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159548</xdr:rowOff>
    </xdr:from>
    <xdr:to>
      <xdr:col>2</xdr:col>
      <xdr:colOff>692150</xdr:colOff>
      <xdr:row>35</xdr:row>
      <xdr:rowOff>261148</xdr:rowOff>
    </xdr:to>
    <xdr:sp macro="" textlink="">
      <xdr:nvSpPr>
        <xdr:cNvPr id="120" name="フローチャート : 判断 119"/>
        <xdr:cNvSpPr/>
      </xdr:nvSpPr>
      <xdr:spPr bwMode="auto">
        <a:xfrm>
          <a:off x="2857500" y="6769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271325</xdr:rowOff>
    </xdr:from>
    <xdr:ext cx="762000" cy="259045"/>
    <xdr:sp macro="" textlink="">
      <xdr:nvSpPr>
        <xdr:cNvPr id="121" name="テキスト ボックス 120"/>
        <xdr:cNvSpPr txBox="1"/>
      </xdr:nvSpPr>
      <xdr:spPr>
        <a:xfrm>
          <a:off x="2527300" y="6538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14,427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326974</xdr:rowOff>
    </xdr:from>
    <xdr:to>
      <xdr:col>5</xdr:col>
      <xdr:colOff>34925</xdr:colOff>
      <xdr:row>36</xdr:row>
      <xdr:rowOff>85674</xdr:rowOff>
    </xdr:to>
    <xdr:sp macro="" textlink="">
      <xdr:nvSpPr>
        <xdr:cNvPr id="127" name="円/楕円 126"/>
        <xdr:cNvSpPr/>
      </xdr:nvSpPr>
      <xdr:spPr bwMode="auto">
        <a:xfrm>
          <a:off x="5600700" y="69373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299051</xdr:rowOff>
    </xdr:from>
    <xdr:ext cx="762000" cy="259045"/>
    <xdr:sp macro="" textlink="">
      <xdr:nvSpPr>
        <xdr:cNvPr id="128" name="人口1人当たり決算額の推移該当値テキスト445"/>
        <xdr:cNvSpPr txBox="1"/>
      </xdr:nvSpPr>
      <xdr:spPr>
        <a:xfrm>
          <a:off x="5740400" y="6909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10,765</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28103</xdr:rowOff>
    </xdr:from>
    <xdr:to>
      <xdr:col>4</xdr:col>
      <xdr:colOff>520700</xdr:colOff>
      <xdr:row>36</xdr:row>
      <xdr:rowOff>129703</xdr:rowOff>
    </xdr:to>
    <xdr:sp macro="" textlink="">
      <xdr:nvSpPr>
        <xdr:cNvPr id="129" name="円/楕円 128"/>
        <xdr:cNvSpPr/>
      </xdr:nvSpPr>
      <xdr:spPr bwMode="auto">
        <a:xfrm>
          <a:off x="4953000" y="69813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114480</xdr:rowOff>
    </xdr:from>
    <xdr:ext cx="736600" cy="259045"/>
    <xdr:sp macro="" textlink="">
      <xdr:nvSpPr>
        <xdr:cNvPr id="130" name="テキスト ボックス 129"/>
        <xdr:cNvSpPr txBox="1"/>
      </xdr:nvSpPr>
      <xdr:spPr>
        <a:xfrm>
          <a:off x="4622800" y="70677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9,802</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150357</xdr:rowOff>
    </xdr:from>
    <xdr:to>
      <xdr:col>3</xdr:col>
      <xdr:colOff>955675</xdr:colOff>
      <xdr:row>37</xdr:row>
      <xdr:rowOff>80507</xdr:rowOff>
    </xdr:to>
    <xdr:sp macro="" textlink="">
      <xdr:nvSpPr>
        <xdr:cNvPr id="131" name="円/楕円 130"/>
        <xdr:cNvSpPr/>
      </xdr:nvSpPr>
      <xdr:spPr bwMode="auto">
        <a:xfrm>
          <a:off x="4254500" y="71036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65284</xdr:rowOff>
    </xdr:from>
    <xdr:ext cx="762000" cy="259045"/>
    <xdr:sp macro="" textlink="">
      <xdr:nvSpPr>
        <xdr:cNvPr id="132" name="テキスト ボックス 131"/>
        <xdr:cNvSpPr txBox="1"/>
      </xdr:nvSpPr>
      <xdr:spPr>
        <a:xfrm>
          <a:off x="3924300" y="7189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7,128</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108616</xdr:rowOff>
    </xdr:from>
    <xdr:to>
      <xdr:col>3</xdr:col>
      <xdr:colOff>257175</xdr:colOff>
      <xdr:row>37</xdr:row>
      <xdr:rowOff>38766</xdr:rowOff>
    </xdr:to>
    <xdr:sp macro="" textlink="">
      <xdr:nvSpPr>
        <xdr:cNvPr id="133" name="円/楕円 132"/>
        <xdr:cNvSpPr/>
      </xdr:nvSpPr>
      <xdr:spPr bwMode="auto">
        <a:xfrm>
          <a:off x="3556000" y="70618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23543</xdr:rowOff>
    </xdr:from>
    <xdr:ext cx="762000" cy="259045"/>
    <xdr:sp macro="" textlink="">
      <xdr:nvSpPr>
        <xdr:cNvPr id="134" name="テキスト ボックス 133"/>
        <xdr:cNvSpPr txBox="1"/>
      </xdr:nvSpPr>
      <xdr:spPr>
        <a:xfrm>
          <a:off x="3225800" y="7148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8,041</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300091</xdr:rowOff>
    </xdr:from>
    <xdr:to>
      <xdr:col>2</xdr:col>
      <xdr:colOff>692150</xdr:colOff>
      <xdr:row>36</xdr:row>
      <xdr:rowOff>58791</xdr:rowOff>
    </xdr:to>
    <xdr:sp macro="" textlink="">
      <xdr:nvSpPr>
        <xdr:cNvPr id="135" name="円/楕円 134"/>
        <xdr:cNvSpPr/>
      </xdr:nvSpPr>
      <xdr:spPr bwMode="auto">
        <a:xfrm>
          <a:off x="2857500" y="69104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43568</xdr:rowOff>
    </xdr:from>
    <xdr:ext cx="762000" cy="259045"/>
    <xdr:sp macro="" textlink="">
      <xdr:nvSpPr>
        <xdr:cNvPr id="136" name="テキスト ボックス 135"/>
        <xdr:cNvSpPr txBox="1"/>
      </xdr:nvSpPr>
      <xdr:spPr>
        <a:xfrm>
          <a:off x="2527300" y="6996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11,353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福島県郡山市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326,851
324,698
757.20
173,868,482
167,859,282
3,944,797
67,264,598
84,518,803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46/48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67,382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30962</xdr:rowOff>
    </xdr:from>
    <xdr:to>
      <xdr:col>6</xdr:col>
      <xdr:colOff>510540</xdr:colOff>
      <xdr:row>39</xdr:row>
      <xdr:rowOff>23038</xdr:rowOff>
    </xdr:to>
    <xdr:cxnSp macro="">
      <xdr:nvCxnSpPr>
        <xdr:cNvPr id="56" name="直線コネクタ 55"/>
        <xdr:cNvCxnSpPr/>
      </xdr:nvCxnSpPr>
      <xdr:spPr>
        <a:xfrm flipV="1">
          <a:off x="4633595" y="5174462"/>
          <a:ext cx="1270" cy="1535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26865</xdr:rowOff>
    </xdr:from>
    <xdr:ext cx="534377" cy="259045"/>
    <xdr:sp macro="" textlink="">
      <xdr:nvSpPr>
        <xdr:cNvPr id="57" name="人件費最小値テキスト"/>
        <xdr:cNvSpPr txBox="1"/>
      </xdr:nvSpPr>
      <xdr:spPr>
        <a:xfrm>
          <a:off x="4686300" y="6713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40,562</a:t>
          </a:r>
          <a:endParaRPr kumimoji="1" lang="ja-JP" altLang="en-US" sz="1000" b="1">
            <a:latin typeface="ＭＳ Ｐゴシック"/>
          </a:endParaRPr>
        </a:p>
      </xdr:txBody>
    </xdr:sp>
    <xdr:clientData/>
  </xdr:oneCellAnchor>
  <xdr:twoCellAnchor>
    <xdr:from>
      <xdr:col>6</xdr:col>
      <xdr:colOff>422275</xdr:colOff>
      <xdr:row>39</xdr:row>
      <xdr:rowOff>23038</xdr:rowOff>
    </xdr:from>
    <xdr:to>
      <xdr:col>6</xdr:col>
      <xdr:colOff>600075</xdr:colOff>
      <xdr:row>39</xdr:row>
      <xdr:rowOff>23038</xdr:rowOff>
    </xdr:to>
    <xdr:cxnSp macro="">
      <xdr:nvCxnSpPr>
        <xdr:cNvPr id="58" name="直線コネクタ 57"/>
        <xdr:cNvCxnSpPr/>
      </xdr:nvCxnSpPr>
      <xdr:spPr>
        <a:xfrm>
          <a:off x="4546600" y="6709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149089</xdr:rowOff>
    </xdr:from>
    <xdr:ext cx="534377" cy="259045"/>
    <xdr:sp macro="" textlink="">
      <xdr:nvSpPr>
        <xdr:cNvPr id="59" name="人件費最大値テキスト"/>
        <xdr:cNvSpPr txBox="1"/>
      </xdr:nvSpPr>
      <xdr:spPr>
        <a:xfrm>
          <a:off x="4686300" y="4949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80,854</a:t>
          </a:r>
          <a:endParaRPr kumimoji="1" lang="ja-JP" altLang="en-US" sz="1000" b="1">
            <a:latin typeface="ＭＳ Ｐゴシック"/>
          </a:endParaRPr>
        </a:p>
      </xdr:txBody>
    </xdr:sp>
    <xdr:clientData/>
  </xdr:oneCellAnchor>
  <xdr:twoCellAnchor>
    <xdr:from>
      <xdr:col>6</xdr:col>
      <xdr:colOff>422275</xdr:colOff>
      <xdr:row>30</xdr:row>
      <xdr:rowOff>30962</xdr:rowOff>
    </xdr:from>
    <xdr:to>
      <xdr:col>6</xdr:col>
      <xdr:colOff>600075</xdr:colOff>
      <xdr:row>30</xdr:row>
      <xdr:rowOff>30962</xdr:rowOff>
    </xdr:to>
    <xdr:cxnSp macro="">
      <xdr:nvCxnSpPr>
        <xdr:cNvPr id="60" name="直線コネクタ 59"/>
        <xdr:cNvCxnSpPr/>
      </xdr:nvCxnSpPr>
      <xdr:spPr>
        <a:xfrm>
          <a:off x="4546600" y="5174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152273</xdr:rowOff>
    </xdr:from>
    <xdr:to>
      <xdr:col>6</xdr:col>
      <xdr:colOff>511175</xdr:colOff>
      <xdr:row>37</xdr:row>
      <xdr:rowOff>156083</xdr:rowOff>
    </xdr:to>
    <xdr:cxnSp macro="">
      <xdr:nvCxnSpPr>
        <xdr:cNvPr id="61" name="直線コネクタ 60"/>
        <xdr:cNvCxnSpPr/>
      </xdr:nvCxnSpPr>
      <xdr:spPr>
        <a:xfrm>
          <a:off x="3797300" y="6495923"/>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31538</xdr:rowOff>
    </xdr:from>
    <xdr:ext cx="534377" cy="259045"/>
    <xdr:sp macro="" textlink="">
      <xdr:nvSpPr>
        <xdr:cNvPr id="62" name="人件費平均値テキスト"/>
        <xdr:cNvSpPr txBox="1"/>
      </xdr:nvSpPr>
      <xdr:spPr>
        <a:xfrm>
          <a:off x="4686300" y="58608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57,606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8661</xdr:rowOff>
    </xdr:from>
    <xdr:to>
      <xdr:col>6</xdr:col>
      <xdr:colOff>561975</xdr:colOff>
      <xdr:row>35</xdr:row>
      <xdr:rowOff>110261</xdr:rowOff>
    </xdr:to>
    <xdr:sp macro="" textlink="">
      <xdr:nvSpPr>
        <xdr:cNvPr id="63" name="フローチャート : 判断 62"/>
        <xdr:cNvSpPr/>
      </xdr:nvSpPr>
      <xdr:spPr>
        <a:xfrm>
          <a:off x="4584700" y="600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120078</xdr:rowOff>
    </xdr:from>
    <xdr:to>
      <xdr:col>5</xdr:col>
      <xdr:colOff>358775</xdr:colOff>
      <xdr:row>37</xdr:row>
      <xdr:rowOff>152273</xdr:rowOff>
    </xdr:to>
    <xdr:cxnSp macro="">
      <xdr:nvCxnSpPr>
        <xdr:cNvPr id="64" name="直線コネクタ 63"/>
        <xdr:cNvCxnSpPr/>
      </xdr:nvCxnSpPr>
      <xdr:spPr>
        <a:xfrm>
          <a:off x="2908300" y="6463728"/>
          <a:ext cx="889000" cy="32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167234</xdr:rowOff>
    </xdr:from>
    <xdr:to>
      <xdr:col>5</xdr:col>
      <xdr:colOff>409575</xdr:colOff>
      <xdr:row>35</xdr:row>
      <xdr:rowOff>97384</xdr:rowOff>
    </xdr:to>
    <xdr:sp macro="" textlink="">
      <xdr:nvSpPr>
        <xdr:cNvPr id="65" name="フローチャート : 判断 64"/>
        <xdr:cNvSpPr/>
      </xdr:nvSpPr>
      <xdr:spPr>
        <a:xfrm>
          <a:off x="3746500" y="599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113911</xdr:rowOff>
    </xdr:from>
    <xdr:ext cx="534377" cy="259045"/>
    <xdr:sp macro="" textlink="">
      <xdr:nvSpPr>
        <xdr:cNvPr id="66" name="テキスト ボックス 65"/>
        <xdr:cNvSpPr txBox="1"/>
      </xdr:nvSpPr>
      <xdr:spPr>
        <a:xfrm>
          <a:off x="3530111" y="5771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57,944</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120078</xdr:rowOff>
    </xdr:from>
    <xdr:to>
      <xdr:col>4</xdr:col>
      <xdr:colOff>155575</xdr:colOff>
      <xdr:row>37</xdr:row>
      <xdr:rowOff>169228</xdr:rowOff>
    </xdr:to>
    <xdr:cxnSp macro="">
      <xdr:nvCxnSpPr>
        <xdr:cNvPr id="67" name="直線コネクタ 66"/>
        <xdr:cNvCxnSpPr/>
      </xdr:nvCxnSpPr>
      <xdr:spPr>
        <a:xfrm flipV="1">
          <a:off x="2019300" y="6463728"/>
          <a:ext cx="889000" cy="49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5613</xdr:rowOff>
    </xdr:from>
    <xdr:to>
      <xdr:col>4</xdr:col>
      <xdr:colOff>206375</xdr:colOff>
      <xdr:row>35</xdr:row>
      <xdr:rowOff>107213</xdr:rowOff>
    </xdr:to>
    <xdr:sp macro="" textlink="">
      <xdr:nvSpPr>
        <xdr:cNvPr id="68" name="フローチャート : 判断 67"/>
        <xdr:cNvSpPr/>
      </xdr:nvSpPr>
      <xdr:spPr>
        <a:xfrm>
          <a:off x="2857500" y="600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123740</xdr:rowOff>
    </xdr:from>
    <xdr:ext cx="534377" cy="259045"/>
    <xdr:sp macro="" textlink="">
      <xdr:nvSpPr>
        <xdr:cNvPr id="69" name="テキスト ボックス 68"/>
        <xdr:cNvSpPr txBox="1"/>
      </xdr:nvSpPr>
      <xdr:spPr>
        <a:xfrm>
          <a:off x="2641111" y="578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57,686</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97828</xdr:rowOff>
    </xdr:from>
    <xdr:to>
      <xdr:col>2</xdr:col>
      <xdr:colOff>638175</xdr:colOff>
      <xdr:row>37</xdr:row>
      <xdr:rowOff>169228</xdr:rowOff>
    </xdr:to>
    <xdr:cxnSp macro="">
      <xdr:nvCxnSpPr>
        <xdr:cNvPr id="70" name="直線コネクタ 69"/>
        <xdr:cNvCxnSpPr/>
      </xdr:nvCxnSpPr>
      <xdr:spPr>
        <a:xfrm>
          <a:off x="1130300" y="6441478"/>
          <a:ext cx="889000" cy="71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28892</xdr:rowOff>
    </xdr:from>
    <xdr:to>
      <xdr:col>3</xdr:col>
      <xdr:colOff>3175</xdr:colOff>
      <xdr:row>35</xdr:row>
      <xdr:rowOff>130492</xdr:rowOff>
    </xdr:to>
    <xdr:sp macro="" textlink="">
      <xdr:nvSpPr>
        <xdr:cNvPr id="71" name="フローチャート : 判断 70"/>
        <xdr:cNvSpPr/>
      </xdr:nvSpPr>
      <xdr:spPr>
        <a:xfrm>
          <a:off x="1968500" y="6029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147019</xdr:rowOff>
    </xdr:from>
    <xdr:ext cx="534377" cy="259045"/>
    <xdr:sp macro="" textlink="">
      <xdr:nvSpPr>
        <xdr:cNvPr id="72" name="テキスト ボックス 71"/>
        <xdr:cNvSpPr txBox="1"/>
      </xdr:nvSpPr>
      <xdr:spPr>
        <a:xfrm>
          <a:off x="1752111" y="5804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57,075</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100101</xdr:rowOff>
    </xdr:from>
    <xdr:to>
      <xdr:col>1</xdr:col>
      <xdr:colOff>485775</xdr:colOff>
      <xdr:row>35</xdr:row>
      <xdr:rowOff>30251</xdr:rowOff>
    </xdr:to>
    <xdr:sp macro="" textlink="">
      <xdr:nvSpPr>
        <xdr:cNvPr id="73" name="フローチャート : 判断 72"/>
        <xdr:cNvSpPr/>
      </xdr:nvSpPr>
      <xdr:spPr>
        <a:xfrm>
          <a:off x="1079500" y="5929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46778</xdr:rowOff>
    </xdr:from>
    <xdr:ext cx="534377" cy="259045"/>
    <xdr:sp macro="" textlink="">
      <xdr:nvSpPr>
        <xdr:cNvPr id="74" name="テキスト ボックス 73"/>
        <xdr:cNvSpPr txBox="1"/>
      </xdr:nvSpPr>
      <xdr:spPr>
        <a:xfrm>
          <a:off x="863111" y="5704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105283</xdr:rowOff>
    </xdr:from>
    <xdr:to>
      <xdr:col>6</xdr:col>
      <xdr:colOff>561975</xdr:colOff>
      <xdr:row>38</xdr:row>
      <xdr:rowOff>35433</xdr:rowOff>
    </xdr:to>
    <xdr:sp macro="" textlink="">
      <xdr:nvSpPr>
        <xdr:cNvPr id="80" name="円/楕円 79"/>
        <xdr:cNvSpPr/>
      </xdr:nvSpPr>
      <xdr:spPr>
        <a:xfrm>
          <a:off x="4584700" y="6448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83710</xdr:rowOff>
    </xdr:from>
    <xdr:ext cx="534377" cy="259045"/>
    <xdr:sp macro="" textlink="">
      <xdr:nvSpPr>
        <xdr:cNvPr id="81" name="人件費該当値テキスト"/>
        <xdr:cNvSpPr txBox="1"/>
      </xdr:nvSpPr>
      <xdr:spPr>
        <a:xfrm>
          <a:off x="4686300" y="6427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46,070</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101473</xdr:rowOff>
    </xdr:from>
    <xdr:to>
      <xdr:col>5</xdr:col>
      <xdr:colOff>409575</xdr:colOff>
      <xdr:row>38</xdr:row>
      <xdr:rowOff>31623</xdr:rowOff>
    </xdr:to>
    <xdr:sp macro="" textlink="">
      <xdr:nvSpPr>
        <xdr:cNvPr id="82" name="円/楕円 81"/>
        <xdr:cNvSpPr/>
      </xdr:nvSpPr>
      <xdr:spPr>
        <a:xfrm>
          <a:off x="3746500" y="6445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22750</xdr:rowOff>
    </xdr:from>
    <xdr:ext cx="534377" cy="259045"/>
    <xdr:sp macro="" textlink="">
      <xdr:nvSpPr>
        <xdr:cNvPr id="83" name="テキスト ボックス 82"/>
        <xdr:cNvSpPr txBox="1"/>
      </xdr:nvSpPr>
      <xdr:spPr>
        <a:xfrm>
          <a:off x="3530111" y="653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46,170</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69278</xdr:rowOff>
    </xdr:from>
    <xdr:to>
      <xdr:col>4</xdr:col>
      <xdr:colOff>206375</xdr:colOff>
      <xdr:row>37</xdr:row>
      <xdr:rowOff>170878</xdr:rowOff>
    </xdr:to>
    <xdr:sp macro="" textlink="">
      <xdr:nvSpPr>
        <xdr:cNvPr id="84" name="円/楕円 83"/>
        <xdr:cNvSpPr/>
      </xdr:nvSpPr>
      <xdr:spPr>
        <a:xfrm>
          <a:off x="2857500" y="6412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162006</xdr:rowOff>
    </xdr:from>
    <xdr:ext cx="534377" cy="259045"/>
    <xdr:sp macro="" textlink="">
      <xdr:nvSpPr>
        <xdr:cNvPr id="85" name="テキスト ボックス 84"/>
        <xdr:cNvSpPr txBox="1"/>
      </xdr:nvSpPr>
      <xdr:spPr>
        <a:xfrm>
          <a:off x="2641111" y="6505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47,015</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118428</xdr:rowOff>
    </xdr:from>
    <xdr:to>
      <xdr:col>3</xdr:col>
      <xdr:colOff>3175</xdr:colOff>
      <xdr:row>38</xdr:row>
      <xdr:rowOff>48578</xdr:rowOff>
    </xdr:to>
    <xdr:sp macro="" textlink="">
      <xdr:nvSpPr>
        <xdr:cNvPr id="86" name="円/楕円 85"/>
        <xdr:cNvSpPr/>
      </xdr:nvSpPr>
      <xdr:spPr>
        <a:xfrm>
          <a:off x="1968500" y="6462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39705</xdr:rowOff>
    </xdr:from>
    <xdr:ext cx="534377" cy="259045"/>
    <xdr:sp macro="" textlink="">
      <xdr:nvSpPr>
        <xdr:cNvPr id="87" name="テキスト ボックス 86"/>
        <xdr:cNvSpPr txBox="1"/>
      </xdr:nvSpPr>
      <xdr:spPr>
        <a:xfrm>
          <a:off x="1752111" y="6554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45,725</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47028</xdr:rowOff>
    </xdr:from>
    <xdr:to>
      <xdr:col>1</xdr:col>
      <xdr:colOff>485775</xdr:colOff>
      <xdr:row>37</xdr:row>
      <xdr:rowOff>148628</xdr:rowOff>
    </xdr:to>
    <xdr:sp macro="" textlink="">
      <xdr:nvSpPr>
        <xdr:cNvPr id="88" name="円/楕円 87"/>
        <xdr:cNvSpPr/>
      </xdr:nvSpPr>
      <xdr:spPr>
        <a:xfrm>
          <a:off x="1079500" y="6390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139755</xdr:rowOff>
    </xdr:from>
    <xdr:ext cx="534377" cy="259045"/>
    <xdr:sp macro="" textlink="">
      <xdr:nvSpPr>
        <xdr:cNvPr id="89" name="テキスト ボックス 88"/>
        <xdr:cNvSpPr txBox="1"/>
      </xdr:nvSpPr>
      <xdr:spPr>
        <a:xfrm>
          <a:off x="863111" y="6483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47,599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195,848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169015</xdr:rowOff>
    </xdr:from>
    <xdr:to>
      <xdr:col>6</xdr:col>
      <xdr:colOff>510540</xdr:colOff>
      <xdr:row>59</xdr:row>
      <xdr:rowOff>68094</xdr:rowOff>
    </xdr:to>
    <xdr:cxnSp macro="">
      <xdr:nvCxnSpPr>
        <xdr:cNvPr id="116" name="直線コネクタ 115"/>
        <xdr:cNvCxnSpPr/>
      </xdr:nvCxnSpPr>
      <xdr:spPr>
        <a:xfrm flipV="1">
          <a:off x="4633595" y="8912965"/>
          <a:ext cx="1270" cy="12706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71921</xdr:rowOff>
    </xdr:from>
    <xdr:ext cx="534377" cy="259045"/>
    <xdr:sp macro="" textlink="">
      <xdr:nvSpPr>
        <xdr:cNvPr id="117" name="物件費最小値テキスト"/>
        <xdr:cNvSpPr txBox="1"/>
      </xdr:nvSpPr>
      <xdr:spPr>
        <a:xfrm>
          <a:off x="4686300" y="1018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32,828</a:t>
          </a:r>
          <a:endParaRPr kumimoji="1" lang="ja-JP" altLang="en-US" sz="1000" b="1">
            <a:latin typeface="ＭＳ Ｐゴシック"/>
          </a:endParaRPr>
        </a:p>
      </xdr:txBody>
    </xdr:sp>
    <xdr:clientData/>
  </xdr:oneCellAnchor>
  <xdr:twoCellAnchor>
    <xdr:from>
      <xdr:col>6</xdr:col>
      <xdr:colOff>422275</xdr:colOff>
      <xdr:row>59</xdr:row>
      <xdr:rowOff>68094</xdr:rowOff>
    </xdr:from>
    <xdr:to>
      <xdr:col>6</xdr:col>
      <xdr:colOff>600075</xdr:colOff>
      <xdr:row>59</xdr:row>
      <xdr:rowOff>68094</xdr:rowOff>
    </xdr:to>
    <xdr:cxnSp macro="">
      <xdr:nvCxnSpPr>
        <xdr:cNvPr id="118" name="直線コネクタ 117"/>
        <xdr:cNvCxnSpPr/>
      </xdr:nvCxnSpPr>
      <xdr:spPr>
        <a:xfrm>
          <a:off x="4546600" y="1018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115692</xdr:rowOff>
    </xdr:from>
    <xdr:ext cx="599010" cy="259045"/>
    <xdr:sp macro="" textlink="">
      <xdr:nvSpPr>
        <xdr:cNvPr id="119" name="物件費最大値テキスト"/>
        <xdr:cNvSpPr txBox="1"/>
      </xdr:nvSpPr>
      <xdr:spPr>
        <a:xfrm>
          <a:off x="4686300" y="8688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149,557</a:t>
          </a:r>
          <a:endParaRPr kumimoji="1" lang="ja-JP" altLang="en-US" sz="1000" b="1">
            <a:latin typeface="ＭＳ Ｐゴシック"/>
          </a:endParaRPr>
        </a:p>
      </xdr:txBody>
    </xdr:sp>
    <xdr:clientData/>
  </xdr:oneCellAnchor>
  <xdr:twoCellAnchor>
    <xdr:from>
      <xdr:col>6</xdr:col>
      <xdr:colOff>422275</xdr:colOff>
      <xdr:row>51</xdr:row>
      <xdr:rowOff>169015</xdr:rowOff>
    </xdr:from>
    <xdr:to>
      <xdr:col>6</xdr:col>
      <xdr:colOff>600075</xdr:colOff>
      <xdr:row>51</xdr:row>
      <xdr:rowOff>169015</xdr:rowOff>
    </xdr:to>
    <xdr:cxnSp macro="">
      <xdr:nvCxnSpPr>
        <xdr:cNvPr id="120" name="直線コネクタ 119"/>
        <xdr:cNvCxnSpPr/>
      </xdr:nvCxnSpPr>
      <xdr:spPr>
        <a:xfrm>
          <a:off x="4546600" y="8912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51</xdr:row>
      <xdr:rowOff>169015</xdr:rowOff>
    </xdr:from>
    <xdr:to>
      <xdr:col>6</xdr:col>
      <xdr:colOff>511175</xdr:colOff>
      <xdr:row>52</xdr:row>
      <xdr:rowOff>66711</xdr:rowOff>
    </xdr:to>
    <xdr:cxnSp macro="">
      <xdr:nvCxnSpPr>
        <xdr:cNvPr id="121" name="直線コネクタ 120"/>
        <xdr:cNvCxnSpPr/>
      </xdr:nvCxnSpPr>
      <xdr:spPr>
        <a:xfrm flipV="1">
          <a:off x="3797300" y="8912965"/>
          <a:ext cx="838200" cy="6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170142</xdr:rowOff>
    </xdr:from>
    <xdr:ext cx="534377" cy="259045"/>
    <xdr:sp macro="" textlink="">
      <xdr:nvSpPr>
        <xdr:cNvPr id="122" name="物件費平均値テキスト"/>
        <xdr:cNvSpPr txBox="1"/>
      </xdr:nvSpPr>
      <xdr:spPr>
        <a:xfrm>
          <a:off x="4686300" y="99427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48,305</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20265</xdr:rowOff>
    </xdr:from>
    <xdr:to>
      <xdr:col>6</xdr:col>
      <xdr:colOff>561975</xdr:colOff>
      <xdr:row>58</xdr:row>
      <xdr:rowOff>121865</xdr:rowOff>
    </xdr:to>
    <xdr:sp macro="" textlink="">
      <xdr:nvSpPr>
        <xdr:cNvPr id="123" name="フローチャート : 判断 122"/>
        <xdr:cNvSpPr/>
      </xdr:nvSpPr>
      <xdr:spPr>
        <a:xfrm>
          <a:off x="4584700" y="996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50</xdr:row>
      <xdr:rowOff>137196</xdr:rowOff>
    </xdr:from>
    <xdr:to>
      <xdr:col>5</xdr:col>
      <xdr:colOff>358775</xdr:colOff>
      <xdr:row>52</xdr:row>
      <xdr:rowOff>66711</xdr:rowOff>
    </xdr:to>
    <xdr:cxnSp macro="">
      <xdr:nvCxnSpPr>
        <xdr:cNvPr id="124" name="直線コネクタ 123"/>
        <xdr:cNvCxnSpPr/>
      </xdr:nvCxnSpPr>
      <xdr:spPr>
        <a:xfrm>
          <a:off x="2908300" y="8709696"/>
          <a:ext cx="889000" cy="272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28342</xdr:rowOff>
    </xdr:from>
    <xdr:to>
      <xdr:col>5</xdr:col>
      <xdr:colOff>409575</xdr:colOff>
      <xdr:row>58</xdr:row>
      <xdr:rowOff>129942</xdr:rowOff>
    </xdr:to>
    <xdr:sp macro="" textlink="">
      <xdr:nvSpPr>
        <xdr:cNvPr id="125" name="フローチャート : 判断 124"/>
        <xdr:cNvSpPr/>
      </xdr:nvSpPr>
      <xdr:spPr>
        <a:xfrm>
          <a:off x="3746500" y="997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121069</xdr:rowOff>
    </xdr:from>
    <xdr:ext cx="534377" cy="259045"/>
    <xdr:sp macro="" textlink="">
      <xdr:nvSpPr>
        <xdr:cNvPr id="126" name="テキスト ボックス 125"/>
        <xdr:cNvSpPr txBox="1"/>
      </xdr:nvSpPr>
      <xdr:spPr>
        <a:xfrm>
          <a:off x="3530111" y="10065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47,563</a:t>
          </a:r>
          <a:endParaRPr kumimoji="1" lang="ja-JP" altLang="en-US" sz="1000" b="1">
            <a:solidFill>
              <a:srgbClr val="000080"/>
            </a:solidFill>
            <a:latin typeface="ＭＳ Ｐゴシック"/>
          </a:endParaRPr>
        </a:p>
      </xdr:txBody>
    </xdr:sp>
    <xdr:clientData/>
  </xdr:oneCellAnchor>
  <xdr:twoCellAnchor>
    <xdr:from>
      <xdr:col>2</xdr:col>
      <xdr:colOff>638175</xdr:colOff>
      <xdr:row>50</xdr:row>
      <xdr:rowOff>137196</xdr:rowOff>
    </xdr:from>
    <xdr:to>
      <xdr:col>4</xdr:col>
      <xdr:colOff>155575</xdr:colOff>
      <xdr:row>53</xdr:row>
      <xdr:rowOff>3454</xdr:rowOff>
    </xdr:to>
    <xdr:cxnSp macro="">
      <xdr:nvCxnSpPr>
        <xdr:cNvPr id="127" name="直線コネクタ 126"/>
        <xdr:cNvCxnSpPr/>
      </xdr:nvCxnSpPr>
      <xdr:spPr>
        <a:xfrm flipV="1">
          <a:off x="2019300" y="8709696"/>
          <a:ext cx="889000" cy="380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30128</xdr:rowOff>
    </xdr:from>
    <xdr:to>
      <xdr:col>4</xdr:col>
      <xdr:colOff>206375</xdr:colOff>
      <xdr:row>58</xdr:row>
      <xdr:rowOff>131728</xdr:rowOff>
    </xdr:to>
    <xdr:sp macro="" textlink="">
      <xdr:nvSpPr>
        <xdr:cNvPr id="128" name="フローチャート : 判断 127"/>
        <xdr:cNvSpPr/>
      </xdr:nvSpPr>
      <xdr:spPr>
        <a:xfrm>
          <a:off x="2857500" y="997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122855</xdr:rowOff>
    </xdr:from>
    <xdr:ext cx="534377" cy="259045"/>
    <xdr:sp macro="" textlink="">
      <xdr:nvSpPr>
        <xdr:cNvPr id="129" name="テキスト ボックス 128"/>
        <xdr:cNvSpPr txBox="1"/>
      </xdr:nvSpPr>
      <xdr:spPr>
        <a:xfrm>
          <a:off x="2641111" y="10066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47,399</a:t>
          </a:r>
          <a:endParaRPr kumimoji="1" lang="ja-JP" altLang="en-US" sz="1000" b="1">
            <a:solidFill>
              <a:srgbClr val="000080"/>
            </a:solidFill>
            <a:latin typeface="ＭＳ Ｐゴシック"/>
          </a:endParaRPr>
        </a:p>
      </xdr:txBody>
    </xdr:sp>
    <xdr:clientData/>
  </xdr:oneCellAnchor>
  <xdr:twoCellAnchor>
    <xdr:from>
      <xdr:col>1</xdr:col>
      <xdr:colOff>434975</xdr:colOff>
      <xdr:row>53</xdr:row>
      <xdr:rowOff>3454</xdr:rowOff>
    </xdr:from>
    <xdr:to>
      <xdr:col>2</xdr:col>
      <xdr:colOff>638175</xdr:colOff>
      <xdr:row>55</xdr:row>
      <xdr:rowOff>149443</xdr:rowOff>
    </xdr:to>
    <xdr:cxnSp macro="">
      <xdr:nvCxnSpPr>
        <xdr:cNvPr id="130" name="直線コネクタ 129"/>
        <xdr:cNvCxnSpPr/>
      </xdr:nvCxnSpPr>
      <xdr:spPr>
        <a:xfrm flipV="1">
          <a:off x="1130300" y="9090304"/>
          <a:ext cx="889000" cy="488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61424</xdr:rowOff>
    </xdr:from>
    <xdr:to>
      <xdr:col>3</xdr:col>
      <xdr:colOff>3175</xdr:colOff>
      <xdr:row>58</xdr:row>
      <xdr:rowOff>163024</xdr:rowOff>
    </xdr:to>
    <xdr:sp macro="" textlink="">
      <xdr:nvSpPr>
        <xdr:cNvPr id="131" name="フローチャート : 判断 130"/>
        <xdr:cNvSpPr/>
      </xdr:nvSpPr>
      <xdr:spPr>
        <a:xfrm>
          <a:off x="1968500" y="10005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154151</xdr:rowOff>
    </xdr:from>
    <xdr:ext cx="534377" cy="259045"/>
    <xdr:sp macro="" textlink="">
      <xdr:nvSpPr>
        <xdr:cNvPr id="132" name="テキスト ボックス 131"/>
        <xdr:cNvSpPr txBox="1"/>
      </xdr:nvSpPr>
      <xdr:spPr>
        <a:xfrm>
          <a:off x="1752111" y="10098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44,524</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69686</xdr:rowOff>
    </xdr:from>
    <xdr:to>
      <xdr:col>1</xdr:col>
      <xdr:colOff>485775</xdr:colOff>
      <xdr:row>58</xdr:row>
      <xdr:rowOff>171286</xdr:rowOff>
    </xdr:to>
    <xdr:sp macro="" textlink="">
      <xdr:nvSpPr>
        <xdr:cNvPr id="133" name="フローチャート : 判断 132"/>
        <xdr:cNvSpPr/>
      </xdr:nvSpPr>
      <xdr:spPr>
        <a:xfrm>
          <a:off x="1079500" y="1001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162413</xdr:rowOff>
    </xdr:from>
    <xdr:ext cx="534377" cy="259045"/>
    <xdr:sp macro="" textlink="">
      <xdr:nvSpPr>
        <xdr:cNvPr id="134" name="テキスト ボックス 133"/>
        <xdr:cNvSpPr txBox="1"/>
      </xdr:nvSpPr>
      <xdr:spPr>
        <a:xfrm>
          <a:off x="863111" y="10106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43,765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51</xdr:row>
      <xdr:rowOff>118215</xdr:rowOff>
    </xdr:from>
    <xdr:to>
      <xdr:col>6</xdr:col>
      <xdr:colOff>561975</xdr:colOff>
      <xdr:row>52</xdr:row>
      <xdr:rowOff>48365</xdr:rowOff>
    </xdr:to>
    <xdr:sp macro="" textlink="">
      <xdr:nvSpPr>
        <xdr:cNvPr id="140" name="円/楕円 139"/>
        <xdr:cNvSpPr/>
      </xdr:nvSpPr>
      <xdr:spPr>
        <a:xfrm>
          <a:off x="4584700" y="8862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51</xdr:row>
      <xdr:rowOff>71242</xdr:rowOff>
    </xdr:from>
    <xdr:ext cx="599010" cy="259045"/>
    <xdr:sp macro="" textlink="">
      <xdr:nvSpPr>
        <xdr:cNvPr id="141" name="物件費該当値テキスト"/>
        <xdr:cNvSpPr txBox="1"/>
      </xdr:nvSpPr>
      <xdr:spPr>
        <a:xfrm>
          <a:off x="4686300" y="8815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149,557</a:t>
          </a:r>
          <a:endParaRPr kumimoji="1" lang="ja-JP" altLang="en-US" sz="1000" b="1">
            <a:solidFill>
              <a:srgbClr val="FF0000"/>
            </a:solidFill>
            <a:latin typeface="ＭＳ Ｐゴシック"/>
          </a:endParaRPr>
        </a:p>
      </xdr:txBody>
    </xdr:sp>
    <xdr:clientData/>
  </xdr:oneCellAnchor>
  <xdr:twoCellAnchor>
    <xdr:from>
      <xdr:col>5</xdr:col>
      <xdr:colOff>307975</xdr:colOff>
      <xdr:row>52</xdr:row>
      <xdr:rowOff>15911</xdr:rowOff>
    </xdr:from>
    <xdr:to>
      <xdr:col>5</xdr:col>
      <xdr:colOff>409575</xdr:colOff>
      <xdr:row>52</xdr:row>
      <xdr:rowOff>117511</xdr:rowOff>
    </xdr:to>
    <xdr:sp macro="" textlink="">
      <xdr:nvSpPr>
        <xdr:cNvPr id="142" name="円/楕円 141"/>
        <xdr:cNvSpPr/>
      </xdr:nvSpPr>
      <xdr:spPr>
        <a:xfrm>
          <a:off x="3746500" y="8931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50</xdr:row>
      <xdr:rowOff>134038</xdr:rowOff>
    </xdr:from>
    <xdr:ext cx="599010" cy="259045"/>
    <xdr:sp macro="" textlink="">
      <xdr:nvSpPr>
        <xdr:cNvPr id="143" name="テキスト ボックス 142"/>
        <xdr:cNvSpPr txBox="1"/>
      </xdr:nvSpPr>
      <xdr:spPr>
        <a:xfrm>
          <a:off x="3497794" y="8706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143,205</a:t>
          </a:r>
          <a:endParaRPr kumimoji="1" lang="ja-JP" altLang="en-US" sz="1000" b="1">
            <a:solidFill>
              <a:srgbClr val="FF0000"/>
            </a:solidFill>
            <a:latin typeface="ＭＳ Ｐゴシック"/>
          </a:endParaRPr>
        </a:p>
      </xdr:txBody>
    </xdr:sp>
    <xdr:clientData/>
  </xdr:oneCellAnchor>
  <xdr:twoCellAnchor>
    <xdr:from>
      <xdr:col>4</xdr:col>
      <xdr:colOff>104775</xdr:colOff>
      <xdr:row>50</xdr:row>
      <xdr:rowOff>86396</xdr:rowOff>
    </xdr:from>
    <xdr:to>
      <xdr:col>4</xdr:col>
      <xdr:colOff>206375</xdr:colOff>
      <xdr:row>51</xdr:row>
      <xdr:rowOff>16546</xdr:rowOff>
    </xdr:to>
    <xdr:sp macro="" textlink="">
      <xdr:nvSpPr>
        <xdr:cNvPr id="144" name="円/楕円 143"/>
        <xdr:cNvSpPr/>
      </xdr:nvSpPr>
      <xdr:spPr>
        <a:xfrm>
          <a:off x="2857500" y="8658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49</xdr:row>
      <xdr:rowOff>33073</xdr:rowOff>
    </xdr:from>
    <xdr:ext cx="599010" cy="259045"/>
    <xdr:sp macro="" textlink="">
      <xdr:nvSpPr>
        <xdr:cNvPr id="145" name="テキスト ボックス 144"/>
        <xdr:cNvSpPr txBox="1"/>
      </xdr:nvSpPr>
      <xdr:spPr>
        <a:xfrm>
          <a:off x="2608794" y="8434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168,230</a:t>
          </a:r>
          <a:endParaRPr kumimoji="1" lang="ja-JP" altLang="en-US" sz="1000" b="1">
            <a:solidFill>
              <a:srgbClr val="FF0000"/>
            </a:solidFill>
            <a:latin typeface="ＭＳ Ｐゴシック"/>
          </a:endParaRPr>
        </a:p>
      </xdr:txBody>
    </xdr:sp>
    <xdr:clientData/>
  </xdr:oneCellAnchor>
  <xdr:twoCellAnchor>
    <xdr:from>
      <xdr:col>2</xdr:col>
      <xdr:colOff>587375</xdr:colOff>
      <xdr:row>52</xdr:row>
      <xdr:rowOff>124104</xdr:rowOff>
    </xdr:from>
    <xdr:to>
      <xdr:col>3</xdr:col>
      <xdr:colOff>3175</xdr:colOff>
      <xdr:row>53</xdr:row>
      <xdr:rowOff>54254</xdr:rowOff>
    </xdr:to>
    <xdr:sp macro="" textlink="">
      <xdr:nvSpPr>
        <xdr:cNvPr id="146" name="円/楕円 145"/>
        <xdr:cNvSpPr/>
      </xdr:nvSpPr>
      <xdr:spPr>
        <a:xfrm>
          <a:off x="1968500" y="9039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51</xdr:row>
      <xdr:rowOff>70781</xdr:rowOff>
    </xdr:from>
    <xdr:ext cx="599010" cy="259045"/>
    <xdr:sp macro="" textlink="">
      <xdr:nvSpPr>
        <xdr:cNvPr id="147" name="テキスト ボックス 146"/>
        <xdr:cNvSpPr txBox="1"/>
      </xdr:nvSpPr>
      <xdr:spPr>
        <a:xfrm>
          <a:off x="1719794" y="8814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133,266</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98643</xdr:rowOff>
    </xdr:from>
    <xdr:to>
      <xdr:col>1</xdr:col>
      <xdr:colOff>485775</xdr:colOff>
      <xdr:row>56</xdr:row>
      <xdr:rowOff>28793</xdr:rowOff>
    </xdr:to>
    <xdr:sp macro="" textlink="">
      <xdr:nvSpPr>
        <xdr:cNvPr id="148" name="円/楕円 147"/>
        <xdr:cNvSpPr/>
      </xdr:nvSpPr>
      <xdr:spPr>
        <a:xfrm>
          <a:off x="1079500" y="9528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45320</xdr:rowOff>
    </xdr:from>
    <xdr:ext cx="534377" cy="259045"/>
    <xdr:sp macro="" textlink="">
      <xdr:nvSpPr>
        <xdr:cNvPr id="149" name="テキスト ボックス 148"/>
        <xdr:cNvSpPr txBox="1"/>
      </xdr:nvSpPr>
      <xdr:spPr>
        <a:xfrm>
          <a:off x="863111" y="930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88,355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8,487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3" name="テキスト ボックス 162"/>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168927</xdr:rowOff>
    </xdr:from>
    <xdr:ext cx="467179" cy="259045"/>
    <xdr:sp macro="" textlink="">
      <xdr:nvSpPr>
        <xdr:cNvPr id="165" name="テキスト ボックス 164"/>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130827</xdr:rowOff>
    </xdr:from>
    <xdr:ext cx="467179" cy="259045"/>
    <xdr:sp macro="" textlink="">
      <xdr:nvSpPr>
        <xdr:cNvPr id="167" name="テキスト ボックス 166"/>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23368</xdr:rowOff>
    </xdr:from>
    <xdr:to>
      <xdr:col>6</xdr:col>
      <xdr:colOff>510540</xdr:colOff>
      <xdr:row>79</xdr:row>
      <xdr:rowOff>1015</xdr:rowOff>
    </xdr:to>
    <xdr:cxnSp macro="">
      <xdr:nvCxnSpPr>
        <xdr:cNvPr id="173" name="直線コネクタ 172"/>
        <xdr:cNvCxnSpPr/>
      </xdr:nvCxnSpPr>
      <xdr:spPr>
        <a:xfrm flipV="1">
          <a:off x="4633595" y="12024868"/>
          <a:ext cx="1270" cy="1520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4842</xdr:rowOff>
    </xdr:from>
    <xdr:ext cx="378565" cy="259045"/>
    <xdr:sp macro="" textlink="">
      <xdr:nvSpPr>
        <xdr:cNvPr id="174" name="維持補修費最小値テキスト"/>
        <xdr:cNvSpPr txBox="1"/>
      </xdr:nvSpPr>
      <xdr:spPr>
        <a:xfrm>
          <a:off x="4686300" y="13549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a:t>
          </a:r>
          <a:endParaRPr kumimoji="1" lang="ja-JP" altLang="en-US" sz="1000" b="1">
            <a:latin typeface="ＭＳ Ｐゴシック"/>
          </a:endParaRPr>
        </a:p>
      </xdr:txBody>
    </xdr:sp>
    <xdr:clientData/>
  </xdr:oneCellAnchor>
  <xdr:twoCellAnchor>
    <xdr:from>
      <xdr:col>6</xdr:col>
      <xdr:colOff>422275</xdr:colOff>
      <xdr:row>79</xdr:row>
      <xdr:rowOff>1015</xdr:rowOff>
    </xdr:from>
    <xdr:to>
      <xdr:col>6</xdr:col>
      <xdr:colOff>600075</xdr:colOff>
      <xdr:row>79</xdr:row>
      <xdr:rowOff>1015</xdr:rowOff>
    </xdr:to>
    <xdr:cxnSp macro="">
      <xdr:nvCxnSpPr>
        <xdr:cNvPr id="175" name="直線コネクタ 174"/>
        <xdr:cNvCxnSpPr/>
      </xdr:nvCxnSpPr>
      <xdr:spPr>
        <a:xfrm>
          <a:off x="4546600" y="13545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141495</xdr:rowOff>
    </xdr:from>
    <xdr:ext cx="534377" cy="259045"/>
    <xdr:sp macro="" textlink="">
      <xdr:nvSpPr>
        <xdr:cNvPr id="176" name="維持補修費最大値テキスト"/>
        <xdr:cNvSpPr txBox="1"/>
      </xdr:nvSpPr>
      <xdr:spPr>
        <a:xfrm>
          <a:off x="4686300" y="11800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12,316</a:t>
          </a:r>
          <a:endParaRPr kumimoji="1" lang="ja-JP" altLang="en-US" sz="1000" b="1">
            <a:latin typeface="ＭＳ Ｐゴシック"/>
          </a:endParaRPr>
        </a:p>
      </xdr:txBody>
    </xdr:sp>
    <xdr:clientData/>
  </xdr:oneCellAnchor>
  <xdr:twoCellAnchor>
    <xdr:from>
      <xdr:col>6</xdr:col>
      <xdr:colOff>422275</xdr:colOff>
      <xdr:row>70</xdr:row>
      <xdr:rowOff>23368</xdr:rowOff>
    </xdr:from>
    <xdr:to>
      <xdr:col>6</xdr:col>
      <xdr:colOff>600075</xdr:colOff>
      <xdr:row>70</xdr:row>
      <xdr:rowOff>23368</xdr:rowOff>
    </xdr:to>
    <xdr:cxnSp macro="">
      <xdr:nvCxnSpPr>
        <xdr:cNvPr id="177" name="直線コネクタ 176"/>
        <xdr:cNvCxnSpPr/>
      </xdr:nvCxnSpPr>
      <xdr:spPr>
        <a:xfrm>
          <a:off x="4546600" y="12024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72</xdr:row>
      <xdr:rowOff>158115</xdr:rowOff>
    </xdr:from>
    <xdr:to>
      <xdr:col>6</xdr:col>
      <xdr:colOff>511175</xdr:colOff>
      <xdr:row>73</xdr:row>
      <xdr:rowOff>508</xdr:rowOff>
    </xdr:to>
    <xdr:cxnSp macro="">
      <xdr:nvCxnSpPr>
        <xdr:cNvPr id="178" name="直線コネクタ 177"/>
        <xdr:cNvCxnSpPr/>
      </xdr:nvCxnSpPr>
      <xdr:spPr>
        <a:xfrm flipV="1">
          <a:off x="3797300" y="12502515"/>
          <a:ext cx="838200" cy="13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135272</xdr:rowOff>
    </xdr:from>
    <xdr:ext cx="469744" cy="259045"/>
    <xdr:sp macro="" textlink="">
      <xdr:nvSpPr>
        <xdr:cNvPr id="179" name="維持補修費平均値テキスト"/>
        <xdr:cNvSpPr txBox="1"/>
      </xdr:nvSpPr>
      <xdr:spPr>
        <a:xfrm>
          <a:off x="4686300" y="129940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4,115</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156845</xdr:rowOff>
    </xdr:from>
    <xdr:to>
      <xdr:col>6</xdr:col>
      <xdr:colOff>561975</xdr:colOff>
      <xdr:row>76</xdr:row>
      <xdr:rowOff>86995</xdr:rowOff>
    </xdr:to>
    <xdr:sp macro="" textlink="">
      <xdr:nvSpPr>
        <xdr:cNvPr id="180" name="フローチャート : 判断 179"/>
        <xdr:cNvSpPr/>
      </xdr:nvSpPr>
      <xdr:spPr>
        <a:xfrm>
          <a:off x="4584700" y="130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73</xdr:row>
      <xdr:rowOff>508</xdr:rowOff>
    </xdr:from>
    <xdr:to>
      <xdr:col>5</xdr:col>
      <xdr:colOff>358775</xdr:colOff>
      <xdr:row>73</xdr:row>
      <xdr:rowOff>110236</xdr:rowOff>
    </xdr:to>
    <xdr:cxnSp macro="">
      <xdr:nvCxnSpPr>
        <xdr:cNvPr id="181" name="直線コネクタ 180"/>
        <xdr:cNvCxnSpPr/>
      </xdr:nvCxnSpPr>
      <xdr:spPr>
        <a:xfrm flipV="1">
          <a:off x="2908300" y="12516358"/>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165227</xdr:rowOff>
    </xdr:from>
    <xdr:to>
      <xdr:col>5</xdr:col>
      <xdr:colOff>409575</xdr:colOff>
      <xdr:row>76</xdr:row>
      <xdr:rowOff>95377</xdr:rowOff>
    </xdr:to>
    <xdr:sp macro="" textlink="">
      <xdr:nvSpPr>
        <xdr:cNvPr id="182" name="フローチャート : 判断 181"/>
        <xdr:cNvSpPr/>
      </xdr:nvSpPr>
      <xdr:spPr>
        <a:xfrm>
          <a:off x="3746500" y="1302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86504</xdr:rowOff>
    </xdr:from>
    <xdr:ext cx="469744" cy="259045"/>
    <xdr:sp macro="" textlink="">
      <xdr:nvSpPr>
        <xdr:cNvPr id="183" name="テキスト ボックス 182"/>
        <xdr:cNvSpPr txBox="1"/>
      </xdr:nvSpPr>
      <xdr:spPr>
        <a:xfrm>
          <a:off x="3562427" y="13116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4,049</a:t>
          </a:r>
          <a:endParaRPr kumimoji="1" lang="ja-JP" altLang="en-US" sz="1000" b="1">
            <a:solidFill>
              <a:srgbClr val="000080"/>
            </a:solidFill>
            <a:latin typeface="ＭＳ Ｐゴシック"/>
          </a:endParaRPr>
        </a:p>
      </xdr:txBody>
    </xdr:sp>
    <xdr:clientData/>
  </xdr:oneCellAnchor>
  <xdr:twoCellAnchor>
    <xdr:from>
      <xdr:col>2</xdr:col>
      <xdr:colOff>638175</xdr:colOff>
      <xdr:row>71</xdr:row>
      <xdr:rowOff>149098</xdr:rowOff>
    </xdr:from>
    <xdr:to>
      <xdr:col>4</xdr:col>
      <xdr:colOff>155575</xdr:colOff>
      <xdr:row>73</xdr:row>
      <xdr:rowOff>110236</xdr:rowOff>
    </xdr:to>
    <xdr:cxnSp macro="">
      <xdr:nvCxnSpPr>
        <xdr:cNvPr id="184" name="直線コネクタ 183"/>
        <xdr:cNvCxnSpPr/>
      </xdr:nvCxnSpPr>
      <xdr:spPr>
        <a:xfrm>
          <a:off x="2019300" y="12322048"/>
          <a:ext cx="889000" cy="304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2794</xdr:rowOff>
    </xdr:from>
    <xdr:to>
      <xdr:col>4</xdr:col>
      <xdr:colOff>206375</xdr:colOff>
      <xdr:row>76</xdr:row>
      <xdr:rowOff>104394</xdr:rowOff>
    </xdr:to>
    <xdr:sp macro="" textlink="">
      <xdr:nvSpPr>
        <xdr:cNvPr id="185" name="フローチャート : 判断 184"/>
        <xdr:cNvSpPr/>
      </xdr:nvSpPr>
      <xdr:spPr>
        <a:xfrm>
          <a:off x="2857500" y="1303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95521</xdr:rowOff>
    </xdr:from>
    <xdr:ext cx="469744" cy="259045"/>
    <xdr:sp macro="" textlink="">
      <xdr:nvSpPr>
        <xdr:cNvPr id="186" name="テキスト ボックス 185"/>
        <xdr:cNvSpPr txBox="1"/>
      </xdr:nvSpPr>
      <xdr:spPr>
        <a:xfrm>
          <a:off x="2673427" y="1312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3,978</a:t>
          </a:r>
          <a:endParaRPr kumimoji="1" lang="ja-JP" altLang="en-US" sz="1000" b="1">
            <a:solidFill>
              <a:srgbClr val="000080"/>
            </a:solidFill>
            <a:latin typeface="ＭＳ Ｐゴシック"/>
          </a:endParaRPr>
        </a:p>
      </xdr:txBody>
    </xdr:sp>
    <xdr:clientData/>
  </xdr:oneCellAnchor>
  <xdr:twoCellAnchor>
    <xdr:from>
      <xdr:col>1</xdr:col>
      <xdr:colOff>434975</xdr:colOff>
      <xdr:row>71</xdr:row>
      <xdr:rowOff>149098</xdr:rowOff>
    </xdr:from>
    <xdr:to>
      <xdr:col>2</xdr:col>
      <xdr:colOff>638175</xdr:colOff>
      <xdr:row>72</xdr:row>
      <xdr:rowOff>152781</xdr:rowOff>
    </xdr:to>
    <xdr:cxnSp macro="">
      <xdr:nvCxnSpPr>
        <xdr:cNvPr id="187" name="直線コネクタ 186"/>
        <xdr:cNvCxnSpPr/>
      </xdr:nvCxnSpPr>
      <xdr:spPr>
        <a:xfrm flipV="1">
          <a:off x="1130300" y="12322048"/>
          <a:ext cx="889000" cy="175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143510</xdr:rowOff>
    </xdr:from>
    <xdr:to>
      <xdr:col>3</xdr:col>
      <xdr:colOff>3175</xdr:colOff>
      <xdr:row>76</xdr:row>
      <xdr:rowOff>73661</xdr:rowOff>
    </xdr:to>
    <xdr:sp macro="" textlink="">
      <xdr:nvSpPr>
        <xdr:cNvPr id="188" name="フローチャート : 判断 187"/>
        <xdr:cNvSpPr/>
      </xdr:nvSpPr>
      <xdr:spPr>
        <a:xfrm>
          <a:off x="1968500" y="130022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64788</xdr:rowOff>
    </xdr:from>
    <xdr:ext cx="469744" cy="259045"/>
    <xdr:sp macro="" textlink="">
      <xdr:nvSpPr>
        <xdr:cNvPr id="189" name="テキスト ボックス 188"/>
        <xdr:cNvSpPr txBox="1"/>
      </xdr:nvSpPr>
      <xdr:spPr>
        <a:xfrm>
          <a:off x="1784427" y="1309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4,220</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142240</xdr:rowOff>
    </xdr:from>
    <xdr:to>
      <xdr:col>1</xdr:col>
      <xdr:colOff>485775</xdr:colOff>
      <xdr:row>76</xdr:row>
      <xdr:rowOff>72389</xdr:rowOff>
    </xdr:to>
    <xdr:sp macro="" textlink="">
      <xdr:nvSpPr>
        <xdr:cNvPr id="190" name="フローチャート : 判断 189"/>
        <xdr:cNvSpPr/>
      </xdr:nvSpPr>
      <xdr:spPr>
        <a:xfrm>
          <a:off x="1079500" y="130009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63516</xdr:rowOff>
    </xdr:from>
    <xdr:ext cx="469744" cy="259045"/>
    <xdr:sp macro="" textlink="">
      <xdr:nvSpPr>
        <xdr:cNvPr id="191" name="テキスト ボックス 190"/>
        <xdr:cNvSpPr txBox="1"/>
      </xdr:nvSpPr>
      <xdr:spPr>
        <a:xfrm>
          <a:off x="895427" y="1309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4,230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72</xdr:row>
      <xdr:rowOff>107315</xdr:rowOff>
    </xdr:from>
    <xdr:to>
      <xdr:col>6</xdr:col>
      <xdr:colOff>561975</xdr:colOff>
      <xdr:row>73</xdr:row>
      <xdr:rowOff>37465</xdr:rowOff>
    </xdr:to>
    <xdr:sp macro="" textlink="">
      <xdr:nvSpPr>
        <xdr:cNvPr id="197" name="円/楕円 196"/>
        <xdr:cNvSpPr/>
      </xdr:nvSpPr>
      <xdr:spPr>
        <a:xfrm>
          <a:off x="4584700" y="1245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71</xdr:row>
      <xdr:rowOff>130192</xdr:rowOff>
    </xdr:from>
    <xdr:ext cx="469744" cy="259045"/>
    <xdr:sp macro="" textlink="">
      <xdr:nvSpPr>
        <xdr:cNvPr id="198" name="維持補修費該当値テキスト"/>
        <xdr:cNvSpPr txBox="1"/>
      </xdr:nvSpPr>
      <xdr:spPr>
        <a:xfrm>
          <a:off x="4686300" y="12303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8,555</a:t>
          </a:r>
          <a:endParaRPr kumimoji="1" lang="ja-JP" altLang="en-US" sz="1000" b="1">
            <a:solidFill>
              <a:srgbClr val="FF0000"/>
            </a:solidFill>
            <a:latin typeface="ＭＳ Ｐゴシック"/>
          </a:endParaRPr>
        </a:p>
      </xdr:txBody>
    </xdr:sp>
    <xdr:clientData/>
  </xdr:oneCellAnchor>
  <xdr:twoCellAnchor>
    <xdr:from>
      <xdr:col>5</xdr:col>
      <xdr:colOff>307975</xdr:colOff>
      <xdr:row>72</xdr:row>
      <xdr:rowOff>121158</xdr:rowOff>
    </xdr:from>
    <xdr:to>
      <xdr:col>5</xdr:col>
      <xdr:colOff>409575</xdr:colOff>
      <xdr:row>73</xdr:row>
      <xdr:rowOff>51308</xdr:rowOff>
    </xdr:to>
    <xdr:sp macro="" textlink="">
      <xdr:nvSpPr>
        <xdr:cNvPr id="199" name="円/楕円 198"/>
        <xdr:cNvSpPr/>
      </xdr:nvSpPr>
      <xdr:spPr>
        <a:xfrm>
          <a:off x="3746500" y="12465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71</xdr:row>
      <xdr:rowOff>67835</xdr:rowOff>
    </xdr:from>
    <xdr:ext cx="469744" cy="259045"/>
    <xdr:sp macro="" textlink="">
      <xdr:nvSpPr>
        <xdr:cNvPr id="200" name="テキスト ボックス 199"/>
        <xdr:cNvSpPr txBox="1"/>
      </xdr:nvSpPr>
      <xdr:spPr>
        <a:xfrm>
          <a:off x="3562427" y="12240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8,446</a:t>
          </a:r>
          <a:endParaRPr kumimoji="1" lang="ja-JP" altLang="en-US" sz="1000" b="1">
            <a:solidFill>
              <a:srgbClr val="FF0000"/>
            </a:solidFill>
            <a:latin typeface="ＭＳ Ｐゴシック"/>
          </a:endParaRPr>
        </a:p>
      </xdr:txBody>
    </xdr:sp>
    <xdr:clientData/>
  </xdr:oneCellAnchor>
  <xdr:twoCellAnchor>
    <xdr:from>
      <xdr:col>4</xdr:col>
      <xdr:colOff>104775</xdr:colOff>
      <xdr:row>73</xdr:row>
      <xdr:rowOff>59436</xdr:rowOff>
    </xdr:from>
    <xdr:to>
      <xdr:col>4</xdr:col>
      <xdr:colOff>206375</xdr:colOff>
      <xdr:row>73</xdr:row>
      <xdr:rowOff>161036</xdr:rowOff>
    </xdr:to>
    <xdr:sp macro="" textlink="">
      <xdr:nvSpPr>
        <xdr:cNvPr id="201" name="円/楕円 200"/>
        <xdr:cNvSpPr/>
      </xdr:nvSpPr>
      <xdr:spPr>
        <a:xfrm>
          <a:off x="2857500" y="1257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72</xdr:row>
      <xdr:rowOff>6113</xdr:rowOff>
    </xdr:from>
    <xdr:ext cx="469744" cy="259045"/>
    <xdr:sp macro="" textlink="">
      <xdr:nvSpPr>
        <xdr:cNvPr id="202" name="テキスト ボックス 201"/>
        <xdr:cNvSpPr txBox="1"/>
      </xdr:nvSpPr>
      <xdr:spPr>
        <a:xfrm>
          <a:off x="2673427" y="12350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7,582</a:t>
          </a:r>
          <a:endParaRPr kumimoji="1" lang="ja-JP" altLang="en-US" sz="1000" b="1">
            <a:solidFill>
              <a:srgbClr val="FF0000"/>
            </a:solidFill>
            <a:latin typeface="ＭＳ Ｐゴシック"/>
          </a:endParaRPr>
        </a:p>
      </xdr:txBody>
    </xdr:sp>
    <xdr:clientData/>
  </xdr:oneCellAnchor>
  <xdr:twoCellAnchor>
    <xdr:from>
      <xdr:col>2</xdr:col>
      <xdr:colOff>587375</xdr:colOff>
      <xdr:row>71</xdr:row>
      <xdr:rowOff>98298</xdr:rowOff>
    </xdr:from>
    <xdr:to>
      <xdr:col>3</xdr:col>
      <xdr:colOff>3175</xdr:colOff>
      <xdr:row>72</xdr:row>
      <xdr:rowOff>28448</xdr:rowOff>
    </xdr:to>
    <xdr:sp macro="" textlink="">
      <xdr:nvSpPr>
        <xdr:cNvPr id="203" name="円/楕円 202"/>
        <xdr:cNvSpPr/>
      </xdr:nvSpPr>
      <xdr:spPr>
        <a:xfrm>
          <a:off x="1968500" y="12271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70</xdr:row>
      <xdr:rowOff>44975</xdr:rowOff>
    </xdr:from>
    <xdr:ext cx="469744" cy="259045"/>
    <xdr:sp macro="" textlink="">
      <xdr:nvSpPr>
        <xdr:cNvPr id="204" name="テキスト ボックス 203"/>
        <xdr:cNvSpPr txBox="1"/>
      </xdr:nvSpPr>
      <xdr:spPr>
        <a:xfrm>
          <a:off x="1784427" y="12046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9,976</a:t>
          </a:r>
          <a:endParaRPr kumimoji="1" lang="ja-JP" altLang="en-US" sz="1000" b="1">
            <a:solidFill>
              <a:srgbClr val="FF0000"/>
            </a:solidFill>
            <a:latin typeface="ＭＳ Ｐゴシック"/>
          </a:endParaRPr>
        </a:p>
      </xdr:txBody>
    </xdr:sp>
    <xdr:clientData/>
  </xdr:oneCellAnchor>
  <xdr:twoCellAnchor>
    <xdr:from>
      <xdr:col>1</xdr:col>
      <xdr:colOff>384175</xdr:colOff>
      <xdr:row>72</xdr:row>
      <xdr:rowOff>101981</xdr:rowOff>
    </xdr:from>
    <xdr:to>
      <xdr:col>1</xdr:col>
      <xdr:colOff>485775</xdr:colOff>
      <xdr:row>73</xdr:row>
      <xdr:rowOff>32131</xdr:rowOff>
    </xdr:to>
    <xdr:sp macro="" textlink="">
      <xdr:nvSpPr>
        <xdr:cNvPr id="205" name="円/楕円 204"/>
        <xdr:cNvSpPr/>
      </xdr:nvSpPr>
      <xdr:spPr>
        <a:xfrm>
          <a:off x="1079500" y="12446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71</xdr:row>
      <xdr:rowOff>48658</xdr:rowOff>
    </xdr:from>
    <xdr:ext cx="469744" cy="259045"/>
    <xdr:sp macro="" textlink="">
      <xdr:nvSpPr>
        <xdr:cNvPr id="206" name="テキスト ボックス 205"/>
        <xdr:cNvSpPr txBox="1"/>
      </xdr:nvSpPr>
      <xdr:spPr>
        <a:xfrm>
          <a:off x="895427" y="12221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8,597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46/48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73,106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130150</xdr:rowOff>
    </xdr:from>
    <xdr:to>
      <xdr:col>6</xdr:col>
      <xdr:colOff>510540</xdr:colOff>
      <xdr:row>98</xdr:row>
      <xdr:rowOff>132017</xdr:rowOff>
    </xdr:to>
    <xdr:cxnSp macro="">
      <xdr:nvCxnSpPr>
        <xdr:cNvPr id="231" name="直線コネクタ 230"/>
        <xdr:cNvCxnSpPr/>
      </xdr:nvCxnSpPr>
      <xdr:spPr>
        <a:xfrm flipV="1">
          <a:off x="4633595" y="15560650"/>
          <a:ext cx="1270" cy="1373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135844</xdr:rowOff>
    </xdr:from>
    <xdr:ext cx="534377" cy="259045"/>
    <xdr:sp macro="" textlink="">
      <xdr:nvSpPr>
        <xdr:cNvPr id="232" name="扶助費最小値テキスト"/>
        <xdr:cNvSpPr txBox="1"/>
      </xdr:nvSpPr>
      <xdr:spPr>
        <a:xfrm>
          <a:off x="4686300" y="16937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66,605</a:t>
          </a:r>
          <a:endParaRPr kumimoji="1" lang="ja-JP" altLang="en-US" sz="1000" b="1">
            <a:latin typeface="ＭＳ Ｐゴシック"/>
          </a:endParaRPr>
        </a:p>
      </xdr:txBody>
    </xdr:sp>
    <xdr:clientData/>
  </xdr:oneCellAnchor>
  <xdr:twoCellAnchor>
    <xdr:from>
      <xdr:col>6</xdr:col>
      <xdr:colOff>422275</xdr:colOff>
      <xdr:row>98</xdr:row>
      <xdr:rowOff>132017</xdr:rowOff>
    </xdr:from>
    <xdr:to>
      <xdr:col>6</xdr:col>
      <xdr:colOff>600075</xdr:colOff>
      <xdr:row>98</xdr:row>
      <xdr:rowOff>132017</xdr:rowOff>
    </xdr:to>
    <xdr:cxnSp macro="">
      <xdr:nvCxnSpPr>
        <xdr:cNvPr id="233" name="直線コネクタ 232"/>
        <xdr:cNvCxnSpPr/>
      </xdr:nvCxnSpPr>
      <xdr:spPr>
        <a:xfrm>
          <a:off x="4546600" y="16934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76827</xdr:rowOff>
    </xdr:from>
    <xdr:ext cx="599010" cy="259045"/>
    <xdr:sp macro="" textlink="">
      <xdr:nvSpPr>
        <xdr:cNvPr id="234" name="扶助費最大値テキスト"/>
        <xdr:cNvSpPr txBox="1"/>
      </xdr:nvSpPr>
      <xdr:spPr>
        <a:xfrm>
          <a:off x="4686300" y="15335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174,752</a:t>
          </a:r>
          <a:endParaRPr kumimoji="1" lang="ja-JP" altLang="en-US" sz="1000" b="1">
            <a:latin typeface="ＭＳ Ｐゴシック"/>
          </a:endParaRPr>
        </a:p>
      </xdr:txBody>
    </xdr:sp>
    <xdr:clientData/>
  </xdr:oneCellAnchor>
  <xdr:twoCellAnchor>
    <xdr:from>
      <xdr:col>6</xdr:col>
      <xdr:colOff>422275</xdr:colOff>
      <xdr:row>90</xdr:row>
      <xdr:rowOff>130150</xdr:rowOff>
    </xdr:from>
    <xdr:to>
      <xdr:col>6</xdr:col>
      <xdr:colOff>600075</xdr:colOff>
      <xdr:row>90</xdr:row>
      <xdr:rowOff>130150</xdr:rowOff>
    </xdr:to>
    <xdr:cxnSp macro="">
      <xdr:nvCxnSpPr>
        <xdr:cNvPr id="235" name="直線コネクタ 234"/>
        <xdr:cNvCxnSpPr/>
      </xdr:nvCxnSpPr>
      <xdr:spPr>
        <a:xfrm>
          <a:off x="4546600" y="15560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47016</xdr:rowOff>
    </xdr:from>
    <xdr:to>
      <xdr:col>6</xdr:col>
      <xdr:colOff>511175</xdr:colOff>
      <xdr:row>98</xdr:row>
      <xdr:rowOff>135700</xdr:rowOff>
    </xdr:to>
    <xdr:cxnSp macro="">
      <xdr:nvCxnSpPr>
        <xdr:cNvPr id="236" name="直線コネクタ 235"/>
        <xdr:cNvCxnSpPr/>
      </xdr:nvCxnSpPr>
      <xdr:spPr>
        <a:xfrm flipV="1">
          <a:off x="3797300" y="16849116"/>
          <a:ext cx="838200" cy="88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99077</xdr:rowOff>
    </xdr:from>
    <xdr:ext cx="599010" cy="259045"/>
    <xdr:sp macro="" textlink="">
      <xdr:nvSpPr>
        <xdr:cNvPr id="237" name="扶助費平均値テキスト"/>
        <xdr:cNvSpPr txBox="1"/>
      </xdr:nvSpPr>
      <xdr:spPr>
        <a:xfrm>
          <a:off x="4686300" y="162153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107,500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76200</xdr:rowOff>
    </xdr:from>
    <xdr:to>
      <xdr:col>6</xdr:col>
      <xdr:colOff>561975</xdr:colOff>
      <xdr:row>96</xdr:row>
      <xdr:rowOff>6350</xdr:rowOff>
    </xdr:to>
    <xdr:sp macro="" textlink="">
      <xdr:nvSpPr>
        <xdr:cNvPr id="238" name="フローチャート : 判断 237"/>
        <xdr:cNvSpPr/>
      </xdr:nvSpPr>
      <xdr:spPr>
        <a:xfrm>
          <a:off x="4584700" y="1636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135700</xdr:rowOff>
    </xdr:from>
    <xdr:to>
      <xdr:col>5</xdr:col>
      <xdr:colOff>358775</xdr:colOff>
      <xdr:row>98</xdr:row>
      <xdr:rowOff>139649</xdr:rowOff>
    </xdr:to>
    <xdr:cxnSp macro="">
      <xdr:nvCxnSpPr>
        <xdr:cNvPr id="239" name="直線コネクタ 238"/>
        <xdr:cNvCxnSpPr/>
      </xdr:nvCxnSpPr>
      <xdr:spPr>
        <a:xfrm flipV="1">
          <a:off x="2908300" y="16937800"/>
          <a:ext cx="889000" cy="3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141732</xdr:rowOff>
    </xdr:from>
    <xdr:to>
      <xdr:col>5</xdr:col>
      <xdr:colOff>409575</xdr:colOff>
      <xdr:row>96</xdr:row>
      <xdr:rowOff>71882</xdr:rowOff>
    </xdr:to>
    <xdr:sp macro="" textlink="">
      <xdr:nvSpPr>
        <xdr:cNvPr id="240" name="フローチャート : 判断 239"/>
        <xdr:cNvSpPr/>
      </xdr:nvSpPr>
      <xdr:spPr>
        <a:xfrm>
          <a:off x="3746500" y="1642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94</xdr:row>
      <xdr:rowOff>88409</xdr:rowOff>
    </xdr:from>
    <xdr:ext cx="599010" cy="259045"/>
    <xdr:sp macro="" textlink="">
      <xdr:nvSpPr>
        <xdr:cNvPr id="241" name="テキスト ボックス 240"/>
        <xdr:cNvSpPr txBox="1"/>
      </xdr:nvSpPr>
      <xdr:spPr>
        <a:xfrm>
          <a:off x="3497794" y="16204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102,340</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139649</xdr:rowOff>
    </xdr:from>
    <xdr:to>
      <xdr:col>4</xdr:col>
      <xdr:colOff>155575</xdr:colOff>
      <xdr:row>99</xdr:row>
      <xdr:rowOff>19368</xdr:rowOff>
    </xdr:to>
    <xdr:cxnSp macro="">
      <xdr:nvCxnSpPr>
        <xdr:cNvPr id="242" name="直線コネクタ 241"/>
        <xdr:cNvCxnSpPr/>
      </xdr:nvCxnSpPr>
      <xdr:spPr>
        <a:xfrm flipV="1">
          <a:off x="2019300" y="16941749"/>
          <a:ext cx="889000" cy="51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8052</xdr:rowOff>
    </xdr:from>
    <xdr:to>
      <xdr:col>4</xdr:col>
      <xdr:colOff>206375</xdr:colOff>
      <xdr:row>96</xdr:row>
      <xdr:rowOff>109652</xdr:rowOff>
    </xdr:to>
    <xdr:sp macro="" textlink="">
      <xdr:nvSpPr>
        <xdr:cNvPr id="243" name="フローチャート : 判断 242"/>
        <xdr:cNvSpPr/>
      </xdr:nvSpPr>
      <xdr:spPr>
        <a:xfrm>
          <a:off x="2857500" y="1646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126179</xdr:rowOff>
    </xdr:from>
    <xdr:ext cx="534377" cy="259045"/>
    <xdr:sp macro="" textlink="">
      <xdr:nvSpPr>
        <xdr:cNvPr id="244" name="テキスト ボックス 243"/>
        <xdr:cNvSpPr txBox="1"/>
      </xdr:nvSpPr>
      <xdr:spPr>
        <a:xfrm>
          <a:off x="2641111" y="16242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99,366</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169520</xdr:rowOff>
    </xdr:from>
    <xdr:to>
      <xdr:col>2</xdr:col>
      <xdr:colOff>638175</xdr:colOff>
      <xdr:row>99</xdr:row>
      <xdr:rowOff>19368</xdr:rowOff>
    </xdr:to>
    <xdr:cxnSp macro="">
      <xdr:nvCxnSpPr>
        <xdr:cNvPr id="245" name="直線コネクタ 244"/>
        <xdr:cNvCxnSpPr/>
      </xdr:nvCxnSpPr>
      <xdr:spPr>
        <a:xfrm>
          <a:off x="1130300" y="16971620"/>
          <a:ext cx="889000" cy="21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77572</xdr:rowOff>
    </xdr:from>
    <xdr:to>
      <xdr:col>3</xdr:col>
      <xdr:colOff>3175</xdr:colOff>
      <xdr:row>97</xdr:row>
      <xdr:rowOff>7722</xdr:rowOff>
    </xdr:to>
    <xdr:sp macro="" textlink="">
      <xdr:nvSpPr>
        <xdr:cNvPr id="246" name="フローチャート : 判断 245"/>
        <xdr:cNvSpPr/>
      </xdr:nvSpPr>
      <xdr:spPr>
        <a:xfrm>
          <a:off x="1968500" y="1653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24249</xdr:rowOff>
    </xdr:from>
    <xdr:ext cx="534377" cy="259045"/>
    <xdr:sp macro="" textlink="">
      <xdr:nvSpPr>
        <xdr:cNvPr id="247" name="テキスト ボックス 246"/>
        <xdr:cNvSpPr txBox="1"/>
      </xdr:nvSpPr>
      <xdr:spPr>
        <a:xfrm>
          <a:off x="1752111" y="1631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93,892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99403</xdr:rowOff>
    </xdr:from>
    <xdr:to>
      <xdr:col>1</xdr:col>
      <xdr:colOff>485775</xdr:colOff>
      <xdr:row>97</xdr:row>
      <xdr:rowOff>29553</xdr:rowOff>
    </xdr:to>
    <xdr:sp macro="" textlink="">
      <xdr:nvSpPr>
        <xdr:cNvPr id="248" name="フローチャート : 判断 247"/>
        <xdr:cNvSpPr/>
      </xdr:nvSpPr>
      <xdr:spPr>
        <a:xfrm>
          <a:off x="1079500" y="1655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46080</xdr:rowOff>
    </xdr:from>
    <xdr:ext cx="534377" cy="259045"/>
    <xdr:sp macro="" textlink="">
      <xdr:nvSpPr>
        <xdr:cNvPr id="249" name="テキスト ボックス 248"/>
        <xdr:cNvSpPr txBox="1"/>
      </xdr:nvSpPr>
      <xdr:spPr>
        <a:xfrm>
          <a:off x="863111" y="16333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92,173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167666</xdr:rowOff>
    </xdr:from>
    <xdr:to>
      <xdr:col>6</xdr:col>
      <xdr:colOff>561975</xdr:colOff>
      <xdr:row>98</xdr:row>
      <xdr:rowOff>97816</xdr:rowOff>
    </xdr:to>
    <xdr:sp macro="" textlink="">
      <xdr:nvSpPr>
        <xdr:cNvPr id="255" name="円/楕円 254"/>
        <xdr:cNvSpPr/>
      </xdr:nvSpPr>
      <xdr:spPr>
        <a:xfrm>
          <a:off x="4584700" y="1679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82593</xdr:rowOff>
    </xdr:from>
    <xdr:ext cx="534377" cy="259045"/>
    <xdr:sp macro="" textlink="">
      <xdr:nvSpPr>
        <xdr:cNvPr id="256" name="扶助費該当値テキスト"/>
        <xdr:cNvSpPr txBox="1"/>
      </xdr:nvSpPr>
      <xdr:spPr>
        <a:xfrm>
          <a:off x="4686300" y="16713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73,298</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84900</xdr:rowOff>
    </xdr:from>
    <xdr:to>
      <xdr:col>5</xdr:col>
      <xdr:colOff>409575</xdr:colOff>
      <xdr:row>99</xdr:row>
      <xdr:rowOff>15050</xdr:rowOff>
    </xdr:to>
    <xdr:sp macro="" textlink="">
      <xdr:nvSpPr>
        <xdr:cNvPr id="257" name="円/楕円 256"/>
        <xdr:cNvSpPr/>
      </xdr:nvSpPr>
      <xdr:spPr>
        <a:xfrm>
          <a:off x="3746500" y="168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6177</xdr:rowOff>
    </xdr:from>
    <xdr:ext cx="534377" cy="259045"/>
    <xdr:sp macro="" textlink="">
      <xdr:nvSpPr>
        <xdr:cNvPr id="258" name="テキスト ボックス 257"/>
        <xdr:cNvSpPr txBox="1"/>
      </xdr:nvSpPr>
      <xdr:spPr>
        <a:xfrm>
          <a:off x="3530111" y="16979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66,315</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88849</xdr:rowOff>
    </xdr:from>
    <xdr:to>
      <xdr:col>4</xdr:col>
      <xdr:colOff>206375</xdr:colOff>
      <xdr:row>99</xdr:row>
      <xdr:rowOff>18999</xdr:rowOff>
    </xdr:to>
    <xdr:sp macro="" textlink="">
      <xdr:nvSpPr>
        <xdr:cNvPr id="259" name="円/楕円 258"/>
        <xdr:cNvSpPr/>
      </xdr:nvSpPr>
      <xdr:spPr>
        <a:xfrm>
          <a:off x="2857500" y="16890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10126</xdr:rowOff>
    </xdr:from>
    <xdr:ext cx="534377" cy="259045"/>
    <xdr:sp macro="" textlink="">
      <xdr:nvSpPr>
        <xdr:cNvPr id="260" name="テキスト ボックス 259"/>
        <xdr:cNvSpPr txBox="1"/>
      </xdr:nvSpPr>
      <xdr:spPr>
        <a:xfrm>
          <a:off x="2641111" y="16983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66,004</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140018</xdr:rowOff>
    </xdr:from>
    <xdr:to>
      <xdr:col>3</xdr:col>
      <xdr:colOff>3175</xdr:colOff>
      <xdr:row>99</xdr:row>
      <xdr:rowOff>70168</xdr:rowOff>
    </xdr:to>
    <xdr:sp macro="" textlink="">
      <xdr:nvSpPr>
        <xdr:cNvPr id="261" name="円/楕円 260"/>
        <xdr:cNvSpPr/>
      </xdr:nvSpPr>
      <xdr:spPr>
        <a:xfrm>
          <a:off x="1968500" y="16942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61295</xdr:rowOff>
    </xdr:from>
    <xdr:ext cx="534377" cy="259045"/>
    <xdr:sp macro="" textlink="">
      <xdr:nvSpPr>
        <xdr:cNvPr id="262" name="テキスト ボックス 261"/>
        <xdr:cNvSpPr txBox="1"/>
      </xdr:nvSpPr>
      <xdr:spPr>
        <a:xfrm>
          <a:off x="1752111" y="17034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61,975</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118720</xdr:rowOff>
    </xdr:from>
    <xdr:to>
      <xdr:col>1</xdr:col>
      <xdr:colOff>485775</xdr:colOff>
      <xdr:row>99</xdr:row>
      <xdr:rowOff>48870</xdr:rowOff>
    </xdr:to>
    <xdr:sp macro="" textlink="">
      <xdr:nvSpPr>
        <xdr:cNvPr id="263" name="円/楕円 262"/>
        <xdr:cNvSpPr/>
      </xdr:nvSpPr>
      <xdr:spPr>
        <a:xfrm>
          <a:off x="1079500" y="1692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39997</xdr:rowOff>
    </xdr:from>
    <xdr:ext cx="534377" cy="259045"/>
    <xdr:sp macro="" textlink="">
      <xdr:nvSpPr>
        <xdr:cNvPr id="264" name="テキスト ボックス 263"/>
        <xdr:cNvSpPr txBox="1"/>
      </xdr:nvSpPr>
      <xdr:spPr>
        <a:xfrm>
          <a:off x="863111" y="1701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63,652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57,204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5" name="直線コネクタ 274"/>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6" name="テキスト ボックス 275"/>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7" name="直線コネクタ 276"/>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8" name="テキスト ボックス 277"/>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9" name="直線コネクタ 278"/>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80" name="テキスト ボックス 279"/>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1" name="直線コネクタ 280"/>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2" name="テキスト ボックス 281"/>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4" name="テキスト ボックス 283"/>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34773</xdr:rowOff>
    </xdr:from>
    <xdr:to>
      <xdr:col>15</xdr:col>
      <xdr:colOff>180340</xdr:colOff>
      <xdr:row>37</xdr:row>
      <xdr:rowOff>114828</xdr:rowOff>
    </xdr:to>
    <xdr:cxnSp macro="">
      <xdr:nvCxnSpPr>
        <xdr:cNvPr id="286" name="直線コネクタ 285"/>
        <xdr:cNvCxnSpPr/>
      </xdr:nvCxnSpPr>
      <xdr:spPr>
        <a:xfrm flipV="1">
          <a:off x="10475595" y="5178273"/>
          <a:ext cx="1270" cy="1280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118655</xdr:rowOff>
    </xdr:from>
    <xdr:ext cx="469744" cy="259045"/>
    <xdr:sp macro="" textlink="">
      <xdr:nvSpPr>
        <xdr:cNvPr id="287" name="補助費等最小値テキスト"/>
        <xdr:cNvSpPr txBox="1"/>
      </xdr:nvSpPr>
      <xdr:spPr>
        <a:xfrm>
          <a:off x="10528300" y="6462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8,588</a:t>
          </a:r>
          <a:endParaRPr kumimoji="1" lang="ja-JP" altLang="en-US" sz="1000" b="1">
            <a:latin typeface="ＭＳ Ｐゴシック"/>
          </a:endParaRPr>
        </a:p>
      </xdr:txBody>
    </xdr:sp>
    <xdr:clientData/>
  </xdr:oneCellAnchor>
  <xdr:twoCellAnchor>
    <xdr:from>
      <xdr:col>15</xdr:col>
      <xdr:colOff>92075</xdr:colOff>
      <xdr:row>37</xdr:row>
      <xdr:rowOff>114828</xdr:rowOff>
    </xdr:from>
    <xdr:to>
      <xdr:col>15</xdr:col>
      <xdr:colOff>269875</xdr:colOff>
      <xdr:row>37</xdr:row>
      <xdr:rowOff>114828</xdr:rowOff>
    </xdr:to>
    <xdr:cxnSp macro="">
      <xdr:nvCxnSpPr>
        <xdr:cNvPr id="288" name="直線コネクタ 287"/>
        <xdr:cNvCxnSpPr/>
      </xdr:nvCxnSpPr>
      <xdr:spPr>
        <a:xfrm>
          <a:off x="10388600" y="6458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152900</xdr:rowOff>
    </xdr:from>
    <xdr:ext cx="534377" cy="259045"/>
    <xdr:sp macro="" textlink="">
      <xdr:nvSpPr>
        <xdr:cNvPr id="289" name="補助費等最大値テキスト"/>
        <xdr:cNvSpPr txBox="1"/>
      </xdr:nvSpPr>
      <xdr:spPr>
        <a:xfrm>
          <a:off x="10528300" y="495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64,590</a:t>
          </a:r>
          <a:endParaRPr kumimoji="1" lang="ja-JP" altLang="en-US" sz="1000" b="1">
            <a:latin typeface="ＭＳ Ｐゴシック"/>
          </a:endParaRPr>
        </a:p>
      </xdr:txBody>
    </xdr:sp>
    <xdr:clientData/>
  </xdr:oneCellAnchor>
  <xdr:twoCellAnchor>
    <xdr:from>
      <xdr:col>15</xdr:col>
      <xdr:colOff>92075</xdr:colOff>
      <xdr:row>30</xdr:row>
      <xdr:rowOff>34773</xdr:rowOff>
    </xdr:from>
    <xdr:to>
      <xdr:col>15</xdr:col>
      <xdr:colOff>269875</xdr:colOff>
      <xdr:row>30</xdr:row>
      <xdr:rowOff>34773</xdr:rowOff>
    </xdr:to>
    <xdr:cxnSp macro="">
      <xdr:nvCxnSpPr>
        <xdr:cNvPr id="290" name="直線コネクタ 289"/>
        <xdr:cNvCxnSpPr/>
      </xdr:nvCxnSpPr>
      <xdr:spPr>
        <a:xfrm>
          <a:off x="10388600" y="5178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33</xdr:row>
      <xdr:rowOff>162880</xdr:rowOff>
    </xdr:from>
    <xdr:to>
      <xdr:col>15</xdr:col>
      <xdr:colOff>180975</xdr:colOff>
      <xdr:row>34</xdr:row>
      <xdr:rowOff>25331</xdr:rowOff>
    </xdr:to>
    <xdr:cxnSp macro="">
      <xdr:nvCxnSpPr>
        <xdr:cNvPr id="291" name="直線コネクタ 290"/>
        <xdr:cNvCxnSpPr/>
      </xdr:nvCxnSpPr>
      <xdr:spPr>
        <a:xfrm>
          <a:off x="9639300" y="5820730"/>
          <a:ext cx="838200" cy="33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95239</xdr:rowOff>
    </xdr:from>
    <xdr:ext cx="534377" cy="259045"/>
    <xdr:sp macro="" textlink="">
      <xdr:nvSpPr>
        <xdr:cNvPr id="292" name="補助費等平均値テキスト"/>
        <xdr:cNvSpPr txBox="1"/>
      </xdr:nvSpPr>
      <xdr:spPr>
        <a:xfrm>
          <a:off x="10528300" y="5924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28,779</a:t>
          </a:r>
          <a:endParaRPr kumimoji="1" lang="ja-JP" altLang="en-US" sz="1000" b="1">
            <a:solidFill>
              <a:srgbClr val="000080"/>
            </a:solidFill>
            <a:latin typeface="ＭＳ Ｐゴシック"/>
          </a:endParaRPr>
        </a:p>
      </xdr:txBody>
    </xdr:sp>
    <xdr:clientData/>
  </xdr:oneCellAnchor>
  <xdr:twoCellAnchor>
    <xdr:from>
      <xdr:col>15</xdr:col>
      <xdr:colOff>130175</xdr:colOff>
      <xdr:row>34</xdr:row>
      <xdr:rowOff>116812</xdr:rowOff>
    </xdr:from>
    <xdr:to>
      <xdr:col>15</xdr:col>
      <xdr:colOff>231775</xdr:colOff>
      <xdr:row>35</xdr:row>
      <xdr:rowOff>46962</xdr:rowOff>
    </xdr:to>
    <xdr:sp macro="" textlink="">
      <xdr:nvSpPr>
        <xdr:cNvPr id="293" name="フローチャート : 判断 292"/>
        <xdr:cNvSpPr/>
      </xdr:nvSpPr>
      <xdr:spPr>
        <a:xfrm>
          <a:off x="10426700" y="5946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33</xdr:row>
      <xdr:rowOff>162880</xdr:rowOff>
    </xdr:from>
    <xdr:to>
      <xdr:col>14</xdr:col>
      <xdr:colOff>28575</xdr:colOff>
      <xdr:row>34</xdr:row>
      <xdr:rowOff>39436</xdr:rowOff>
    </xdr:to>
    <xdr:cxnSp macro="">
      <xdr:nvCxnSpPr>
        <xdr:cNvPr id="294" name="直線コネクタ 293"/>
        <xdr:cNvCxnSpPr/>
      </xdr:nvCxnSpPr>
      <xdr:spPr>
        <a:xfrm flipV="1">
          <a:off x="8750300" y="5820730"/>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34</xdr:row>
      <xdr:rowOff>116835</xdr:rowOff>
    </xdr:from>
    <xdr:to>
      <xdr:col>14</xdr:col>
      <xdr:colOff>79375</xdr:colOff>
      <xdr:row>35</xdr:row>
      <xdr:rowOff>46985</xdr:rowOff>
    </xdr:to>
    <xdr:sp macro="" textlink="">
      <xdr:nvSpPr>
        <xdr:cNvPr id="295" name="フローチャート : 判断 294"/>
        <xdr:cNvSpPr/>
      </xdr:nvSpPr>
      <xdr:spPr>
        <a:xfrm>
          <a:off x="9588500" y="594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38112</xdr:rowOff>
    </xdr:from>
    <xdr:ext cx="534377" cy="259045"/>
    <xdr:sp macro="" textlink="">
      <xdr:nvSpPr>
        <xdr:cNvPr id="296" name="テキスト ボックス 295"/>
        <xdr:cNvSpPr txBox="1"/>
      </xdr:nvSpPr>
      <xdr:spPr>
        <a:xfrm>
          <a:off x="9372111" y="6038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28,778</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39436</xdr:rowOff>
    </xdr:from>
    <xdr:to>
      <xdr:col>12</xdr:col>
      <xdr:colOff>511175</xdr:colOff>
      <xdr:row>34</xdr:row>
      <xdr:rowOff>55209</xdr:rowOff>
    </xdr:to>
    <xdr:cxnSp macro="">
      <xdr:nvCxnSpPr>
        <xdr:cNvPr id="297" name="直線コネクタ 296"/>
        <xdr:cNvCxnSpPr/>
      </xdr:nvCxnSpPr>
      <xdr:spPr>
        <a:xfrm flipV="1">
          <a:off x="7861300" y="5868736"/>
          <a:ext cx="889000" cy="15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34</xdr:row>
      <xdr:rowOff>121727</xdr:rowOff>
    </xdr:from>
    <xdr:to>
      <xdr:col>12</xdr:col>
      <xdr:colOff>561975</xdr:colOff>
      <xdr:row>35</xdr:row>
      <xdr:rowOff>51877</xdr:rowOff>
    </xdr:to>
    <xdr:sp macro="" textlink="">
      <xdr:nvSpPr>
        <xdr:cNvPr id="298" name="フローチャート : 判断 297"/>
        <xdr:cNvSpPr/>
      </xdr:nvSpPr>
      <xdr:spPr>
        <a:xfrm>
          <a:off x="8699500" y="595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43004</xdr:rowOff>
    </xdr:from>
    <xdr:ext cx="534377" cy="259045"/>
    <xdr:sp macro="" textlink="">
      <xdr:nvSpPr>
        <xdr:cNvPr id="299" name="テキスト ボックス 298"/>
        <xdr:cNvSpPr txBox="1"/>
      </xdr:nvSpPr>
      <xdr:spPr>
        <a:xfrm>
          <a:off x="8483111" y="604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28,564</a:t>
          </a:r>
          <a:endParaRPr kumimoji="1" lang="ja-JP" altLang="en-US" sz="1000" b="1">
            <a:solidFill>
              <a:srgbClr val="000080"/>
            </a:solidFill>
            <a:latin typeface="ＭＳ Ｐゴシック"/>
          </a:endParaRPr>
        </a:p>
      </xdr:txBody>
    </xdr:sp>
    <xdr:clientData/>
  </xdr:oneCellAnchor>
  <xdr:twoCellAnchor>
    <xdr:from>
      <xdr:col>10</xdr:col>
      <xdr:colOff>104775</xdr:colOff>
      <xdr:row>33</xdr:row>
      <xdr:rowOff>156959</xdr:rowOff>
    </xdr:from>
    <xdr:to>
      <xdr:col>11</xdr:col>
      <xdr:colOff>307975</xdr:colOff>
      <xdr:row>34</xdr:row>
      <xdr:rowOff>55209</xdr:rowOff>
    </xdr:to>
    <xdr:cxnSp macro="">
      <xdr:nvCxnSpPr>
        <xdr:cNvPr id="300" name="直線コネクタ 299"/>
        <xdr:cNvCxnSpPr/>
      </xdr:nvCxnSpPr>
      <xdr:spPr>
        <a:xfrm>
          <a:off x="6972300" y="5814809"/>
          <a:ext cx="889000" cy="6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121590</xdr:rowOff>
    </xdr:from>
    <xdr:to>
      <xdr:col>11</xdr:col>
      <xdr:colOff>358775</xdr:colOff>
      <xdr:row>35</xdr:row>
      <xdr:rowOff>51740</xdr:rowOff>
    </xdr:to>
    <xdr:sp macro="" textlink="">
      <xdr:nvSpPr>
        <xdr:cNvPr id="301" name="フローチャート : 判断 300"/>
        <xdr:cNvSpPr/>
      </xdr:nvSpPr>
      <xdr:spPr>
        <a:xfrm>
          <a:off x="7810500" y="595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42867</xdr:rowOff>
    </xdr:from>
    <xdr:ext cx="534377" cy="259045"/>
    <xdr:sp macro="" textlink="">
      <xdr:nvSpPr>
        <xdr:cNvPr id="302" name="テキスト ボックス 301"/>
        <xdr:cNvSpPr txBox="1"/>
      </xdr:nvSpPr>
      <xdr:spPr>
        <a:xfrm>
          <a:off x="7594111" y="6043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28,570</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121087</xdr:rowOff>
    </xdr:from>
    <xdr:to>
      <xdr:col>10</xdr:col>
      <xdr:colOff>155575</xdr:colOff>
      <xdr:row>35</xdr:row>
      <xdr:rowOff>51237</xdr:rowOff>
    </xdr:to>
    <xdr:sp macro="" textlink="">
      <xdr:nvSpPr>
        <xdr:cNvPr id="303" name="フローチャート : 判断 302"/>
        <xdr:cNvSpPr/>
      </xdr:nvSpPr>
      <xdr:spPr>
        <a:xfrm>
          <a:off x="6921500" y="595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42364</xdr:rowOff>
    </xdr:from>
    <xdr:ext cx="534377" cy="259045"/>
    <xdr:sp macro="" textlink="">
      <xdr:nvSpPr>
        <xdr:cNvPr id="304" name="テキスト ボックス 303"/>
        <xdr:cNvSpPr txBox="1"/>
      </xdr:nvSpPr>
      <xdr:spPr>
        <a:xfrm>
          <a:off x="6705111" y="6043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28,592</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33</xdr:row>
      <xdr:rowOff>145981</xdr:rowOff>
    </xdr:from>
    <xdr:to>
      <xdr:col>15</xdr:col>
      <xdr:colOff>231775</xdr:colOff>
      <xdr:row>34</xdr:row>
      <xdr:rowOff>76131</xdr:rowOff>
    </xdr:to>
    <xdr:sp macro="" textlink="">
      <xdr:nvSpPr>
        <xdr:cNvPr id="310" name="円/楕円 309"/>
        <xdr:cNvSpPr/>
      </xdr:nvSpPr>
      <xdr:spPr>
        <a:xfrm>
          <a:off x="10426700" y="5803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32</xdr:row>
      <xdr:rowOff>168858</xdr:rowOff>
    </xdr:from>
    <xdr:ext cx="534377" cy="259045"/>
    <xdr:sp macro="" textlink="">
      <xdr:nvSpPr>
        <xdr:cNvPr id="311" name="補助費等該当値テキスト"/>
        <xdr:cNvSpPr txBox="1"/>
      </xdr:nvSpPr>
      <xdr:spPr>
        <a:xfrm>
          <a:off x="10528300" y="5655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35,003</a:t>
          </a:r>
          <a:endParaRPr kumimoji="1" lang="ja-JP" altLang="en-US" sz="1000" b="1">
            <a:solidFill>
              <a:srgbClr val="FF0000"/>
            </a:solidFill>
            <a:latin typeface="ＭＳ Ｐゴシック"/>
          </a:endParaRPr>
        </a:p>
      </xdr:txBody>
    </xdr:sp>
    <xdr:clientData/>
  </xdr:oneCellAnchor>
  <xdr:twoCellAnchor>
    <xdr:from>
      <xdr:col>13</xdr:col>
      <xdr:colOff>663575</xdr:colOff>
      <xdr:row>33</xdr:row>
      <xdr:rowOff>112080</xdr:rowOff>
    </xdr:from>
    <xdr:to>
      <xdr:col>14</xdr:col>
      <xdr:colOff>79375</xdr:colOff>
      <xdr:row>34</xdr:row>
      <xdr:rowOff>42230</xdr:rowOff>
    </xdr:to>
    <xdr:sp macro="" textlink="">
      <xdr:nvSpPr>
        <xdr:cNvPr id="312" name="円/楕円 311"/>
        <xdr:cNvSpPr/>
      </xdr:nvSpPr>
      <xdr:spPr>
        <a:xfrm>
          <a:off x="9588500" y="576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32</xdr:row>
      <xdr:rowOff>58757</xdr:rowOff>
    </xdr:from>
    <xdr:ext cx="534377" cy="259045"/>
    <xdr:sp macro="" textlink="">
      <xdr:nvSpPr>
        <xdr:cNvPr id="313" name="テキスト ボックス 312"/>
        <xdr:cNvSpPr txBox="1"/>
      </xdr:nvSpPr>
      <xdr:spPr>
        <a:xfrm>
          <a:off x="9372111" y="5545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36,486</a:t>
          </a:r>
          <a:endParaRPr kumimoji="1" lang="ja-JP" altLang="en-US" sz="1000" b="1">
            <a:solidFill>
              <a:srgbClr val="FF0000"/>
            </a:solidFill>
            <a:latin typeface="ＭＳ Ｐゴシック"/>
          </a:endParaRPr>
        </a:p>
      </xdr:txBody>
    </xdr:sp>
    <xdr:clientData/>
  </xdr:oneCellAnchor>
  <xdr:twoCellAnchor>
    <xdr:from>
      <xdr:col>12</xdr:col>
      <xdr:colOff>460375</xdr:colOff>
      <xdr:row>33</xdr:row>
      <xdr:rowOff>160086</xdr:rowOff>
    </xdr:from>
    <xdr:to>
      <xdr:col>12</xdr:col>
      <xdr:colOff>561975</xdr:colOff>
      <xdr:row>34</xdr:row>
      <xdr:rowOff>90236</xdr:rowOff>
    </xdr:to>
    <xdr:sp macro="" textlink="">
      <xdr:nvSpPr>
        <xdr:cNvPr id="314" name="円/楕円 313"/>
        <xdr:cNvSpPr/>
      </xdr:nvSpPr>
      <xdr:spPr>
        <a:xfrm>
          <a:off x="8699500" y="581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32</xdr:row>
      <xdr:rowOff>106763</xdr:rowOff>
    </xdr:from>
    <xdr:ext cx="534377" cy="259045"/>
    <xdr:sp macro="" textlink="">
      <xdr:nvSpPr>
        <xdr:cNvPr id="315" name="テキスト ボックス 314"/>
        <xdr:cNvSpPr txBox="1"/>
      </xdr:nvSpPr>
      <xdr:spPr>
        <a:xfrm>
          <a:off x="8483111" y="5593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34,386</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4409</xdr:rowOff>
    </xdr:from>
    <xdr:to>
      <xdr:col>11</xdr:col>
      <xdr:colOff>358775</xdr:colOff>
      <xdr:row>34</xdr:row>
      <xdr:rowOff>106009</xdr:rowOff>
    </xdr:to>
    <xdr:sp macro="" textlink="">
      <xdr:nvSpPr>
        <xdr:cNvPr id="316" name="円/楕円 315"/>
        <xdr:cNvSpPr/>
      </xdr:nvSpPr>
      <xdr:spPr>
        <a:xfrm>
          <a:off x="7810500" y="5833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32</xdr:row>
      <xdr:rowOff>122536</xdr:rowOff>
    </xdr:from>
    <xdr:ext cx="534377" cy="259045"/>
    <xdr:sp macro="" textlink="">
      <xdr:nvSpPr>
        <xdr:cNvPr id="317" name="テキスト ボックス 316"/>
        <xdr:cNvSpPr txBox="1"/>
      </xdr:nvSpPr>
      <xdr:spPr>
        <a:xfrm>
          <a:off x="7594111" y="5608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33,696</a:t>
          </a:r>
          <a:endParaRPr kumimoji="1" lang="ja-JP" altLang="en-US" sz="1000" b="1">
            <a:solidFill>
              <a:srgbClr val="FF0000"/>
            </a:solidFill>
            <a:latin typeface="ＭＳ Ｐゴシック"/>
          </a:endParaRPr>
        </a:p>
      </xdr:txBody>
    </xdr:sp>
    <xdr:clientData/>
  </xdr:oneCellAnchor>
  <xdr:twoCellAnchor>
    <xdr:from>
      <xdr:col>10</xdr:col>
      <xdr:colOff>53975</xdr:colOff>
      <xdr:row>33</xdr:row>
      <xdr:rowOff>106159</xdr:rowOff>
    </xdr:from>
    <xdr:to>
      <xdr:col>10</xdr:col>
      <xdr:colOff>155575</xdr:colOff>
      <xdr:row>34</xdr:row>
      <xdr:rowOff>36309</xdr:rowOff>
    </xdr:to>
    <xdr:sp macro="" textlink="">
      <xdr:nvSpPr>
        <xdr:cNvPr id="318" name="円/楕円 317"/>
        <xdr:cNvSpPr/>
      </xdr:nvSpPr>
      <xdr:spPr>
        <a:xfrm>
          <a:off x="6921500" y="576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32</xdr:row>
      <xdr:rowOff>52836</xdr:rowOff>
    </xdr:from>
    <xdr:ext cx="534377" cy="259045"/>
    <xdr:sp macro="" textlink="">
      <xdr:nvSpPr>
        <xdr:cNvPr id="319" name="テキスト ボックス 318"/>
        <xdr:cNvSpPr txBox="1"/>
      </xdr:nvSpPr>
      <xdr:spPr>
        <a:xfrm>
          <a:off x="6705111" y="5539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36,745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109,423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30" name="テキスト ボックス 329"/>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73677</xdr:rowOff>
    </xdr:from>
    <xdr:ext cx="531299" cy="259045"/>
    <xdr:sp macro="" textlink="">
      <xdr:nvSpPr>
        <xdr:cNvPr id="332" name="テキスト ボックス 331"/>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0" name="テキスト ボックス 339"/>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63862</xdr:rowOff>
    </xdr:from>
    <xdr:to>
      <xdr:col>15</xdr:col>
      <xdr:colOff>180340</xdr:colOff>
      <xdr:row>59</xdr:row>
      <xdr:rowOff>17418</xdr:rowOff>
    </xdr:to>
    <xdr:cxnSp macro="">
      <xdr:nvCxnSpPr>
        <xdr:cNvPr id="344" name="直線コネクタ 343"/>
        <xdr:cNvCxnSpPr/>
      </xdr:nvCxnSpPr>
      <xdr:spPr>
        <a:xfrm flipV="1">
          <a:off x="10475595" y="8807812"/>
          <a:ext cx="1270" cy="1325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21245</xdr:rowOff>
    </xdr:from>
    <xdr:ext cx="534377" cy="259045"/>
    <xdr:sp macro="" textlink="">
      <xdr:nvSpPr>
        <xdr:cNvPr id="345" name="普通建設事業費最小値テキスト"/>
        <xdr:cNvSpPr txBox="1"/>
      </xdr:nvSpPr>
      <xdr:spPr>
        <a:xfrm>
          <a:off x="10528300" y="10136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21,419</a:t>
          </a:r>
          <a:endParaRPr kumimoji="1" lang="ja-JP" altLang="en-US" sz="1000" b="1">
            <a:latin typeface="ＭＳ Ｐゴシック"/>
          </a:endParaRPr>
        </a:p>
      </xdr:txBody>
    </xdr:sp>
    <xdr:clientData/>
  </xdr:oneCellAnchor>
  <xdr:twoCellAnchor>
    <xdr:from>
      <xdr:col>15</xdr:col>
      <xdr:colOff>92075</xdr:colOff>
      <xdr:row>59</xdr:row>
      <xdr:rowOff>17418</xdr:rowOff>
    </xdr:from>
    <xdr:to>
      <xdr:col>15</xdr:col>
      <xdr:colOff>269875</xdr:colOff>
      <xdr:row>59</xdr:row>
      <xdr:rowOff>17418</xdr:rowOff>
    </xdr:to>
    <xdr:cxnSp macro="">
      <xdr:nvCxnSpPr>
        <xdr:cNvPr id="346" name="直線コネクタ 345"/>
        <xdr:cNvCxnSpPr/>
      </xdr:nvCxnSpPr>
      <xdr:spPr>
        <a:xfrm>
          <a:off x="10388600" y="10132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10539</xdr:rowOff>
    </xdr:from>
    <xdr:ext cx="534377" cy="259045"/>
    <xdr:sp macro="" textlink="">
      <xdr:nvSpPr>
        <xdr:cNvPr id="347" name="普通建設事業費最大値テキスト"/>
        <xdr:cNvSpPr txBox="1"/>
      </xdr:nvSpPr>
      <xdr:spPr>
        <a:xfrm>
          <a:off x="10528300" y="8583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90,981</a:t>
          </a:r>
          <a:endParaRPr kumimoji="1" lang="ja-JP" altLang="en-US" sz="1000" b="1">
            <a:latin typeface="ＭＳ Ｐゴシック"/>
          </a:endParaRPr>
        </a:p>
      </xdr:txBody>
    </xdr:sp>
    <xdr:clientData/>
  </xdr:oneCellAnchor>
  <xdr:twoCellAnchor>
    <xdr:from>
      <xdr:col>15</xdr:col>
      <xdr:colOff>92075</xdr:colOff>
      <xdr:row>51</xdr:row>
      <xdr:rowOff>63862</xdr:rowOff>
    </xdr:from>
    <xdr:to>
      <xdr:col>15</xdr:col>
      <xdr:colOff>269875</xdr:colOff>
      <xdr:row>51</xdr:row>
      <xdr:rowOff>63862</xdr:rowOff>
    </xdr:to>
    <xdr:cxnSp macro="">
      <xdr:nvCxnSpPr>
        <xdr:cNvPr id="348" name="直線コネクタ 347"/>
        <xdr:cNvCxnSpPr/>
      </xdr:nvCxnSpPr>
      <xdr:spPr>
        <a:xfrm>
          <a:off x="10388600" y="8807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54</xdr:row>
      <xdr:rowOff>72530</xdr:rowOff>
    </xdr:from>
    <xdr:to>
      <xdr:col>15</xdr:col>
      <xdr:colOff>180975</xdr:colOff>
      <xdr:row>55</xdr:row>
      <xdr:rowOff>39059</xdr:rowOff>
    </xdr:to>
    <xdr:cxnSp macro="">
      <xdr:nvCxnSpPr>
        <xdr:cNvPr id="349" name="直線コネクタ 348"/>
        <xdr:cNvCxnSpPr/>
      </xdr:nvCxnSpPr>
      <xdr:spPr>
        <a:xfrm>
          <a:off x="9639300" y="9330830"/>
          <a:ext cx="838200" cy="137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155052</xdr:rowOff>
    </xdr:from>
    <xdr:ext cx="534377" cy="259045"/>
    <xdr:sp macro="" textlink="">
      <xdr:nvSpPr>
        <xdr:cNvPr id="350" name="普通建設事業費平均値テキスト"/>
        <xdr:cNvSpPr txBox="1"/>
      </xdr:nvSpPr>
      <xdr:spPr>
        <a:xfrm>
          <a:off x="10528300" y="9584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46,395</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5175</xdr:rowOff>
    </xdr:from>
    <xdr:to>
      <xdr:col>15</xdr:col>
      <xdr:colOff>231775</xdr:colOff>
      <xdr:row>56</xdr:row>
      <xdr:rowOff>106775</xdr:rowOff>
    </xdr:to>
    <xdr:sp macro="" textlink="">
      <xdr:nvSpPr>
        <xdr:cNvPr id="351" name="フローチャート : 判断 350"/>
        <xdr:cNvSpPr/>
      </xdr:nvSpPr>
      <xdr:spPr>
        <a:xfrm>
          <a:off x="10426700" y="9606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72530</xdr:rowOff>
    </xdr:from>
    <xdr:to>
      <xdr:col>14</xdr:col>
      <xdr:colOff>28575</xdr:colOff>
      <xdr:row>56</xdr:row>
      <xdr:rowOff>62719</xdr:rowOff>
    </xdr:to>
    <xdr:cxnSp macro="">
      <xdr:nvCxnSpPr>
        <xdr:cNvPr id="352" name="直線コネクタ 351"/>
        <xdr:cNvCxnSpPr/>
      </xdr:nvCxnSpPr>
      <xdr:spPr>
        <a:xfrm flipV="1">
          <a:off x="8750300" y="9330830"/>
          <a:ext cx="889000" cy="333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91186</xdr:rowOff>
    </xdr:from>
    <xdr:to>
      <xdr:col>14</xdr:col>
      <xdr:colOff>79375</xdr:colOff>
      <xdr:row>56</xdr:row>
      <xdr:rowOff>21336</xdr:rowOff>
    </xdr:to>
    <xdr:sp macro="" textlink="">
      <xdr:nvSpPr>
        <xdr:cNvPr id="353" name="フローチャート : 判断 352"/>
        <xdr:cNvSpPr/>
      </xdr:nvSpPr>
      <xdr:spPr>
        <a:xfrm>
          <a:off x="9588500" y="952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12463</xdr:rowOff>
    </xdr:from>
    <xdr:ext cx="534377" cy="259045"/>
    <xdr:sp macro="" textlink="">
      <xdr:nvSpPr>
        <xdr:cNvPr id="354" name="テキスト ボックス 353"/>
        <xdr:cNvSpPr txBox="1"/>
      </xdr:nvSpPr>
      <xdr:spPr>
        <a:xfrm>
          <a:off x="9372111" y="961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62719</xdr:rowOff>
    </xdr:from>
    <xdr:to>
      <xdr:col>12</xdr:col>
      <xdr:colOff>511175</xdr:colOff>
      <xdr:row>57</xdr:row>
      <xdr:rowOff>166408</xdr:rowOff>
    </xdr:to>
    <xdr:cxnSp macro="">
      <xdr:nvCxnSpPr>
        <xdr:cNvPr id="355" name="直線コネクタ 354"/>
        <xdr:cNvCxnSpPr/>
      </xdr:nvCxnSpPr>
      <xdr:spPr>
        <a:xfrm flipV="1">
          <a:off x="7861300" y="9663919"/>
          <a:ext cx="889000" cy="275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77222</xdr:rowOff>
    </xdr:from>
    <xdr:to>
      <xdr:col>12</xdr:col>
      <xdr:colOff>561975</xdr:colOff>
      <xdr:row>56</xdr:row>
      <xdr:rowOff>7372</xdr:rowOff>
    </xdr:to>
    <xdr:sp macro="" textlink="">
      <xdr:nvSpPr>
        <xdr:cNvPr id="356" name="フローチャート : 判断 355"/>
        <xdr:cNvSpPr/>
      </xdr:nvSpPr>
      <xdr:spPr>
        <a:xfrm>
          <a:off x="8699500" y="950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23899</xdr:rowOff>
    </xdr:from>
    <xdr:ext cx="534377" cy="259045"/>
    <xdr:sp macro="" textlink="">
      <xdr:nvSpPr>
        <xdr:cNvPr id="357" name="テキスト ボックス 356"/>
        <xdr:cNvSpPr txBox="1"/>
      </xdr:nvSpPr>
      <xdr:spPr>
        <a:xfrm>
          <a:off x="8483111" y="9282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51,613</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166408</xdr:rowOff>
    </xdr:from>
    <xdr:to>
      <xdr:col>11</xdr:col>
      <xdr:colOff>307975</xdr:colOff>
      <xdr:row>58</xdr:row>
      <xdr:rowOff>30200</xdr:rowOff>
    </xdr:to>
    <xdr:cxnSp macro="">
      <xdr:nvCxnSpPr>
        <xdr:cNvPr id="358" name="直線コネクタ 357"/>
        <xdr:cNvCxnSpPr/>
      </xdr:nvCxnSpPr>
      <xdr:spPr>
        <a:xfrm flipV="1">
          <a:off x="6972300" y="9939058"/>
          <a:ext cx="889000" cy="35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152203</xdr:rowOff>
    </xdr:from>
    <xdr:to>
      <xdr:col>11</xdr:col>
      <xdr:colOff>358775</xdr:colOff>
      <xdr:row>56</xdr:row>
      <xdr:rowOff>82353</xdr:rowOff>
    </xdr:to>
    <xdr:sp macro="" textlink="">
      <xdr:nvSpPr>
        <xdr:cNvPr id="359" name="フローチャート : 判断 358"/>
        <xdr:cNvSpPr/>
      </xdr:nvSpPr>
      <xdr:spPr>
        <a:xfrm>
          <a:off x="7810500" y="9581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98880</xdr:rowOff>
    </xdr:from>
    <xdr:ext cx="534377" cy="259045"/>
    <xdr:sp macro="" textlink="">
      <xdr:nvSpPr>
        <xdr:cNvPr id="360" name="テキスト ボックス 359"/>
        <xdr:cNvSpPr txBox="1"/>
      </xdr:nvSpPr>
      <xdr:spPr>
        <a:xfrm>
          <a:off x="7594111" y="9357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47,677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94520</xdr:rowOff>
    </xdr:from>
    <xdr:to>
      <xdr:col>10</xdr:col>
      <xdr:colOff>155575</xdr:colOff>
      <xdr:row>57</xdr:row>
      <xdr:rowOff>24670</xdr:rowOff>
    </xdr:to>
    <xdr:sp macro="" textlink="">
      <xdr:nvSpPr>
        <xdr:cNvPr id="361" name="フローチャート : 判断 360"/>
        <xdr:cNvSpPr/>
      </xdr:nvSpPr>
      <xdr:spPr>
        <a:xfrm>
          <a:off x="6921500" y="96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41197</xdr:rowOff>
    </xdr:from>
    <xdr:ext cx="534377" cy="259045"/>
    <xdr:sp macro="" textlink="">
      <xdr:nvSpPr>
        <xdr:cNvPr id="362" name="テキスト ボックス 361"/>
        <xdr:cNvSpPr txBox="1"/>
      </xdr:nvSpPr>
      <xdr:spPr>
        <a:xfrm>
          <a:off x="6705111" y="9470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41,705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54</xdr:row>
      <xdr:rowOff>159709</xdr:rowOff>
    </xdr:from>
    <xdr:to>
      <xdr:col>15</xdr:col>
      <xdr:colOff>231775</xdr:colOff>
      <xdr:row>55</xdr:row>
      <xdr:rowOff>89859</xdr:rowOff>
    </xdr:to>
    <xdr:sp macro="" textlink="">
      <xdr:nvSpPr>
        <xdr:cNvPr id="368" name="円/楕円 367"/>
        <xdr:cNvSpPr/>
      </xdr:nvSpPr>
      <xdr:spPr>
        <a:xfrm>
          <a:off x="10426700" y="9418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11136</xdr:rowOff>
    </xdr:from>
    <xdr:ext cx="534377" cy="259045"/>
    <xdr:sp macro="" textlink="">
      <xdr:nvSpPr>
        <xdr:cNvPr id="369" name="普通建設事業費該当値テキスト"/>
        <xdr:cNvSpPr txBox="1"/>
      </xdr:nvSpPr>
      <xdr:spPr>
        <a:xfrm>
          <a:off x="10528300" y="9269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56,283</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21730</xdr:rowOff>
    </xdr:from>
    <xdr:to>
      <xdr:col>14</xdr:col>
      <xdr:colOff>79375</xdr:colOff>
      <xdr:row>54</xdr:row>
      <xdr:rowOff>123330</xdr:rowOff>
    </xdr:to>
    <xdr:sp macro="" textlink="">
      <xdr:nvSpPr>
        <xdr:cNvPr id="370" name="円/楕円 369"/>
        <xdr:cNvSpPr/>
      </xdr:nvSpPr>
      <xdr:spPr>
        <a:xfrm>
          <a:off x="9588500" y="928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52</xdr:row>
      <xdr:rowOff>139857</xdr:rowOff>
    </xdr:from>
    <xdr:ext cx="534377" cy="259045"/>
    <xdr:sp macro="" textlink="">
      <xdr:nvSpPr>
        <xdr:cNvPr id="371" name="テキスト ボックス 370"/>
        <xdr:cNvSpPr txBox="1"/>
      </xdr:nvSpPr>
      <xdr:spPr>
        <a:xfrm>
          <a:off x="9372111" y="9055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63,526</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11919</xdr:rowOff>
    </xdr:from>
    <xdr:to>
      <xdr:col>12</xdr:col>
      <xdr:colOff>561975</xdr:colOff>
      <xdr:row>56</xdr:row>
      <xdr:rowOff>113519</xdr:rowOff>
    </xdr:to>
    <xdr:sp macro="" textlink="">
      <xdr:nvSpPr>
        <xdr:cNvPr id="372" name="円/楕円 371"/>
        <xdr:cNvSpPr/>
      </xdr:nvSpPr>
      <xdr:spPr>
        <a:xfrm>
          <a:off x="8699500" y="9613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104646</xdr:rowOff>
    </xdr:from>
    <xdr:ext cx="534377" cy="259045"/>
    <xdr:sp macro="" textlink="">
      <xdr:nvSpPr>
        <xdr:cNvPr id="373" name="テキスト ボックス 372"/>
        <xdr:cNvSpPr txBox="1"/>
      </xdr:nvSpPr>
      <xdr:spPr>
        <a:xfrm>
          <a:off x="8483111" y="9705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46,041</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115608</xdr:rowOff>
    </xdr:from>
    <xdr:to>
      <xdr:col>11</xdr:col>
      <xdr:colOff>358775</xdr:colOff>
      <xdr:row>58</xdr:row>
      <xdr:rowOff>45758</xdr:rowOff>
    </xdr:to>
    <xdr:sp macro="" textlink="">
      <xdr:nvSpPr>
        <xdr:cNvPr id="374" name="円/楕円 373"/>
        <xdr:cNvSpPr/>
      </xdr:nvSpPr>
      <xdr:spPr>
        <a:xfrm>
          <a:off x="7810500" y="9888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36885</xdr:rowOff>
    </xdr:from>
    <xdr:ext cx="534377" cy="259045"/>
    <xdr:sp macro="" textlink="">
      <xdr:nvSpPr>
        <xdr:cNvPr id="375" name="テキスト ボックス 374"/>
        <xdr:cNvSpPr txBox="1"/>
      </xdr:nvSpPr>
      <xdr:spPr>
        <a:xfrm>
          <a:off x="7594111" y="9980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31,598</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150850</xdr:rowOff>
    </xdr:from>
    <xdr:to>
      <xdr:col>10</xdr:col>
      <xdr:colOff>155575</xdr:colOff>
      <xdr:row>58</xdr:row>
      <xdr:rowOff>81000</xdr:rowOff>
    </xdr:to>
    <xdr:sp macro="" textlink="">
      <xdr:nvSpPr>
        <xdr:cNvPr id="376" name="円/楕円 375"/>
        <xdr:cNvSpPr/>
      </xdr:nvSpPr>
      <xdr:spPr>
        <a:xfrm>
          <a:off x="6921500" y="992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72127</xdr:rowOff>
    </xdr:from>
    <xdr:ext cx="534377" cy="259045"/>
    <xdr:sp macro="" textlink="">
      <xdr:nvSpPr>
        <xdr:cNvPr id="377" name="テキスト ボックス 376"/>
        <xdr:cNvSpPr txBox="1"/>
      </xdr:nvSpPr>
      <xdr:spPr>
        <a:xfrm>
          <a:off x="6705111" y="10016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29,748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59,218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1" name="テキスト ボックス 39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3" name="テキスト ボックス 39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5" name="テキスト ボックス 39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2266</xdr:rowOff>
    </xdr:from>
    <xdr:to>
      <xdr:col>15</xdr:col>
      <xdr:colOff>180340</xdr:colOff>
      <xdr:row>78</xdr:row>
      <xdr:rowOff>127974</xdr:rowOff>
    </xdr:to>
    <xdr:cxnSp macro="">
      <xdr:nvCxnSpPr>
        <xdr:cNvPr id="399" name="直線コネクタ 398"/>
        <xdr:cNvCxnSpPr/>
      </xdr:nvCxnSpPr>
      <xdr:spPr>
        <a:xfrm flipV="1">
          <a:off x="10475595" y="12175216"/>
          <a:ext cx="1270" cy="1325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131801</xdr:rowOff>
    </xdr:from>
    <xdr:ext cx="378565" cy="259045"/>
    <xdr:sp macro="" textlink="">
      <xdr:nvSpPr>
        <xdr:cNvPr id="400" name="普通建設事業費 （ うち新規整備　）最小値テキスト"/>
        <xdr:cNvSpPr txBox="1"/>
      </xdr:nvSpPr>
      <xdr:spPr>
        <a:xfrm>
          <a:off x="10528300" y="135049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a:t>
          </a:r>
          <a:endParaRPr kumimoji="1" lang="ja-JP" altLang="en-US" sz="1000" b="1">
            <a:latin typeface="ＭＳ Ｐゴシック"/>
          </a:endParaRPr>
        </a:p>
      </xdr:txBody>
    </xdr:sp>
    <xdr:clientData/>
  </xdr:oneCellAnchor>
  <xdr:twoCellAnchor>
    <xdr:from>
      <xdr:col>15</xdr:col>
      <xdr:colOff>92075</xdr:colOff>
      <xdr:row>78</xdr:row>
      <xdr:rowOff>127974</xdr:rowOff>
    </xdr:from>
    <xdr:to>
      <xdr:col>15</xdr:col>
      <xdr:colOff>269875</xdr:colOff>
      <xdr:row>78</xdr:row>
      <xdr:rowOff>127974</xdr:rowOff>
    </xdr:to>
    <xdr:cxnSp macro="">
      <xdr:nvCxnSpPr>
        <xdr:cNvPr id="401" name="直線コネクタ 400"/>
        <xdr:cNvCxnSpPr/>
      </xdr:nvCxnSpPr>
      <xdr:spPr>
        <a:xfrm>
          <a:off x="10388600" y="13501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120393</xdr:rowOff>
    </xdr:from>
    <xdr:ext cx="534377" cy="259045"/>
    <xdr:sp macro="" textlink="">
      <xdr:nvSpPr>
        <xdr:cNvPr id="402" name="普通建設事業費 （ うち新規整備　）最大値テキスト"/>
        <xdr:cNvSpPr txBox="1"/>
      </xdr:nvSpPr>
      <xdr:spPr>
        <a:xfrm>
          <a:off x="10528300" y="1195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58,512</a:t>
          </a:r>
          <a:endParaRPr kumimoji="1" lang="ja-JP" altLang="en-US" sz="1000" b="1">
            <a:latin typeface="ＭＳ Ｐゴシック"/>
          </a:endParaRPr>
        </a:p>
      </xdr:txBody>
    </xdr:sp>
    <xdr:clientData/>
  </xdr:oneCellAnchor>
  <xdr:twoCellAnchor>
    <xdr:from>
      <xdr:col>15</xdr:col>
      <xdr:colOff>92075</xdr:colOff>
      <xdr:row>71</xdr:row>
      <xdr:rowOff>2266</xdr:rowOff>
    </xdr:from>
    <xdr:to>
      <xdr:col>15</xdr:col>
      <xdr:colOff>269875</xdr:colOff>
      <xdr:row>71</xdr:row>
      <xdr:rowOff>2266</xdr:rowOff>
    </xdr:to>
    <xdr:cxnSp macro="">
      <xdr:nvCxnSpPr>
        <xdr:cNvPr id="403" name="直線コネクタ 402"/>
        <xdr:cNvCxnSpPr/>
      </xdr:nvCxnSpPr>
      <xdr:spPr>
        <a:xfrm>
          <a:off x="10388600" y="12175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85636</xdr:rowOff>
    </xdr:from>
    <xdr:to>
      <xdr:col>15</xdr:col>
      <xdr:colOff>180975</xdr:colOff>
      <xdr:row>75</xdr:row>
      <xdr:rowOff>86939</xdr:rowOff>
    </xdr:to>
    <xdr:cxnSp macro="">
      <xdr:nvCxnSpPr>
        <xdr:cNvPr id="404" name="直線コネクタ 403"/>
        <xdr:cNvCxnSpPr/>
      </xdr:nvCxnSpPr>
      <xdr:spPr>
        <a:xfrm>
          <a:off x="9639300" y="12944386"/>
          <a:ext cx="838200" cy="1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116042</xdr:rowOff>
    </xdr:from>
    <xdr:ext cx="534377" cy="259045"/>
    <xdr:sp macro="" textlink="">
      <xdr:nvSpPr>
        <xdr:cNvPr id="405" name="普通建設事業費 （ うち新規整備　）平均値テキスト"/>
        <xdr:cNvSpPr txBox="1"/>
      </xdr:nvSpPr>
      <xdr:spPr>
        <a:xfrm>
          <a:off x="10528300" y="13146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12,869</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137615</xdr:rowOff>
    </xdr:from>
    <xdr:to>
      <xdr:col>15</xdr:col>
      <xdr:colOff>231775</xdr:colOff>
      <xdr:row>77</xdr:row>
      <xdr:rowOff>67765</xdr:rowOff>
    </xdr:to>
    <xdr:sp macro="" textlink="">
      <xdr:nvSpPr>
        <xdr:cNvPr id="406" name="フローチャート : 判断 405"/>
        <xdr:cNvSpPr/>
      </xdr:nvSpPr>
      <xdr:spPr>
        <a:xfrm>
          <a:off x="10426700" y="1316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85636</xdr:rowOff>
    </xdr:from>
    <xdr:to>
      <xdr:col>14</xdr:col>
      <xdr:colOff>28575</xdr:colOff>
      <xdr:row>76</xdr:row>
      <xdr:rowOff>140181</xdr:rowOff>
    </xdr:to>
    <xdr:cxnSp macro="">
      <xdr:nvCxnSpPr>
        <xdr:cNvPr id="407" name="直線コネクタ 406"/>
        <xdr:cNvCxnSpPr/>
      </xdr:nvCxnSpPr>
      <xdr:spPr>
        <a:xfrm flipV="1">
          <a:off x="8750300" y="12944386"/>
          <a:ext cx="889000" cy="225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18835</xdr:rowOff>
    </xdr:from>
    <xdr:to>
      <xdr:col>14</xdr:col>
      <xdr:colOff>79375</xdr:colOff>
      <xdr:row>76</xdr:row>
      <xdr:rowOff>120435</xdr:rowOff>
    </xdr:to>
    <xdr:sp macro="" textlink="">
      <xdr:nvSpPr>
        <xdr:cNvPr id="408" name="フローチャート : 判断 407"/>
        <xdr:cNvSpPr/>
      </xdr:nvSpPr>
      <xdr:spPr>
        <a:xfrm>
          <a:off x="9588500" y="1304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111562</xdr:rowOff>
    </xdr:from>
    <xdr:ext cx="534377" cy="259045"/>
    <xdr:sp macro="" textlink="">
      <xdr:nvSpPr>
        <xdr:cNvPr id="409" name="テキスト ボックス 408"/>
        <xdr:cNvSpPr txBox="1"/>
      </xdr:nvSpPr>
      <xdr:spPr>
        <a:xfrm>
          <a:off x="9372111" y="13141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18,065</a:t>
          </a:r>
          <a:endParaRPr kumimoji="1" lang="ja-JP" altLang="en-US" sz="1000" b="1">
            <a:solidFill>
              <a:srgbClr val="000080"/>
            </a:solidFill>
            <a:latin typeface="ＭＳ Ｐゴシック"/>
          </a:endParaRPr>
        </a:p>
      </xdr:txBody>
    </xdr:sp>
    <xdr:clientData/>
  </xdr:oneCellAnchor>
  <xdr:twoCellAnchor>
    <xdr:from>
      <xdr:col>12</xdr:col>
      <xdr:colOff>460375</xdr:colOff>
      <xdr:row>75</xdr:row>
      <xdr:rowOff>169985</xdr:rowOff>
    </xdr:from>
    <xdr:to>
      <xdr:col>12</xdr:col>
      <xdr:colOff>561975</xdr:colOff>
      <xdr:row>76</xdr:row>
      <xdr:rowOff>100135</xdr:rowOff>
    </xdr:to>
    <xdr:sp macro="" textlink="">
      <xdr:nvSpPr>
        <xdr:cNvPr id="410" name="フローチャート : 判断 409"/>
        <xdr:cNvSpPr/>
      </xdr:nvSpPr>
      <xdr:spPr>
        <a:xfrm>
          <a:off x="8699500" y="1302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116661</xdr:rowOff>
    </xdr:from>
    <xdr:ext cx="534377" cy="259045"/>
    <xdr:sp macro="" textlink="">
      <xdr:nvSpPr>
        <xdr:cNvPr id="411" name="テキスト ボックス 410"/>
        <xdr:cNvSpPr txBox="1"/>
      </xdr:nvSpPr>
      <xdr:spPr>
        <a:xfrm>
          <a:off x="8483111" y="12803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18,953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75</xdr:row>
      <xdr:rowOff>36139</xdr:rowOff>
    </xdr:from>
    <xdr:to>
      <xdr:col>15</xdr:col>
      <xdr:colOff>231775</xdr:colOff>
      <xdr:row>75</xdr:row>
      <xdr:rowOff>137739</xdr:rowOff>
    </xdr:to>
    <xdr:sp macro="" textlink="">
      <xdr:nvSpPr>
        <xdr:cNvPr id="417" name="円/楕円 416"/>
        <xdr:cNvSpPr/>
      </xdr:nvSpPr>
      <xdr:spPr>
        <a:xfrm>
          <a:off x="10426700" y="12894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59016</xdr:rowOff>
    </xdr:from>
    <xdr:ext cx="534377" cy="259045"/>
    <xdr:sp macro="" textlink="">
      <xdr:nvSpPr>
        <xdr:cNvPr id="418" name="普通建設事業費 （ うち新規整備　）該当値テキスト"/>
        <xdr:cNvSpPr txBox="1"/>
      </xdr:nvSpPr>
      <xdr:spPr>
        <a:xfrm>
          <a:off x="10528300" y="1274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24,808</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34836</xdr:rowOff>
    </xdr:from>
    <xdr:to>
      <xdr:col>14</xdr:col>
      <xdr:colOff>79375</xdr:colOff>
      <xdr:row>75</xdr:row>
      <xdr:rowOff>136436</xdr:rowOff>
    </xdr:to>
    <xdr:sp macro="" textlink="">
      <xdr:nvSpPr>
        <xdr:cNvPr id="419" name="円/楕円 418"/>
        <xdr:cNvSpPr/>
      </xdr:nvSpPr>
      <xdr:spPr>
        <a:xfrm>
          <a:off x="9588500" y="1289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152963</xdr:rowOff>
    </xdr:from>
    <xdr:ext cx="534377" cy="259045"/>
    <xdr:sp macro="" textlink="">
      <xdr:nvSpPr>
        <xdr:cNvPr id="420" name="テキスト ボックス 419"/>
        <xdr:cNvSpPr txBox="1"/>
      </xdr:nvSpPr>
      <xdr:spPr>
        <a:xfrm>
          <a:off x="9372111" y="12668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24,865</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89381</xdr:rowOff>
    </xdr:from>
    <xdr:to>
      <xdr:col>12</xdr:col>
      <xdr:colOff>561975</xdr:colOff>
      <xdr:row>77</xdr:row>
      <xdr:rowOff>19531</xdr:rowOff>
    </xdr:to>
    <xdr:sp macro="" textlink="">
      <xdr:nvSpPr>
        <xdr:cNvPr id="421" name="円/楕円 420"/>
        <xdr:cNvSpPr/>
      </xdr:nvSpPr>
      <xdr:spPr>
        <a:xfrm>
          <a:off x="8699500" y="13119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10658</xdr:rowOff>
    </xdr:from>
    <xdr:ext cx="534377" cy="259045"/>
    <xdr:sp macro="" textlink="">
      <xdr:nvSpPr>
        <xdr:cNvPr id="422" name="テキスト ボックス 421"/>
        <xdr:cNvSpPr txBox="1"/>
      </xdr:nvSpPr>
      <xdr:spPr>
        <a:xfrm>
          <a:off x="8483111" y="13212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14,979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36,178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33" name="テキスト ボックス 43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98879</xdr:rowOff>
    </xdr:from>
    <xdr:to>
      <xdr:col>16</xdr:col>
      <xdr:colOff>307975</xdr:colOff>
      <xdr:row>99</xdr:row>
      <xdr:rowOff>98879</xdr:rowOff>
    </xdr:to>
    <xdr:cxnSp macro="">
      <xdr:nvCxnSpPr>
        <xdr:cNvPr id="434" name="直線コネクタ 43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128106</xdr:rowOff>
    </xdr:from>
    <xdr:ext cx="531299" cy="259045"/>
    <xdr:sp macro="" textlink="">
      <xdr:nvSpPr>
        <xdr:cNvPr id="435" name="テキスト ボックス 434"/>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6" name="直線コネクタ 43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7" name="テキスト ボックス 436"/>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8" name="直線コネクタ 43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9" name="テキスト ボックス 438"/>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40" name="直線コネクタ 43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41" name="テキスト ボックス 440"/>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2" name="直線コネクタ 44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43" name="テキスト ボックス 442"/>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4" name="直線コネクタ 44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38298</xdr:rowOff>
    </xdr:from>
    <xdr:ext cx="531299" cy="259045"/>
    <xdr:sp macro="" textlink="">
      <xdr:nvSpPr>
        <xdr:cNvPr id="445" name="テキスト ボックス 444"/>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47" name="テキスト ボックス 446"/>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138393</xdr:rowOff>
    </xdr:from>
    <xdr:to>
      <xdr:col>15</xdr:col>
      <xdr:colOff>180340</xdr:colOff>
      <xdr:row>100</xdr:row>
      <xdr:rowOff>8908</xdr:rowOff>
    </xdr:to>
    <xdr:cxnSp macro="">
      <xdr:nvCxnSpPr>
        <xdr:cNvPr id="449" name="直線コネクタ 448"/>
        <xdr:cNvCxnSpPr/>
      </xdr:nvCxnSpPr>
      <xdr:spPr>
        <a:xfrm flipV="1">
          <a:off x="10475595" y="15568893"/>
          <a:ext cx="1270" cy="1585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100</xdr:row>
      <xdr:rowOff>12735</xdr:rowOff>
    </xdr:from>
    <xdr:ext cx="469744" cy="259045"/>
    <xdr:sp macro="" textlink="">
      <xdr:nvSpPr>
        <xdr:cNvPr id="450" name="普通建設事業費 （ うち更新整備　）最小値テキスト"/>
        <xdr:cNvSpPr txBox="1"/>
      </xdr:nvSpPr>
      <xdr:spPr>
        <a:xfrm>
          <a:off x="10528300" y="17157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7,505</a:t>
          </a:r>
          <a:endParaRPr kumimoji="1" lang="ja-JP" altLang="en-US" sz="1000" b="1">
            <a:latin typeface="ＭＳ Ｐゴシック"/>
          </a:endParaRPr>
        </a:p>
      </xdr:txBody>
    </xdr:sp>
    <xdr:clientData/>
  </xdr:oneCellAnchor>
  <xdr:twoCellAnchor>
    <xdr:from>
      <xdr:col>15</xdr:col>
      <xdr:colOff>92075</xdr:colOff>
      <xdr:row>100</xdr:row>
      <xdr:rowOff>8908</xdr:rowOff>
    </xdr:from>
    <xdr:to>
      <xdr:col>15</xdr:col>
      <xdr:colOff>269875</xdr:colOff>
      <xdr:row>100</xdr:row>
      <xdr:rowOff>8908</xdr:rowOff>
    </xdr:to>
    <xdr:cxnSp macro="">
      <xdr:nvCxnSpPr>
        <xdr:cNvPr id="451" name="直線コネクタ 450"/>
        <xdr:cNvCxnSpPr/>
      </xdr:nvCxnSpPr>
      <xdr:spPr>
        <a:xfrm>
          <a:off x="10388600" y="17153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85070</xdr:rowOff>
    </xdr:from>
    <xdr:ext cx="534377" cy="259045"/>
    <xdr:sp macro="" textlink="">
      <xdr:nvSpPr>
        <xdr:cNvPr id="452" name="普通建設事業費 （ うち更新整備　）最大値テキスト"/>
        <xdr:cNvSpPr txBox="1"/>
      </xdr:nvSpPr>
      <xdr:spPr>
        <a:xfrm>
          <a:off x="10528300" y="15344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56,040</a:t>
          </a:r>
          <a:endParaRPr kumimoji="1" lang="ja-JP" altLang="en-US" sz="1000" b="1">
            <a:latin typeface="ＭＳ Ｐゴシック"/>
          </a:endParaRPr>
        </a:p>
      </xdr:txBody>
    </xdr:sp>
    <xdr:clientData/>
  </xdr:oneCellAnchor>
  <xdr:twoCellAnchor>
    <xdr:from>
      <xdr:col>15</xdr:col>
      <xdr:colOff>92075</xdr:colOff>
      <xdr:row>90</xdr:row>
      <xdr:rowOff>138393</xdr:rowOff>
    </xdr:from>
    <xdr:to>
      <xdr:col>15</xdr:col>
      <xdr:colOff>269875</xdr:colOff>
      <xdr:row>90</xdr:row>
      <xdr:rowOff>138393</xdr:rowOff>
    </xdr:to>
    <xdr:cxnSp macro="">
      <xdr:nvCxnSpPr>
        <xdr:cNvPr id="453" name="直線コネクタ 452"/>
        <xdr:cNvCxnSpPr/>
      </xdr:nvCxnSpPr>
      <xdr:spPr>
        <a:xfrm>
          <a:off x="10388600" y="15568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94503</xdr:rowOff>
    </xdr:from>
    <xdr:to>
      <xdr:col>15</xdr:col>
      <xdr:colOff>180975</xdr:colOff>
      <xdr:row>96</xdr:row>
      <xdr:rowOff>144142</xdr:rowOff>
    </xdr:to>
    <xdr:cxnSp macro="">
      <xdr:nvCxnSpPr>
        <xdr:cNvPr id="454" name="直線コネクタ 453"/>
        <xdr:cNvCxnSpPr/>
      </xdr:nvCxnSpPr>
      <xdr:spPr>
        <a:xfrm>
          <a:off x="9639300" y="16382253"/>
          <a:ext cx="838200" cy="22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115268</xdr:rowOff>
    </xdr:from>
    <xdr:ext cx="534377" cy="259045"/>
    <xdr:sp macro="" textlink="">
      <xdr:nvSpPr>
        <xdr:cNvPr id="455" name="普通建設事業費 （ うち更新整備　）平均値テキスト"/>
        <xdr:cNvSpPr txBox="1"/>
      </xdr:nvSpPr>
      <xdr:spPr>
        <a:xfrm>
          <a:off x="10528300" y="165744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23,032</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136841</xdr:rowOff>
    </xdr:from>
    <xdr:to>
      <xdr:col>15</xdr:col>
      <xdr:colOff>231775</xdr:colOff>
      <xdr:row>97</xdr:row>
      <xdr:rowOff>66991</xdr:rowOff>
    </xdr:to>
    <xdr:sp macro="" textlink="">
      <xdr:nvSpPr>
        <xdr:cNvPr id="456" name="フローチャート : 判断 455"/>
        <xdr:cNvSpPr/>
      </xdr:nvSpPr>
      <xdr:spPr>
        <a:xfrm>
          <a:off x="10426700" y="1659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94503</xdr:rowOff>
    </xdr:from>
    <xdr:to>
      <xdr:col>14</xdr:col>
      <xdr:colOff>28575</xdr:colOff>
      <xdr:row>96</xdr:row>
      <xdr:rowOff>159099</xdr:rowOff>
    </xdr:to>
    <xdr:cxnSp macro="">
      <xdr:nvCxnSpPr>
        <xdr:cNvPr id="457" name="直線コネクタ 456"/>
        <xdr:cNvCxnSpPr/>
      </xdr:nvCxnSpPr>
      <xdr:spPr>
        <a:xfrm flipV="1">
          <a:off x="8750300" y="16382253"/>
          <a:ext cx="889000" cy="236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148727</xdr:rowOff>
    </xdr:from>
    <xdr:to>
      <xdr:col>14</xdr:col>
      <xdr:colOff>79375</xdr:colOff>
      <xdr:row>97</xdr:row>
      <xdr:rowOff>78877</xdr:rowOff>
    </xdr:to>
    <xdr:sp macro="" textlink="">
      <xdr:nvSpPr>
        <xdr:cNvPr id="458" name="フローチャート : 判断 457"/>
        <xdr:cNvSpPr/>
      </xdr:nvSpPr>
      <xdr:spPr>
        <a:xfrm>
          <a:off x="9588500" y="1660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70004</xdr:rowOff>
    </xdr:from>
    <xdr:ext cx="534377" cy="259045"/>
    <xdr:sp macro="" textlink="">
      <xdr:nvSpPr>
        <xdr:cNvPr id="459" name="テキスト ボックス 458"/>
        <xdr:cNvSpPr txBox="1"/>
      </xdr:nvSpPr>
      <xdr:spPr>
        <a:xfrm>
          <a:off x="9372111" y="16700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22,668</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167277</xdr:rowOff>
    </xdr:from>
    <xdr:to>
      <xdr:col>12</xdr:col>
      <xdr:colOff>561975</xdr:colOff>
      <xdr:row>97</xdr:row>
      <xdr:rowOff>97427</xdr:rowOff>
    </xdr:to>
    <xdr:sp macro="" textlink="">
      <xdr:nvSpPr>
        <xdr:cNvPr id="460" name="フローチャート : 判断 459"/>
        <xdr:cNvSpPr/>
      </xdr:nvSpPr>
      <xdr:spPr>
        <a:xfrm>
          <a:off x="8699500" y="16626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88554</xdr:rowOff>
    </xdr:from>
    <xdr:ext cx="534377" cy="259045"/>
    <xdr:sp macro="" textlink="">
      <xdr:nvSpPr>
        <xdr:cNvPr id="461" name="テキスト ボックス 460"/>
        <xdr:cNvSpPr txBox="1"/>
      </xdr:nvSpPr>
      <xdr:spPr>
        <a:xfrm>
          <a:off x="8483111" y="16719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22,100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2" name="テキスト ボックス 46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3" name="テキスト ボックス 46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4" name="テキスト ボックス 46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5" name="テキスト ボックス 46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6" name="テキスト ボックス 46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93342</xdr:rowOff>
    </xdr:from>
    <xdr:to>
      <xdr:col>15</xdr:col>
      <xdr:colOff>231775</xdr:colOff>
      <xdr:row>97</xdr:row>
      <xdr:rowOff>23492</xdr:rowOff>
    </xdr:to>
    <xdr:sp macro="" textlink="">
      <xdr:nvSpPr>
        <xdr:cNvPr id="467" name="円/楕円 466"/>
        <xdr:cNvSpPr/>
      </xdr:nvSpPr>
      <xdr:spPr>
        <a:xfrm>
          <a:off x="10426700" y="16552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116219</xdr:rowOff>
    </xdr:from>
    <xdr:ext cx="534377" cy="259045"/>
    <xdr:sp macro="" textlink="">
      <xdr:nvSpPr>
        <xdr:cNvPr id="468" name="普通建設事業費 （ うち更新整備　）該当値テキスト"/>
        <xdr:cNvSpPr txBox="1"/>
      </xdr:nvSpPr>
      <xdr:spPr>
        <a:xfrm>
          <a:off x="10528300" y="16403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24,364</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43703</xdr:rowOff>
    </xdr:from>
    <xdr:to>
      <xdr:col>14</xdr:col>
      <xdr:colOff>79375</xdr:colOff>
      <xdr:row>95</xdr:row>
      <xdr:rowOff>145303</xdr:rowOff>
    </xdr:to>
    <xdr:sp macro="" textlink="">
      <xdr:nvSpPr>
        <xdr:cNvPr id="469" name="円/楕円 468"/>
        <xdr:cNvSpPr/>
      </xdr:nvSpPr>
      <xdr:spPr>
        <a:xfrm>
          <a:off x="9588500" y="16331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161830</xdr:rowOff>
    </xdr:from>
    <xdr:ext cx="534377" cy="259045"/>
    <xdr:sp macro="" textlink="">
      <xdr:nvSpPr>
        <xdr:cNvPr id="470" name="テキスト ボックス 469"/>
        <xdr:cNvSpPr txBox="1"/>
      </xdr:nvSpPr>
      <xdr:spPr>
        <a:xfrm>
          <a:off x="9372111" y="16106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31,134</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108299</xdr:rowOff>
    </xdr:from>
    <xdr:to>
      <xdr:col>12</xdr:col>
      <xdr:colOff>561975</xdr:colOff>
      <xdr:row>97</xdr:row>
      <xdr:rowOff>38449</xdr:rowOff>
    </xdr:to>
    <xdr:sp macro="" textlink="">
      <xdr:nvSpPr>
        <xdr:cNvPr id="471" name="円/楕円 470"/>
        <xdr:cNvSpPr/>
      </xdr:nvSpPr>
      <xdr:spPr>
        <a:xfrm>
          <a:off x="8699500" y="16567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54976</xdr:rowOff>
    </xdr:from>
    <xdr:ext cx="534377" cy="259045"/>
    <xdr:sp macro="" textlink="">
      <xdr:nvSpPr>
        <xdr:cNvPr id="472" name="テキスト ボックス 471"/>
        <xdr:cNvSpPr txBox="1"/>
      </xdr:nvSpPr>
      <xdr:spPr>
        <a:xfrm>
          <a:off x="8483111" y="16342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23,906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3" name="正方形/長方形 47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4" name="正方形/長方形 47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5" name="正方形/長方形 47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6" name="正方形/長方形 47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7" name="正方形/長方形 47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8" name="正方形/長方形 47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9" name="正方形/長方形 47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25,006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0" name="正方形/長方形 47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1" name="テキスト ボックス 48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2" name="直線コネクタ 48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3" name="直線コネクタ 48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4" name="テキスト ボックス 483"/>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85" name="直線コネクタ 48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86" name="テキスト ボックス 48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87" name="直線コネクタ 48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88" name="テキスト ボックス 48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89" name="直線コネクタ 48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90" name="テキスト ボックス 48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91" name="直線コネクタ 49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492" name="テキスト ボックス 491"/>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3" name="直線コネクタ 49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494" name="テキスト ボックス 493"/>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5" name="直線コネクタ 49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6" name="テキスト ボックス 49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30625</xdr:rowOff>
    </xdr:from>
    <xdr:to>
      <xdr:col>23</xdr:col>
      <xdr:colOff>516889</xdr:colOff>
      <xdr:row>39</xdr:row>
      <xdr:rowOff>98878</xdr:rowOff>
    </xdr:to>
    <xdr:cxnSp macro="">
      <xdr:nvCxnSpPr>
        <xdr:cNvPr id="498" name="直線コネクタ 497"/>
        <xdr:cNvCxnSpPr/>
      </xdr:nvCxnSpPr>
      <xdr:spPr>
        <a:xfrm flipV="1">
          <a:off x="16317595" y="5174125"/>
          <a:ext cx="1269" cy="1611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108863</xdr:rowOff>
    </xdr:from>
    <xdr:ext cx="249299" cy="259045"/>
    <xdr:sp macro="" textlink="">
      <xdr:nvSpPr>
        <xdr:cNvPr id="499" name="災害復旧事業費最小値テキスト"/>
        <xdr:cNvSpPr txBox="1"/>
      </xdr:nvSpPr>
      <xdr:spPr>
        <a:xfrm>
          <a:off x="16370300" y="67954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00" name="直線コネクタ 499"/>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148752</xdr:rowOff>
    </xdr:from>
    <xdr:ext cx="534377" cy="259045"/>
    <xdr:sp macro="" textlink="">
      <xdr:nvSpPr>
        <xdr:cNvPr id="501" name="災害復旧事業費最大値テキスト"/>
        <xdr:cNvSpPr txBox="1"/>
      </xdr:nvSpPr>
      <xdr:spPr>
        <a:xfrm>
          <a:off x="16370300" y="494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49,340</a:t>
          </a:r>
          <a:endParaRPr kumimoji="1" lang="ja-JP" altLang="en-US" sz="1000" b="1">
            <a:latin typeface="ＭＳ Ｐゴシック"/>
          </a:endParaRPr>
        </a:p>
      </xdr:txBody>
    </xdr:sp>
    <xdr:clientData/>
  </xdr:oneCellAnchor>
  <xdr:twoCellAnchor>
    <xdr:from>
      <xdr:col>23</xdr:col>
      <xdr:colOff>428625</xdr:colOff>
      <xdr:row>30</xdr:row>
      <xdr:rowOff>30625</xdr:rowOff>
    </xdr:from>
    <xdr:to>
      <xdr:col>23</xdr:col>
      <xdr:colOff>606425</xdr:colOff>
      <xdr:row>30</xdr:row>
      <xdr:rowOff>30625</xdr:rowOff>
    </xdr:to>
    <xdr:cxnSp macro="">
      <xdr:nvCxnSpPr>
        <xdr:cNvPr id="502" name="直線コネクタ 501"/>
        <xdr:cNvCxnSpPr/>
      </xdr:nvCxnSpPr>
      <xdr:spPr>
        <a:xfrm>
          <a:off x="16230600" y="5174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30</xdr:row>
      <xdr:rowOff>30625</xdr:rowOff>
    </xdr:from>
    <xdr:to>
      <xdr:col>23</xdr:col>
      <xdr:colOff>517525</xdr:colOff>
      <xdr:row>32</xdr:row>
      <xdr:rowOff>107435</xdr:rowOff>
    </xdr:to>
    <xdr:cxnSp macro="">
      <xdr:nvCxnSpPr>
        <xdr:cNvPr id="503" name="直線コネクタ 502"/>
        <xdr:cNvCxnSpPr/>
      </xdr:nvCxnSpPr>
      <xdr:spPr>
        <a:xfrm flipV="1">
          <a:off x="15481300" y="5174125"/>
          <a:ext cx="838200" cy="419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153313</xdr:rowOff>
    </xdr:from>
    <xdr:ext cx="469744" cy="259045"/>
    <xdr:sp macro="" textlink="">
      <xdr:nvSpPr>
        <xdr:cNvPr id="504" name="災害復旧事業費平均値テキスト"/>
        <xdr:cNvSpPr txBox="1"/>
      </xdr:nvSpPr>
      <xdr:spPr>
        <a:xfrm>
          <a:off x="16370300" y="66684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1,367</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3436</xdr:rowOff>
    </xdr:from>
    <xdr:to>
      <xdr:col>23</xdr:col>
      <xdr:colOff>568325</xdr:colOff>
      <xdr:row>39</xdr:row>
      <xdr:rowOff>105036</xdr:rowOff>
    </xdr:to>
    <xdr:sp macro="" textlink="">
      <xdr:nvSpPr>
        <xdr:cNvPr id="505" name="フローチャート : 判断 504"/>
        <xdr:cNvSpPr/>
      </xdr:nvSpPr>
      <xdr:spPr>
        <a:xfrm>
          <a:off x="16268700" y="668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32</xdr:row>
      <xdr:rowOff>107435</xdr:rowOff>
    </xdr:from>
    <xdr:to>
      <xdr:col>22</xdr:col>
      <xdr:colOff>365125</xdr:colOff>
      <xdr:row>35</xdr:row>
      <xdr:rowOff>13153</xdr:rowOff>
    </xdr:to>
    <xdr:cxnSp macro="">
      <xdr:nvCxnSpPr>
        <xdr:cNvPr id="506" name="直線コネクタ 505"/>
        <xdr:cNvCxnSpPr/>
      </xdr:nvCxnSpPr>
      <xdr:spPr>
        <a:xfrm flipV="1">
          <a:off x="14592300" y="5593835"/>
          <a:ext cx="889000" cy="420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39</xdr:row>
      <xdr:rowOff>14507</xdr:rowOff>
    </xdr:from>
    <xdr:to>
      <xdr:col>22</xdr:col>
      <xdr:colOff>415925</xdr:colOff>
      <xdr:row>39</xdr:row>
      <xdr:rowOff>116107</xdr:rowOff>
    </xdr:to>
    <xdr:sp macro="" textlink="">
      <xdr:nvSpPr>
        <xdr:cNvPr id="507" name="フローチャート : 判断 506"/>
        <xdr:cNvSpPr/>
      </xdr:nvSpPr>
      <xdr:spPr>
        <a:xfrm>
          <a:off x="15430500" y="6701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107234</xdr:rowOff>
    </xdr:from>
    <xdr:ext cx="469744" cy="259045"/>
    <xdr:sp macro="" textlink="">
      <xdr:nvSpPr>
        <xdr:cNvPr id="508" name="テキスト ボックス 507"/>
        <xdr:cNvSpPr txBox="1"/>
      </xdr:nvSpPr>
      <xdr:spPr>
        <a:xfrm>
          <a:off x="15246427" y="6793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1,028</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13153</xdr:rowOff>
    </xdr:from>
    <xdr:to>
      <xdr:col>21</xdr:col>
      <xdr:colOff>161925</xdr:colOff>
      <xdr:row>35</xdr:row>
      <xdr:rowOff>152142</xdr:rowOff>
    </xdr:to>
    <xdr:cxnSp macro="">
      <xdr:nvCxnSpPr>
        <xdr:cNvPr id="509" name="直線コネクタ 508"/>
        <xdr:cNvCxnSpPr/>
      </xdr:nvCxnSpPr>
      <xdr:spPr>
        <a:xfrm flipV="1">
          <a:off x="13703300" y="6013903"/>
          <a:ext cx="889000" cy="138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39</xdr:row>
      <xdr:rowOff>16564</xdr:rowOff>
    </xdr:from>
    <xdr:to>
      <xdr:col>21</xdr:col>
      <xdr:colOff>212725</xdr:colOff>
      <xdr:row>39</xdr:row>
      <xdr:rowOff>118164</xdr:rowOff>
    </xdr:to>
    <xdr:sp macro="" textlink="">
      <xdr:nvSpPr>
        <xdr:cNvPr id="510" name="フローチャート : 判断 509"/>
        <xdr:cNvSpPr/>
      </xdr:nvSpPr>
      <xdr:spPr>
        <a:xfrm>
          <a:off x="14541500" y="670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109291</xdr:rowOff>
    </xdr:from>
    <xdr:ext cx="378565" cy="259045"/>
    <xdr:sp macro="" textlink="">
      <xdr:nvSpPr>
        <xdr:cNvPr id="511" name="テキスト ボックス 510"/>
        <xdr:cNvSpPr txBox="1"/>
      </xdr:nvSpPr>
      <xdr:spPr>
        <a:xfrm>
          <a:off x="14403017" y="67958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108480</xdr:rowOff>
    </xdr:from>
    <xdr:to>
      <xdr:col>19</xdr:col>
      <xdr:colOff>644525</xdr:colOff>
      <xdr:row>35</xdr:row>
      <xdr:rowOff>152142</xdr:rowOff>
    </xdr:to>
    <xdr:cxnSp macro="">
      <xdr:nvCxnSpPr>
        <xdr:cNvPr id="512" name="直線コネクタ 511"/>
        <xdr:cNvCxnSpPr/>
      </xdr:nvCxnSpPr>
      <xdr:spPr>
        <a:xfrm>
          <a:off x="12814300" y="6109230"/>
          <a:ext cx="889000" cy="43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39</xdr:row>
      <xdr:rowOff>15650</xdr:rowOff>
    </xdr:from>
    <xdr:to>
      <xdr:col>20</xdr:col>
      <xdr:colOff>9525</xdr:colOff>
      <xdr:row>39</xdr:row>
      <xdr:rowOff>117250</xdr:rowOff>
    </xdr:to>
    <xdr:sp macro="" textlink="">
      <xdr:nvSpPr>
        <xdr:cNvPr id="513" name="フローチャート : 判断 512"/>
        <xdr:cNvSpPr/>
      </xdr:nvSpPr>
      <xdr:spPr>
        <a:xfrm>
          <a:off x="13652500" y="670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108377</xdr:rowOff>
    </xdr:from>
    <xdr:ext cx="378565" cy="259045"/>
    <xdr:sp macro="" textlink="">
      <xdr:nvSpPr>
        <xdr:cNvPr id="514" name="テキスト ボックス 513"/>
        <xdr:cNvSpPr txBox="1"/>
      </xdr:nvSpPr>
      <xdr:spPr>
        <a:xfrm>
          <a:off x="13514017" y="6794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a:t>
          </a:r>
          <a:endParaRPr kumimoji="1" lang="ja-JP" altLang="en-US" sz="1000" b="1">
            <a:solidFill>
              <a:srgbClr val="000080"/>
            </a:solidFill>
            <a:latin typeface="ＭＳ Ｐゴシック"/>
          </a:endParaRPr>
        </a:p>
      </xdr:txBody>
    </xdr:sp>
    <xdr:clientData/>
  </xdr:oneCellAnchor>
  <xdr:twoCellAnchor>
    <xdr:from>
      <xdr:col>18</xdr:col>
      <xdr:colOff>390525</xdr:colOff>
      <xdr:row>39</xdr:row>
      <xdr:rowOff>3044</xdr:rowOff>
    </xdr:from>
    <xdr:to>
      <xdr:col>18</xdr:col>
      <xdr:colOff>492125</xdr:colOff>
      <xdr:row>39</xdr:row>
      <xdr:rowOff>104644</xdr:rowOff>
    </xdr:to>
    <xdr:sp macro="" textlink="">
      <xdr:nvSpPr>
        <xdr:cNvPr id="515" name="フローチャート : 判断 514"/>
        <xdr:cNvSpPr/>
      </xdr:nvSpPr>
      <xdr:spPr>
        <a:xfrm>
          <a:off x="12763500" y="668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95771</xdr:rowOff>
    </xdr:from>
    <xdr:ext cx="469744" cy="259045"/>
    <xdr:sp macro="" textlink="">
      <xdr:nvSpPr>
        <xdr:cNvPr id="516" name="テキスト ボックス 515"/>
        <xdr:cNvSpPr txBox="1"/>
      </xdr:nvSpPr>
      <xdr:spPr>
        <a:xfrm>
          <a:off x="12579427" y="6782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7" name="テキスト ボックス 51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8" name="テキスト ボックス 51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9" name="テキスト ボックス 51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0" name="テキスト ボックス 51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1" name="テキスト ボックス 52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29</xdr:row>
      <xdr:rowOff>151275</xdr:rowOff>
    </xdr:from>
    <xdr:to>
      <xdr:col>23</xdr:col>
      <xdr:colOff>568325</xdr:colOff>
      <xdr:row>30</xdr:row>
      <xdr:rowOff>81425</xdr:rowOff>
    </xdr:to>
    <xdr:sp macro="" textlink="">
      <xdr:nvSpPr>
        <xdr:cNvPr id="522" name="円/楕円 521"/>
        <xdr:cNvSpPr/>
      </xdr:nvSpPr>
      <xdr:spPr>
        <a:xfrm>
          <a:off x="16268700" y="512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29</xdr:row>
      <xdr:rowOff>104302</xdr:rowOff>
    </xdr:from>
    <xdr:ext cx="534377" cy="259045"/>
    <xdr:sp macro="" textlink="">
      <xdr:nvSpPr>
        <xdr:cNvPr id="523" name="災害復旧事業費該当値テキスト"/>
        <xdr:cNvSpPr txBox="1"/>
      </xdr:nvSpPr>
      <xdr:spPr>
        <a:xfrm>
          <a:off x="16370300" y="507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49,340</a:t>
          </a:r>
          <a:endParaRPr kumimoji="1" lang="ja-JP" altLang="en-US" sz="1000" b="1">
            <a:solidFill>
              <a:srgbClr val="FF0000"/>
            </a:solidFill>
            <a:latin typeface="ＭＳ Ｐゴシック"/>
          </a:endParaRPr>
        </a:p>
      </xdr:txBody>
    </xdr:sp>
    <xdr:clientData/>
  </xdr:oneCellAnchor>
  <xdr:twoCellAnchor>
    <xdr:from>
      <xdr:col>22</xdr:col>
      <xdr:colOff>314325</xdr:colOff>
      <xdr:row>32</xdr:row>
      <xdr:rowOff>56635</xdr:rowOff>
    </xdr:from>
    <xdr:to>
      <xdr:col>22</xdr:col>
      <xdr:colOff>415925</xdr:colOff>
      <xdr:row>32</xdr:row>
      <xdr:rowOff>158235</xdr:rowOff>
    </xdr:to>
    <xdr:sp macro="" textlink="">
      <xdr:nvSpPr>
        <xdr:cNvPr id="524" name="円/楕円 523"/>
        <xdr:cNvSpPr/>
      </xdr:nvSpPr>
      <xdr:spPr>
        <a:xfrm>
          <a:off x="15430500" y="554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31</xdr:row>
      <xdr:rowOff>3312</xdr:rowOff>
    </xdr:from>
    <xdr:ext cx="534377" cy="259045"/>
    <xdr:sp macro="" textlink="">
      <xdr:nvSpPr>
        <xdr:cNvPr id="525" name="テキスト ボックス 524"/>
        <xdr:cNvSpPr txBox="1"/>
      </xdr:nvSpPr>
      <xdr:spPr>
        <a:xfrm>
          <a:off x="15214111" y="5318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36,488</a:t>
          </a:r>
          <a:endParaRPr kumimoji="1" lang="ja-JP" altLang="en-US" sz="1000" b="1">
            <a:solidFill>
              <a:srgbClr val="FF0000"/>
            </a:solidFill>
            <a:latin typeface="ＭＳ Ｐゴシック"/>
          </a:endParaRPr>
        </a:p>
      </xdr:txBody>
    </xdr:sp>
    <xdr:clientData/>
  </xdr:oneCellAnchor>
  <xdr:twoCellAnchor>
    <xdr:from>
      <xdr:col>21</xdr:col>
      <xdr:colOff>111125</xdr:colOff>
      <xdr:row>34</xdr:row>
      <xdr:rowOff>133803</xdr:rowOff>
    </xdr:from>
    <xdr:to>
      <xdr:col>21</xdr:col>
      <xdr:colOff>212725</xdr:colOff>
      <xdr:row>35</xdr:row>
      <xdr:rowOff>63953</xdr:rowOff>
    </xdr:to>
    <xdr:sp macro="" textlink="">
      <xdr:nvSpPr>
        <xdr:cNvPr id="526" name="円/楕円 525"/>
        <xdr:cNvSpPr/>
      </xdr:nvSpPr>
      <xdr:spPr>
        <a:xfrm>
          <a:off x="14541500" y="5963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80480</xdr:rowOff>
    </xdr:from>
    <xdr:ext cx="534377" cy="259045"/>
    <xdr:sp macro="" textlink="">
      <xdr:nvSpPr>
        <xdr:cNvPr id="527" name="テキスト ボックス 526"/>
        <xdr:cNvSpPr txBox="1"/>
      </xdr:nvSpPr>
      <xdr:spPr>
        <a:xfrm>
          <a:off x="14325111" y="5738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23,625</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101342</xdr:rowOff>
    </xdr:from>
    <xdr:to>
      <xdr:col>20</xdr:col>
      <xdr:colOff>9525</xdr:colOff>
      <xdr:row>36</xdr:row>
      <xdr:rowOff>31492</xdr:rowOff>
    </xdr:to>
    <xdr:sp macro="" textlink="">
      <xdr:nvSpPr>
        <xdr:cNvPr id="528" name="円/楕円 527"/>
        <xdr:cNvSpPr/>
      </xdr:nvSpPr>
      <xdr:spPr>
        <a:xfrm>
          <a:off x="13652500" y="6102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48019</xdr:rowOff>
    </xdr:from>
    <xdr:ext cx="534377" cy="259045"/>
    <xdr:sp macro="" textlink="">
      <xdr:nvSpPr>
        <xdr:cNvPr id="529" name="テキスト ボックス 528"/>
        <xdr:cNvSpPr txBox="1"/>
      </xdr:nvSpPr>
      <xdr:spPr>
        <a:xfrm>
          <a:off x="13436111" y="5877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19,369</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57680</xdr:rowOff>
    </xdr:from>
    <xdr:to>
      <xdr:col>18</xdr:col>
      <xdr:colOff>492125</xdr:colOff>
      <xdr:row>35</xdr:row>
      <xdr:rowOff>159280</xdr:rowOff>
    </xdr:to>
    <xdr:sp macro="" textlink="">
      <xdr:nvSpPr>
        <xdr:cNvPr id="530" name="円/楕円 529"/>
        <xdr:cNvSpPr/>
      </xdr:nvSpPr>
      <xdr:spPr>
        <a:xfrm>
          <a:off x="12763500" y="605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4357</xdr:rowOff>
    </xdr:from>
    <xdr:ext cx="534377" cy="259045"/>
    <xdr:sp macro="" textlink="">
      <xdr:nvSpPr>
        <xdr:cNvPr id="531" name="テキスト ボックス 530"/>
        <xdr:cNvSpPr txBox="1"/>
      </xdr:nvSpPr>
      <xdr:spPr>
        <a:xfrm>
          <a:off x="12547111" y="5833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20,706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2" name="正方形/長方形 53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3" name="正方形/長方形 53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4" name="正方形/長方形 53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5" name="正方形/長方形 53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6" name="正方形/長方形 53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7" name="正方形/長方形 53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8" name="正方形/長方形 53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9" name="正方形/長方形 53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0" name="テキスト ボックス 53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1" name="直線コネクタ 54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2" name="直線コネクタ 54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3" name="テキスト ボックス 54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4" name="直線コネクタ 54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5" name="テキスト ボックス 54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7" name="直線コネクタ 54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9" name="直線コネクタ 54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5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1" name="直線コネクタ 55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2" name="直線コネクタ 55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4" name="フローチャート : 判断 55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5" name="直線コネクタ 55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6" name="フローチャート : 判断 55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7" name="テキスト ボックス 556"/>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8" name="直線コネクタ 55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9" name="フローチャート : 判断 55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60" name="テキスト ボックス 559"/>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1" name="直線コネクタ 56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2" name="フローチャート : 判断 56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3" name="テキスト ボックス 562"/>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4" name="フローチャート : 判断 56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5" name="テキスト ボックス 564"/>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6" name="テキスト ボックス 56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7" name="テキスト ボックス 56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8" name="テキスト ボックス 56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9" name="テキスト ボックス 56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0" name="テキスト ボックス 56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1" name="円/楕円 57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3" name="円/楕円 57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4" name="テキスト ボックス 573"/>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5" name="円/楕円 57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6" name="テキスト ボックス 575"/>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7" name="円/楕円 57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8" name="テキスト ボックス 577"/>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9" name="円/楕円 57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80" name="テキスト ボックス 579"/>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1" name="正方形/長方形 58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2" name="正方形/長方形 58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3" name="正方形/長方形 58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4" name="正方形/長方形 58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5" name="正方形/長方形 58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6" name="正方形/長方形 58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7" name="正方形/長方形 58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42,004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8" name="正方形/長方形 58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9" name="テキスト ボックス 58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0" name="直線コネクタ 58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80</xdr:row>
      <xdr:rowOff>111777</xdr:rowOff>
    </xdr:from>
    <xdr:ext cx="248786" cy="259045"/>
    <xdr:sp macro="" textlink="">
      <xdr:nvSpPr>
        <xdr:cNvPr id="591" name="テキスト ボックス 590"/>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79</xdr:row>
      <xdr:rowOff>98879</xdr:rowOff>
    </xdr:from>
    <xdr:to>
      <xdr:col>24</xdr:col>
      <xdr:colOff>644525</xdr:colOff>
      <xdr:row>79</xdr:row>
      <xdr:rowOff>98879</xdr:rowOff>
    </xdr:to>
    <xdr:cxnSp macro="">
      <xdr:nvCxnSpPr>
        <xdr:cNvPr id="592" name="直線コネクタ 59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78</xdr:row>
      <xdr:rowOff>128106</xdr:rowOff>
    </xdr:from>
    <xdr:ext cx="531299" cy="259045"/>
    <xdr:sp macro="" textlink="">
      <xdr:nvSpPr>
        <xdr:cNvPr id="593" name="テキスト ボックス 592"/>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94" name="直線コネクタ 59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95" name="テキスト ボックス 594"/>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6" name="直線コネクタ 59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97" name="テキスト ボックス 596"/>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8" name="直線コネクタ 59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9" name="テキスト ボックス 598"/>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00" name="直線コネクタ 59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601" name="テキスト ボックス 600"/>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02" name="直線コネクタ 60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38299</xdr:rowOff>
    </xdr:from>
    <xdr:ext cx="531299" cy="259045"/>
    <xdr:sp macro="" textlink="">
      <xdr:nvSpPr>
        <xdr:cNvPr id="603" name="テキスト ボックス 602"/>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4" name="直線コネクタ 60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05" name="テキスト ボックス 604"/>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106292</xdr:rowOff>
    </xdr:from>
    <xdr:to>
      <xdr:col>23</xdr:col>
      <xdr:colOff>516889</xdr:colOff>
      <xdr:row>78</xdr:row>
      <xdr:rowOff>43427</xdr:rowOff>
    </xdr:to>
    <xdr:cxnSp macro="">
      <xdr:nvCxnSpPr>
        <xdr:cNvPr id="607" name="直線コネクタ 606"/>
        <xdr:cNvCxnSpPr/>
      </xdr:nvCxnSpPr>
      <xdr:spPr>
        <a:xfrm flipV="1">
          <a:off x="16317595" y="11936342"/>
          <a:ext cx="1269" cy="1480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47254</xdr:rowOff>
    </xdr:from>
    <xdr:ext cx="534377" cy="259045"/>
    <xdr:sp macro="" textlink="">
      <xdr:nvSpPr>
        <xdr:cNvPr id="608" name="公債費最小値テキスト"/>
        <xdr:cNvSpPr txBox="1"/>
      </xdr:nvSpPr>
      <xdr:spPr>
        <a:xfrm>
          <a:off x="16370300" y="13420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16,948</a:t>
          </a:r>
          <a:endParaRPr kumimoji="1" lang="ja-JP" altLang="en-US" sz="1000" b="1">
            <a:latin typeface="ＭＳ Ｐゴシック"/>
          </a:endParaRPr>
        </a:p>
      </xdr:txBody>
    </xdr:sp>
    <xdr:clientData/>
  </xdr:oneCellAnchor>
  <xdr:twoCellAnchor>
    <xdr:from>
      <xdr:col>23</xdr:col>
      <xdr:colOff>428625</xdr:colOff>
      <xdr:row>78</xdr:row>
      <xdr:rowOff>43427</xdr:rowOff>
    </xdr:from>
    <xdr:to>
      <xdr:col>23</xdr:col>
      <xdr:colOff>606425</xdr:colOff>
      <xdr:row>78</xdr:row>
      <xdr:rowOff>43427</xdr:rowOff>
    </xdr:to>
    <xdr:cxnSp macro="">
      <xdr:nvCxnSpPr>
        <xdr:cNvPr id="609" name="直線コネクタ 608"/>
        <xdr:cNvCxnSpPr/>
      </xdr:nvCxnSpPr>
      <xdr:spPr>
        <a:xfrm>
          <a:off x="16230600" y="13416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52969</xdr:rowOff>
    </xdr:from>
    <xdr:ext cx="534377" cy="259045"/>
    <xdr:sp macro="" textlink="">
      <xdr:nvSpPr>
        <xdr:cNvPr id="610" name="公債費最大値テキスト"/>
        <xdr:cNvSpPr txBox="1"/>
      </xdr:nvSpPr>
      <xdr:spPr>
        <a:xfrm>
          <a:off x="16370300" y="1171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62,273</a:t>
          </a:r>
          <a:endParaRPr kumimoji="1" lang="ja-JP" altLang="en-US" sz="1000" b="1">
            <a:latin typeface="ＭＳ Ｐゴシック"/>
          </a:endParaRPr>
        </a:p>
      </xdr:txBody>
    </xdr:sp>
    <xdr:clientData/>
  </xdr:oneCellAnchor>
  <xdr:twoCellAnchor>
    <xdr:from>
      <xdr:col>23</xdr:col>
      <xdr:colOff>428625</xdr:colOff>
      <xdr:row>69</xdr:row>
      <xdr:rowOff>106292</xdr:rowOff>
    </xdr:from>
    <xdr:to>
      <xdr:col>23</xdr:col>
      <xdr:colOff>606425</xdr:colOff>
      <xdr:row>69</xdr:row>
      <xdr:rowOff>106292</xdr:rowOff>
    </xdr:to>
    <xdr:cxnSp macro="">
      <xdr:nvCxnSpPr>
        <xdr:cNvPr id="611" name="直線コネクタ 610"/>
        <xdr:cNvCxnSpPr/>
      </xdr:nvCxnSpPr>
      <xdr:spPr>
        <a:xfrm>
          <a:off x="16230600" y="11936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88265</xdr:rowOff>
    </xdr:from>
    <xdr:to>
      <xdr:col>23</xdr:col>
      <xdr:colOff>517525</xdr:colOff>
      <xdr:row>75</xdr:row>
      <xdr:rowOff>108807</xdr:rowOff>
    </xdr:to>
    <xdr:cxnSp macro="">
      <xdr:nvCxnSpPr>
        <xdr:cNvPr id="612" name="直線コネクタ 611"/>
        <xdr:cNvCxnSpPr/>
      </xdr:nvCxnSpPr>
      <xdr:spPr>
        <a:xfrm flipV="1">
          <a:off x="15481300" y="12947015"/>
          <a:ext cx="838200" cy="2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73</xdr:row>
      <xdr:rowOff>89</xdr:rowOff>
    </xdr:from>
    <xdr:ext cx="534377" cy="259045"/>
    <xdr:sp macro="" textlink="">
      <xdr:nvSpPr>
        <xdr:cNvPr id="613" name="公債費平均値テキスト"/>
        <xdr:cNvSpPr txBox="1"/>
      </xdr:nvSpPr>
      <xdr:spPr>
        <a:xfrm>
          <a:off x="16370300" y="125159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38,420</a:t>
          </a:r>
          <a:endParaRPr kumimoji="1" lang="ja-JP" altLang="en-US" sz="1000" b="1">
            <a:solidFill>
              <a:srgbClr val="000080"/>
            </a:solidFill>
            <a:latin typeface="ＭＳ Ｐゴシック"/>
          </a:endParaRPr>
        </a:p>
      </xdr:txBody>
    </xdr:sp>
    <xdr:clientData/>
  </xdr:oneCellAnchor>
  <xdr:twoCellAnchor>
    <xdr:from>
      <xdr:col>23</xdr:col>
      <xdr:colOff>466725</xdr:colOff>
      <xdr:row>73</xdr:row>
      <xdr:rowOff>148662</xdr:rowOff>
    </xdr:from>
    <xdr:to>
      <xdr:col>23</xdr:col>
      <xdr:colOff>568325</xdr:colOff>
      <xdr:row>74</xdr:row>
      <xdr:rowOff>78812</xdr:rowOff>
    </xdr:to>
    <xdr:sp macro="" textlink="">
      <xdr:nvSpPr>
        <xdr:cNvPr id="614" name="フローチャート : 判断 613"/>
        <xdr:cNvSpPr/>
      </xdr:nvSpPr>
      <xdr:spPr>
        <a:xfrm>
          <a:off x="16268700" y="12664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87873</xdr:rowOff>
    </xdr:from>
    <xdr:to>
      <xdr:col>22</xdr:col>
      <xdr:colOff>365125</xdr:colOff>
      <xdr:row>75</xdr:row>
      <xdr:rowOff>108807</xdr:rowOff>
    </xdr:to>
    <xdr:cxnSp macro="">
      <xdr:nvCxnSpPr>
        <xdr:cNvPr id="615" name="直線コネクタ 614"/>
        <xdr:cNvCxnSpPr/>
      </xdr:nvCxnSpPr>
      <xdr:spPr>
        <a:xfrm>
          <a:off x="14592300" y="12946623"/>
          <a:ext cx="889000" cy="20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73</xdr:row>
      <xdr:rowOff>143078</xdr:rowOff>
    </xdr:from>
    <xdr:to>
      <xdr:col>22</xdr:col>
      <xdr:colOff>415925</xdr:colOff>
      <xdr:row>74</xdr:row>
      <xdr:rowOff>73228</xdr:rowOff>
    </xdr:to>
    <xdr:sp macro="" textlink="">
      <xdr:nvSpPr>
        <xdr:cNvPr id="616" name="フローチャート : 判断 615"/>
        <xdr:cNvSpPr/>
      </xdr:nvSpPr>
      <xdr:spPr>
        <a:xfrm>
          <a:off x="15430500" y="1265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72</xdr:row>
      <xdr:rowOff>89755</xdr:rowOff>
    </xdr:from>
    <xdr:ext cx="534377" cy="259045"/>
    <xdr:sp macro="" textlink="">
      <xdr:nvSpPr>
        <xdr:cNvPr id="617" name="テキスト ボックス 616"/>
        <xdr:cNvSpPr txBox="1"/>
      </xdr:nvSpPr>
      <xdr:spPr>
        <a:xfrm>
          <a:off x="15214111" y="12434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38,591</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71120</xdr:rowOff>
    </xdr:from>
    <xdr:to>
      <xdr:col>21</xdr:col>
      <xdr:colOff>161925</xdr:colOff>
      <xdr:row>75</xdr:row>
      <xdr:rowOff>87873</xdr:rowOff>
    </xdr:to>
    <xdr:cxnSp macro="">
      <xdr:nvCxnSpPr>
        <xdr:cNvPr id="618" name="直線コネクタ 617"/>
        <xdr:cNvCxnSpPr/>
      </xdr:nvCxnSpPr>
      <xdr:spPr>
        <a:xfrm>
          <a:off x="13703300" y="12929870"/>
          <a:ext cx="889000" cy="16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73</xdr:row>
      <xdr:rowOff>70873</xdr:rowOff>
    </xdr:from>
    <xdr:to>
      <xdr:col>21</xdr:col>
      <xdr:colOff>212725</xdr:colOff>
      <xdr:row>74</xdr:row>
      <xdr:rowOff>1023</xdr:rowOff>
    </xdr:to>
    <xdr:sp macro="" textlink="">
      <xdr:nvSpPr>
        <xdr:cNvPr id="619" name="フローチャート : 判断 618"/>
        <xdr:cNvSpPr/>
      </xdr:nvSpPr>
      <xdr:spPr>
        <a:xfrm>
          <a:off x="14541500" y="1258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72</xdr:row>
      <xdr:rowOff>17550</xdr:rowOff>
    </xdr:from>
    <xdr:ext cx="534377" cy="259045"/>
    <xdr:sp macro="" textlink="">
      <xdr:nvSpPr>
        <xdr:cNvPr id="620" name="テキスト ボックス 619"/>
        <xdr:cNvSpPr txBox="1"/>
      </xdr:nvSpPr>
      <xdr:spPr>
        <a:xfrm>
          <a:off x="14325111" y="12361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40,802</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13186</xdr:rowOff>
    </xdr:from>
    <xdr:to>
      <xdr:col>19</xdr:col>
      <xdr:colOff>644525</xdr:colOff>
      <xdr:row>75</xdr:row>
      <xdr:rowOff>71120</xdr:rowOff>
    </xdr:to>
    <xdr:cxnSp macro="">
      <xdr:nvCxnSpPr>
        <xdr:cNvPr id="621" name="直線コネクタ 620"/>
        <xdr:cNvCxnSpPr/>
      </xdr:nvCxnSpPr>
      <xdr:spPr>
        <a:xfrm>
          <a:off x="12814300" y="12871936"/>
          <a:ext cx="889000" cy="57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73</xdr:row>
      <xdr:rowOff>56472</xdr:rowOff>
    </xdr:from>
    <xdr:to>
      <xdr:col>20</xdr:col>
      <xdr:colOff>9525</xdr:colOff>
      <xdr:row>73</xdr:row>
      <xdr:rowOff>158072</xdr:rowOff>
    </xdr:to>
    <xdr:sp macro="" textlink="">
      <xdr:nvSpPr>
        <xdr:cNvPr id="622" name="フローチャート : 判断 621"/>
        <xdr:cNvSpPr/>
      </xdr:nvSpPr>
      <xdr:spPr>
        <a:xfrm>
          <a:off x="13652500" y="1257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72</xdr:row>
      <xdr:rowOff>3149</xdr:rowOff>
    </xdr:from>
    <xdr:ext cx="534377" cy="259045"/>
    <xdr:sp macro="" textlink="">
      <xdr:nvSpPr>
        <xdr:cNvPr id="623" name="テキスト ボックス 622"/>
        <xdr:cNvSpPr txBox="1"/>
      </xdr:nvSpPr>
      <xdr:spPr>
        <a:xfrm>
          <a:off x="13436111" y="1234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41,243</a:t>
          </a:r>
          <a:endParaRPr kumimoji="1" lang="ja-JP" altLang="en-US" sz="1000" b="1">
            <a:solidFill>
              <a:srgbClr val="000080"/>
            </a:solidFill>
            <a:latin typeface="ＭＳ Ｐゴシック"/>
          </a:endParaRPr>
        </a:p>
      </xdr:txBody>
    </xdr:sp>
    <xdr:clientData/>
  </xdr:oneCellAnchor>
  <xdr:twoCellAnchor>
    <xdr:from>
      <xdr:col>18</xdr:col>
      <xdr:colOff>390525</xdr:colOff>
      <xdr:row>73</xdr:row>
      <xdr:rowOff>38249</xdr:rowOff>
    </xdr:from>
    <xdr:to>
      <xdr:col>18</xdr:col>
      <xdr:colOff>492125</xdr:colOff>
      <xdr:row>73</xdr:row>
      <xdr:rowOff>139849</xdr:rowOff>
    </xdr:to>
    <xdr:sp macro="" textlink="">
      <xdr:nvSpPr>
        <xdr:cNvPr id="624" name="フローチャート : 判断 623"/>
        <xdr:cNvSpPr/>
      </xdr:nvSpPr>
      <xdr:spPr>
        <a:xfrm>
          <a:off x="12763500" y="1255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71</xdr:row>
      <xdr:rowOff>156376</xdr:rowOff>
    </xdr:from>
    <xdr:ext cx="534377" cy="259045"/>
    <xdr:sp macro="" textlink="">
      <xdr:nvSpPr>
        <xdr:cNvPr id="625" name="テキスト ボックス 624"/>
        <xdr:cNvSpPr txBox="1"/>
      </xdr:nvSpPr>
      <xdr:spPr>
        <a:xfrm>
          <a:off x="12547111" y="1232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41,801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6" name="テキスト ボックス 62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7" name="テキスト ボックス 62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8" name="テキスト ボックス 62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9" name="テキスト ボックス 62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0" name="テキスト ボックス 62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75</xdr:row>
      <xdr:rowOff>37465</xdr:rowOff>
    </xdr:from>
    <xdr:to>
      <xdr:col>23</xdr:col>
      <xdr:colOff>568325</xdr:colOff>
      <xdr:row>75</xdr:row>
      <xdr:rowOff>139065</xdr:rowOff>
    </xdr:to>
    <xdr:sp macro="" textlink="">
      <xdr:nvSpPr>
        <xdr:cNvPr id="631" name="円/楕円 630"/>
        <xdr:cNvSpPr/>
      </xdr:nvSpPr>
      <xdr:spPr>
        <a:xfrm>
          <a:off x="16268700" y="1289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15892</xdr:rowOff>
    </xdr:from>
    <xdr:ext cx="534377" cy="259045"/>
    <xdr:sp macro="" textlink="">
      <xdr:nvSpPr>
        <xdr:cNvPr id="632" name="公債費該当値テキスト"/>
        <xdr:cNvSpPr txBox="1"/>
      </xdr:nvSpPr>
      <xdr:spPr>
        <a:xfrm>
          <a:off x="16370300" y="12874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31,325</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58007</xdr:rowOff>
    </xdr:from>
    <xdr:to>
      <xdr:col>22</xdr:col>
      <xdr:colOff>415925</xdr:colOff>
      <xdr:row>75</xdr:row>
      <xdr:rowOff>159606</xdr:rowOff>
    </xdr:to>
    <xdr:sp macro="" textlink="">
      <xdr:nvSpPr>
        <xdr:cNvPr id="633" name="円/楕円 632"/>
        <xdr:cNvSpPr/>
      </xdr:nvSpPr>
      <xdr:spPr>
        <a:xfrm>
          <a:off x="15430500" y="1291675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150733</xdr:rowOff>
    </xdr:from>
    <xdr:ext cx="534377" cy="259045"/>
    <xdr:sp macro="" textlink="">
      <xdr:nvSpPr>
        <xdr:cNvPr id="634" name="テキスト ボックス 633"/>
        <xdr:cNvSpPr txBox="1"/>
      </xdr:nvSpPr>
      <xdr:spPr>
        <a:xfrm>
          <a:off x="15214111" y="13009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30,696</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37073</xdr:rowOff>
    </xdr:from>
    <xdr:to>
      <xdr:col>21</xdr:col>
      <xdr:colOff>212725</xdr:colOff>
      <xdr:row>75</xdr:row>
      <xdr:rowOff>138673</xdr:rowOff>
    </xdr:to>
    <xdr:sp macro="" textlink="">
      <xdr:nvSpPr>
        <xdr:cNvPr id="635" name="円/楕円 634"/>
        <xdr:cNvSpPr/>
      </xdr:nvSpPr>
      <xdr:spPr>
        <a:xfrm>
          <a:off x="14541500" y="12895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129801</xdr:rowOff>
    </xdr:from>
    <xdr:ext cx="534377" cy="259045"/>
    <xdr:sp macro="" textlink="">
      <xdr:nvSpPr>
        <xdr:cNvPr id="636" name="テキスト ボックス 635"/>
        <xdr:cNvSpPr txBox="1"/>
      </xdr:nvSpPr>
      <xdr:spPr>
        <a:xfrm>
          <a:off x="14325111" y="12988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31,337</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20320</xdr:rowOff>
    </xdr:from>
    <xdr:to>
      <xdr:col>20</xdr:col>
      <xdr:colOff>9525</xdr:colOff>
      <xdr:row>75</xdr:row>
      <xdr:rowOff>121920</xdr:rowOff>
    </xdr:to>
    <xdr:sp macro="" textlink="">
      <xdr:nvSpPr>
        <xdr:cNvPr id="637" name="円/楕円 636"/>
        <xdr:cNvSpPr/>
      </xdr:nvSpPr>
      <xdr:spPr>
        <a:xfrm>
          <a:off x="13652500" y="1287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113047</xdr:rowOff>
    </xdr:from>
    <xdr:ext cx="534377" cy="259045"/>
    <xdr:sp macro="" textlink="">
      <xdr:nvSpPr>
        <xdr:cNvPr id="638" name="テキスト ボックス 637"/>
        <xdr:cNvSpPr txBox="1"/>
      </xdr:nvSpPr>
      <xdr:spPr>
        <a:xfrm>
          <a:off x="13436111" y="12971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31,850</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133836</xdr:rowOff>
    </xdr:from>
    <xdr:to>
      <xdr:col>18</xdr:col>
      <xdr:colOff>492125</xdr:colOff>
      <xdr:row>75</xdr:row>
      <xdr:rowOff>63986</xdr:rowOff>
    </xdr:to>
    <xdr:sp macro="" textlink="">
      <xdr:nvSpPr>
        <xdr:cNvPr id="639" name="円/楕円 638"/>
        <xdr:cNvSpPr/>
      </xdr:nvSpPr>
      <xdr:spPr>
        <a:xfrm>
          <a:off x="12763500" y="12821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55113</xdr:rowOff>
    </xdr:from>
    <xdr:ext cx="534377" cy="259045"/>
    <xdr:sp macro="" textlink="">
      <xdr:nvSpPr>
        <xdr:cNvPr id="640" name="テキスト ボックス 639"/>
        <xdr:cNvSpPr txBox="1"/>
      </xdr:nvSpPr>
      <xdr:spPr>
        <a:xfrm>
          <a:off x="12547111" y="12913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33,624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1" name="正方形/長方形 64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2" name="正方形/長方形 64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3" name="正方形/長方形 64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4" name="正方形/長方形 64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5" name="正方形/長方形 64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6" name="正方形/長方形 64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7" name="正方形/長方形 64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47,820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8" name="正方形/長方形 64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9" name="テキスト ボックス 64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0" name="直線コネクタ 64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51" name="直線コネクタ 65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2" name="テキスト ボックス 65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53" name="直線コネクタ 65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54" name="テキスト ボックス 653"/>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55" name="直線コネクタ 65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56" name="テキスト ボックス 655"/>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7" name="直線コネクタ 65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58" name="テキスト ボックス 657"/>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9" name="直線コネクタ 65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60" name="テキスト ボックス 659"/>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41173</xdr:rowOff>
    </xdr:from>
    <xdr:to>
      <xdr:col>23</xdr:col>
      <xdr:colOff>516889</xdr:colOff>
      <xdr:row>98</xdr:row>
      <xdr:rowOff>119262</xdr:rowOff>
    </xdr:to>
    <xdr:cxnSp macro="">
      <xdr:nvCxnSpPr>
        <xdr:cNvPr id="662" name="直線コネクタ 661"/>
        <xdr:cNvCxnSpPr/>
      </xdr:nvCxnSpPr>
      <xdr:spPr>
        <a:xfrm flipV="1">
          <a:off x="16317595" y="15471673"/>
          <a:ext cx="1269" cy="1449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123089</xdr:rowOff>
    </xdr:from>
    <xdr:ext cx="378565" cy="259045"/>
    <xdr:sp macro="" textlink="">
      <xdr:nvSpPr>
        <xdr:cNvPr id="663" name="積立金最小値テキスト"/>
        <xdr:cNvSpPr txBox="1"/>
      </xdr:nvSpPr>
      <xdr:spPr>
        <a:xfrm>
          <a:off x="16370300" y="169251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447</a:t>
          </a:r>
          <a:endParaRPr kumimoji="1" lang="ja-JP" altLang="en-US" sz="1000" b="1">
            <a:latin typeface="ＭＳ Ｐゴシック"/>
          </a:endParaRPr>
        </a:p>
      </xdr:txBody>
    </xdr:sp>
    <xdr:clientData/>
  </xdr:oneCellAnchor>
  <xdr:twoCellAnchor>
    <xdr:from>
      <xdr:col>23</xdr:col>
      <xdr:colOff>428625</xdr:colOff>
      <xdr:row>98</xdr:row>
      <xdr:rowOff>119262</xdr:rowOff>
    </xdr:from>
    <xdr:to>
      <xdr:col>23</xdr:col>
      <xdr:colOff>606425</xdr:colOff>
      <xdr:row>98</xdr:row>
      <xdr:rowOff>119262</xdr:rowOff>
    </xdr:to>
    <xdr:cxnSp macro="">
      <xdr:nvCxnSpPr>
        <xdr:cNvPr id="664" name="直線コネクタ 663"/>
        <xdr:cNvCxnSpPr/>
      </xdr:nvCxnSpPr>
      <xdr:spPr>
        <a:xfrm>
          <a:off x="16230600" y="16921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159300</xdr:rowOff>
    </xdr:from>
    <xdr:ext cx="534377" cy="259045"/>
    <xdr:sp macro="" textlink="">
      <xdr:nvSpPr>
        <xdr:cNvPr id="665" name="積立金最大値テキスト"/>
        <xdr:cNvSpPr txBox="1"/>
      </xdr:nvSpPr>
      <xdr:spPr>
        <a:xfrm>
          <a:off x="16370300" y="15246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32,155</a:t>
          </a:r>
          <a:endParaRPr kumimoji="1" lang="ja-JP" altLang="en-US" sz="1000" b="1">
            <a:latin typeface="ＭＳ Ｐゴシック"/>
          </a:endParaRPr>
        </a:p>
      </xdr:txBody>
    </xdr:sp>
    <xdr:clientData/>
  </xdr:oneCellAnchor>
  <xdr:twoCellAnchor>
    <xdr:from>
      <xdr:col>23</xdr:col>
      <xdr:colOff>428625</xdr:colOff>
      <xdr:row>90</xdr:row>
      <xdr:rowOff>41173</xdr:rowOff>
    </xdr:from>
    <xdr:to>
      <xdr:col>23</xdr:col>
      <xdr:colOff>606425</xdr:colOff>
      <xdr:row>90</xdr:row>
      <xdr:rowOff>41173</xdr:rowOff>
    </xdr:to>
    <xdr:cxnSp macro="">
      <xdr:nvCxnSpPr>
        <xdr:cNvPr id="666" name="直線コネクタ 665"/>
        <xdr:cNvCxnSpPr/>
      </xdr:nvCxnSpPr>
      <xdr:spPr>
        <a:xfrm>
          <a:off x="16230600" y="15471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92</xdr:row>
      <xdr:rowOff>39939</xdr:rowOff>
    </xdr:from>
    <xdr:to>
      <xdr:col>23</xdr:col>
      <xdr:colOff>517525</xdr:colOff>
      <xdr:row>95</xdr:row>
      <xdr:rowOff>59415</xdr:rowOff>
    </xdr:to>
    <xdr:cxnSp macro="">
      <xdr:nvCxnSpPr>
        <xdr:cNvPr id="667" name="直線コネクタ 666"/>
        <xdr:cNvCxnSpPr/>
      </xdr:nvCxnSpPr>
      <xdr:spPr>
        <a:xfrm>
          <a:off x="15481300" y="15813339"/>
          <a:ext cx="838200" cy="533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118167</xdr:rowOff>
    </xdr:from>
    <xdr:ext cx="469744" cy="259045"/>
    <xdr:sp macro="" textlink="">
      <xdr:nvSpPr>
        <xdr:cNvPr id="668" name="積立金平均値テキスト"/>
        <xdr:cNvSpPr txBox="1"/>
      </xdr:nvSpPr>
      <xdr:spPr>
        <a:xfrm>
          <a:off x="16370300" y="16577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6,388</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139740</xdr:rowOff>
    </xdr:from>
    <xdr:to>
      <xdr:col>23</xdr:col>
      <xdr:colOff>568325</xdr:colOff>
      <xdr:row>97</xdr:row>
      <xdr:rowOff>69890</xdr:rowOff>
    </xdr:to>
    <xdr:sp macro="" textlink="">
      <xdr:nvSpPr>
        <xdr:cNvPr id="669" name="フローチャート : 判断 668"/>
        <xdr:cNvSpPr/>
      </xdr:nvSpPr>
      <xdr:spPr>
        <a:xfrm>
          <a:off x="16268700" y="1659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91</xdr:row>
      <xdr:rowOff>134533</xdr:rowOff>
    </xdr:from>
    <xdr:to>
      <xdr:col>22</xdr:col>
      <xdr:colOff>365125</xdr:colOff>
      <xdr:row>92</xdr:row>
      <xdr:rowOff>39939</xdr:rowOff>
    </xdr:to>
    <xdr:cxnSp macro="">
      <xdr:nvCxnSpPr>
        <xdr:cNvPr id="670" name="直線コネクタ 669"/>
        <xdr:cNvCxnSpPr/>
      </xdr:nvCxnSpPr>
      <xdr:spPr>
        <a:xfrm>
          <a:off x="14592300" y="15736483"/>
          <a:ext cx="889000" cy="76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121362</xdr:rowOff>
    </xdr:from>
    <xdr:to>
      <xdr:col>22</xdr:col>
      <xdr:colOff>415925</xdr:colOff>
      <xdr:row>97</xdr:row>
      <xdr:rowOff>51512</xdr:rowOff>
    </xdr:to>
    <xdr:sp macro="" textlink="">
      <xdr:nvSpPr>
        <xdr:cNvPr id="671" name="フローチャート : 判断 670"/>
        <xdr:cNvSpPr/>
      </xdr:nvSpPr>
      <xdr:spPr>
        <a:xfrm>
          <a:off x="15430500" y="1658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97</xdr:row>
      <xdr:rowOff>42639</xdr:rowOff>
    </xdr:from>
    <xdr:ext cx="469744" cy="259045"/>
    <xdr:sp macro="" textlink="">
      <xdr:nvSpPr>
        <xdr:cNvPr id="672" name="テキスト ボックス 671"/>
        <xdr:cNvSpPr txBox="1"/>
      </xdr:nvSpPr>
      <xdr:spPr>
        <a:xfrm>
          <a:off x="15246427" y="16673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6,790</a:t>
          </a:r>
          <a:endParaRPr kumimoji="1" lang="ja-JP" altLang="en-US" sz="1000" b="1">
            <a:solidFill>
              <a:srgbClr val="000080"/>
            </a:solidFill>
            <a:latin typeface="ＭＳ Ｐゴシック"/>
          </a:endParaRPr>
        </a:p>
      </xdr:txBody>
    </xdr:sp>
    <xdr:clientData/>
  </xdr:oneCellAnchor>
  <xdr:twoCellAnchor>
    <xdr:from>
      <xdr:col>19</xdr:col>
      <xdr:colOff>644525</xdr:colOff>
      <xdr:row>91</xdr:row>
      <xdr:rowOff>132705</xdr:rowOff>
    </xdr:from>
    <xdr:to>
      <xdr:col>21</xdr:col>
      <xdr:colOff>161925</xdr:colOff>
      <xdr:row>91</xdr:row>
      <xdr:rowOff>134533</xdr:rowOff>
    </xdr:to>
    <xdr:cxnSp macro="">
      <xdr:nvCxnSpPr>
        <xdr:cNvPr id="673" name="直線コネクタ 672"/>
        <xdr:cNvCxnSpPr/>
      </xdr:nvCxnSpPr>
      <xdr:spPr>
        <a:xfrm>
          <a:off x="13703300" y="15734655"/>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40391</xdr:rowOff>
    </xdr:from>
    <xdr:to>
      <xdr:col>21</xdr:col>
      <xdr:colOff>212725</xdr:colOff>
      <xdr:row>96</xdr:row>
      <xdr:rowOff>141991</xdr:rowOff>
    </xdr:to>
    <xdr:sp macro="" textlink="">
      <xdr:nvSpPr>
        <xdr:cNvPr id="674" name="フローチャート : 判断 673"/>
        <xdr:cNvSpPr/>
      </xdr:nvSpPr>
      <xdr:spPr>
        <a:xfrm>
          <a:off x="14541500" y="1649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96</xdr:row>
      <xdr:rowOff>133118</xdr:rowOff>
    </xdr:from>
    <xdr:ext cx="469744" cy="259045"/>
    <xdr:sp macro="" textlink="">
      <xdr:nvSpPr>
        <xdr:cNvPr id="675" name="テキスト ボックス 674"/>
        <xdr:cNvSpPr txBox="1"/>
      </xdr:nvSpPr>
      <xdr:spPr>
        <a:xfrm>
          <a:off x="14357427" y="16592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8,561</a:t>
          </a:r>
          <a:endParaRPr kumimoji="1" lang="ja-JP" altLang="en-US" sz="1000" b="1">
            <a:solidFill>
              <a:srgbClr val="000080"/>
            </a:solidFill>
            <a:latin typeface="ＭＳ Ｐゴシック"/>
          </a:endParaRPr>
        </a:p>
      </xdr:txBody>
    </xdr:sp>
    <xdr:clientData/>
  </xdr:oneCellAnchor>
  <xdr:twoCellAnchor>
    <xdr:from>
      <xdr:col>18</xdr:col>
      <xdr:colOff>441325</xdr:colOff>
      <xdr:row>90</xdr:row>
      <xdr:rowOff>53839</xdr:rowOff>
    </xdr:from>
    <xdr:to>
      <xdr:col>19</xdr:col>
      <xdr:colOff>644525</xdr:colOff>
      <xdr:row>91</xdr:row>
      <xdr:rowOff>132705</xdr:rowOff>
    </xdr:to>
    <xdr:cxnSp macro="">
      <xdr:nvCxnSpPr>
        <xdr:cNvPr id="676" name="直線コネクタ 675"/>
        <xdr:cNvCxnSpPr/>
      </xdr:nvCxnSpPr>
      <xdr:spPr>
        <a:xfrm>
          <a:off x="12814300" y="15484339"/>
          <a:ext cx="889000" cy="250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159217</xdr:rowOff>
    </xdr:from>
    <xdr:to>
      <xdr:col>20</xdr:col>
      <xdr:colOff>9525</xdr:colOff>
      <xdr:row>96</xdr:row>
      <xdr:rowOff>89367</xdr:rowOff>
    </xdr:to>
    <xdr:sp macro="" textlink="">
      <xdr:nvSpPr>
        <xdr:cNvPr id="677" name="フローチャート : 判断 676"/>
        <xdr:cNvSpPr/>
      </xdr:nvSpPr>
      <xdr:spPr>
        <a:xfrm>
          <a:off x="13652500" y="1644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96</xdr:row>
      <xdr:rowOff>80494</xdr:rowOff>
    </xdr:from>
    <xdr:ext cx="469744" cy="259045"/>
    <xdr:sp macro="" textlink="">
      <xdr:nvSpPr>
        <xdr:cNvPr id="678" name="テキスト ボックス 677"/>
        <xdr:cNvSpPr txBox="1"/>
      </xdr:nvSpPr>
      <xdr:spPr>
        <a:xfrm>
          <a:off x="13468427" y="16539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9,712</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477</xdr:rowOff>
    </xdr:from>
    <xdr:to>
      <xdr:col>18</xdr:col>
      <xdr:colOff>492125</xdr:colOff>
      <xdr:row>96</xdr:row>
      <xdr:rowOff>102077</xdr:rowOff>
    </xdr:to>
    <xdr:sp macro="" textlink="">
      <xdr:nvSpPr>
        <xdr:cNvPr id="679" name="フローチャート : 判断 678"/>
        <xdr:cNvSpPr/>
      </xdr:nvSpPr>
      <xdr:spPr>
        <a:xfrm>
          <a:off x="12763500" y="1645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96</xdr:row>
      <xdr:rowOff>93204</xdr:rowOff>
    </xdr:from>
    <xdr:ext cx="469744" cy="259045"/>
    <xdr:sp macro="" textlink="">
      <xdr:nvSpPr>
        <xdr:cNvPr id="680" name="テキスト ボックス 679"/>
        <xdr:cNvSpPr txBox="1"/>
      </xdr:nvSpPr>
      <xdr:spPr>
        <a:xfrm>
          <a:off x="12579427" y="16552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9,434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1" name="テキスト ボックス 68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2" name="テキスト ボックス 68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3" name="テキスト ボックス 68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4" name="テキスト ボックス 68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5" name="テキスト ボックス 68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8615</xdr:rowOff>
    </xdr:from>
    <xdr:to>
      <xdr:col>23</xdr:col>
      <xdr:colOff>568325</xdr:colOff>
      <xdr:row>95</xdr:row>
      <xdr:rowOff>110215</xdr:rowOff>
    </xdr:to>
    <xdr:sp macro="" textlink="">
      <xdr:nvSpPr>
        <xdr:cNvPr id="686" name="円/楕円 685"/>
        <xdr:cNvSpPr/>
      </xdr:nvSpPr>
      <xdr:spPr>
        <a:xfrm>
          <a:off x="16268700" y="16296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31492</xdr:rowOff>
    </xdr:from>
    <xdr:ext cx="534377" cy="259045"/>
    <xdr:sp macro="" textlink="">
      <xdr:nvSpPr>
        <xdr:cNvPr id="687" name="積立金該当値テキスト"/>
        <xdr:cNvSpPr txBox="1"/>
      </xdr:nvSpPr>
      <xdr:spPr>
        <a:xfrm>
          <a:off x="16370300" y="16147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13,006</a:t>
          </a:r>
          <a:endParaRPr kumimoji="1" lang="ja-JP" altLang="en-US" sz="1000" b="1">
            <a:solidFill>
              <a:srgbClr val="FF0000"/>
            </a:solidFill>
            <a:latin typeface="ＭＳ Ｐゴシック"/>
          </a:endParaRPr>
        </a:p>
      </xdr:txBody>
    </xdr:sp>
    <xdr:clientData/>
  </xdr:oneCellAnchor>
  <xdr:twoCellAnchor>
    <xdr:from>
      <xdr:col>22</xdr:col>
      <xdr:colOff>314325</xdr:colOff>
      <xdr:row>91</xdr:row>
      <xdr:rowOff>160589</xdr:rowOff>
    </xdr:from>
    <xdr:to>
      <xdr:col>22</xdr:col>
      <xdr:colOff>415925</xdr:colOff>
      <xdr:row>92</xdr:row>
      <xdr:rowOff>90739</xdr:rowOff>
    </xdr:to>
    <xdr:sp macro="" textlink="">
      <xdr:nvSpPr>
        <xdr:cNvPr id="688" name="円/楕円 687"/>
        <xdr:cNvSpPr/>
      </xdr:nvSpPr>
      <xdr:spPr>
        <a:xfrm>
          <a:off x="15430500" y="15762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90</xdr:row>
      <xdr:rowOff>107266</xdr:rowOff>
    </xdr:from>
    <xdr:ext cx="534377" cy="259045"/>
    <xdr:sp macro="" textlink="">
      <xdr:nvSpPr>
        <xdr:cNvPr id="689" name="テキスト ボックス 688"/>
        <xdr:cNvSpPr txBox="1"/>
      </xdr:nvSpPr>
      <xdr:spPr>
        <a:xfrm>
          <a:off x="15214111" y="15537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24,682</a:t>
          </a:r>
          <a:endParaRPr kumimoji="1" lang="ja-JP" altLang="en-US" sz="1000" b="1">
            <a:solidFill>
              <a:srgbClr val="FF0000"/>
            </a:solidFill>
            <a:latin typeface="ＭＳ Ｐゴシック"/>
          </a:endParaRPr>
        </a:p>
      </xdr:txBody>
    </xdr:sp>
    <xdr:clientData/>
  </xdr:oneCellAnchor>
  <xdr:twoCellAnchor>
    <xdr:from>
      <xdr:col>21</xdr:col>
      <xdr:colOff>111125</xdr:colOff>
      <xdr:row>91</xdr:row>
      <xdr:rowOff>83733</xdr:rowOff>
    </xdr:from>
    <xdr:to>
      <xdr:col>21</xdr:col>
      <xdr:colOff>212725</xdr:colOff>
      <xdr:row>92</xdr:row>
      <xdr:rowOff>13883</xdr:rowOff>
    </xdr:to>
    <xdr:sp macro="" textlink="">
      <xdr:nvSpPr>
        <xdr:cNvPr id="690" name="円/楕円 689"/>
        <xdr:cNvSpPr/>
      </xdr:nvSpPr>
      <xdr:spPr>
        <a:xfrm>
          <a:off x="14541500" y="15685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90</xdr:row>
      <xdr:rowOff>30410</xdr:rowOff>
    </xdr:from>
    <xdr:ext cx="534377" cy="259045"/>
    <xdr:sp macro="" textlink="">
      <xdr:nvSpPr>
        <xdr:cNvPr id="691" name="テキスト ボックス 690"/>
        <xdr:cNvSpPr txBox="1"/>
      </xdr:nvSpPr>
      <xdr:spPr>
        <a:xfrm>
          <a:off x="14325111" y="15460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26,363</a:t>
          </a:r>
          <a:endParaRPr kumimoji="1" lang="ja-JP" altLang="en-US" sz="1000" b="1">
            <a:solidFill>
              <a:srgbClr val="FF0000"/>
            </a:solidFill>
            <a:latin typeface="ＭＳ Ｐゴシック"/>
          </a:endParaRPr>
        </a:p>
      </xdr:txBody>
    </xdr:sp>
    <xdr:clientData/>
  </xdr:oneCellAnchor>
  <xdr:twoCellAnchor>
    <xdr:from>
      <xdr:col>19</xdr:col>
      <xdr:colOff>593725</xdr:colOff>
      <xdr:row>91</xdr:row>
      <xdr:rowOff>81905</xdr:rowOff>
    </xdr:from>
    <xdr:to>
      <xdr:col>20</xdr:col>
      <xdr:colOff>9525</xdr:colOff>
      <xdr:row>92</xdr:row>
      <xdr:rowOff>12055</xdr:rowOff>
    </xdr:to>
    <xdr:sp macro="" textlink="">
      <xdr:nvSpPr>
        <xdr:cNvPr id="692" name="円/楕円 691"/>
        <xdr:cNvSpPr/>
      </xdr:nvSpPr>
      <xdr:spPr>
        <a:xfrm>
          <a:off x="13652500" y="1568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90</xdr:row>
      <xdr:rowOff>28582</xdr:rowOff>
    </xdr:from>
    <xdr:ext cx="534377" cy="259045"/>
    <xdr:sp macro="" textlink="">
      <xdr:nvSpPr>
        <xdr:cNvPr id="693" name="テキスト ボックス 692"/>
        <xdr:cNvSpPr txBox="1"/>
      </xdr:nvSpPr>
      <xdr:spPr>
        <a:xfrm>
          <a:off x="13436111" y="15459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26,403</a:t>
          </a:r>
          <a:endParaRPr kumimoji="1" lang="ja-JP" altLang="en-US" sz="1000" b="1">
            <a:solidFill>
              <a:srgbClr val="FF0000"/>
            </a:solidFill>
            <a:latin typeface="ＭＳ Ｐゴシック"/>
          </a:endParaRPr>
        </a:p>
      </xdr:txBody>
    </xdr:sp>
    <xdr:clientData/>
  </xdr:oneCellAnchor>
  <xdr:twoCellAnchor>
    <xdr:from>
      <xdr:col>18</xdr:col>
      <xdr:colOff>390525</xdr:colOff>
      <xdr:row>90</xdr:row>
      <xdr:rowOff>3039</xdr:rowOff>
    </xdr:from>
    <xdr:to>
      <xdr:col>18</xdr:col>
      <xdr:colOff>492125</xdr:colOff>
      <xdr:row>90</xdr:row>
      <xdr:rowOff>104639</xdr:rowOff>
    </xdr:to>
    <xdr:sp macro="" textlink="">
      <xdr:nvSpPr>
        <xdr:cNvPr id="694" name="円/楕円 693"/>
        <xdr:cNvSpPr/>
      </xdr:nvSpPr>
      <xdr:spPr>
        <a:xfrm>
          <a:off x="12763500" y="1543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88</xdr:row>
      <xdr:rowOff>121166</xdr:rowOff>
    </xdr:from>
    <xdr:ext cx="534377" cy="259045"/>
    <xdr:sp macro="" textlink="">
      <xdr:nvSpPr>
        <xdr:cNvPr id="695" name="テキスト ボックス 694"/>
        <xdr:cNvSpPr txBox="1"/>
      </xdr:nvSpPr>
      <xdr:spPr>
        <a:xfrm>
          <a:off x="12547111" y="15208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31,878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6" name="正方形/長方形 69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7" name="正方形/長方形 69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8" name="正方形/長方形 69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9" name="正方形/長方形 69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0" name="正方形/長方形 69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1" name="正方形/長方形 70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2" name="正方形/長方形 70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3" name="正方形/長方形 70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4" name="テキスト ボックス 70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5" name="直線コネクタ 70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06" name="直線コネクタ 70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7" name="テキスト ボックス 70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8" name="直線コネクタ 70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9" name="テキスト ボックス 708"/>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10" name="直線コネクタ 70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11" name="テキスト ボックス 710"/>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12" name="直線コネクタ 71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13" name="テキスト ボックス 712"/>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14" name="直線コネクタ 71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15" name="テキスト ボックス 714"/>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16" name="直線コネクタ 71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7" name="テキスト ボックス 71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8" name="直線コネクタ 71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9" name="テキスト ボックス 71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38953</xdr:rowOff>
    </xdr:from>
    <xdr:to>
      <xdr:col>32</xdr:col>
      <xdr:colOff>186689</xdr:colOff>
      <xdr:row>39</xdr:row>
      <xdr:rowOff>98878</xdr:rowOff>
    </xdr:to>
    <xdr:cxnSp macro="">
      <xdr:nvCxnSpPr>
        <xdr:cNvPr id="721" name="直線コネクタ 720"/>
        <xdr:cNvCxnSpPr/>
      </xdr:nvCxnSpPr>
      <xdr:spPr>
        <a:xfrm flipV="1">
          <a:off x="22159595" y="5182453"/>
          <a:ext cx="1269" cy="1602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2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23" name="直線コネクタ 72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157080</xdr:rowOff>
    </xdr:from>
    <xdr:ext cx="469744" cy="259045"/>
    <xdr:sp macro="" textlink="">
      <xdr:nvSpPr>
        <xdr:cNvPr id="724" name="投資及び出資金最大値テキスト"/>
        <xdr:cNvSpPr txBox="1"/>
      </xdr:nvSpPr>
      <xdr:spPr>
        <a:xfrm>
          <a:off x="22212300" y="4957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9,817</a:t>
          </a:r>
          <a:endParaRPr kumimoji="1" lang="ja-JP" altLang="en-US" sz="1000" b="1">
            <a:latin typeface="ＭＳ Ｐゴシック"/>
          </a:endParaRPr>
        </a:p>
      </xdr:txBody>
    </xdr:sp>
    <xdr:clientData/>
  </xdr:oneCellAnchor>
  <xdr:twoCellAnchor>
    <xdr:from>
      <xdr:col>32</xdr:col>
      <xdr:colOff>98425</xdr:colOff>
      <xdr:row>30</xdr:row>
      <xdr:rowOff>38953</xdr:rowOff>
    </xdr:from>
    <xdr:to>
      <xdr:col>32</xdr:col>
      <xdr:colOff>276225</xdr:colOff>
      <xdr:row>30</xdr:row>
      <xdr:rowOff>38953</xdr:rowOff>
    </xdr:to>
    <xdr:cxnSp macro="">
      <xdr:nvCxnSpPr>
        <xdr:cNvPr id="725" name="直線コネクタ 724"/>
        <xdr:cNvCxnSpPr/>
      </xdr:nvCxnSpPr>
      <xdr:spPr>
        <a:xfrm>
          <a:off x="22072600" y="5182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32</xdr:row>
      <xdr:rowOff>55935</xdr:rowOff>
    </xdr:from>
    <xdr:to>
      <xdr:col>32</xdr:col>
      <xdr:colOff>187325</xdr:colOff>
      <xdr:row>32</xdr:row>
      <xdr:rowOff>159294</xdr:rowOff>
    </xdr:to>
    <xdr:cxnSp macro="">
      <xdr:nvCxnSpPr>
        <xdr:cNvPr id="726" name="直線コネクタ 725"/>
        <xdr:cNvCxnSpPr/>
      </xdr:nvCxnSpPr>
      <xdr:spPr>
        <a:xfrm flipV="1">
          <a:off x="21323300" y="5542335"/>
          <a:ext cx="838200" cy="103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57693</xdr:rowOff>
    </xdr:from>
    <xdr:ext cx="469744" cy="259045"/>
    <xdr:sp macro="" textlink="">
      <xdr:nvSpPr>
        <xdr:cNvPr id="727" name="投資及び出資金平均値テキスト"/>
        <xdr:cNvSpPr txBox="1"/>
      </xdr:nvSpPr>
      <xdr:spPr>
        <a:xfrm>
          <a:off x="22212300" y="64013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1,909</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79266</xdr:rowOff>
    </xdr:from>
    <xdr:to>
      <xdr:col>32</xdr:col>
      <xdr:colOff>238125</xdr:colOff>
      <xdr:row>38</xdr:row>
      <xdr:rowOff>9416</xdr:rowOff>
    </xdr:to>
    <xdr:sp macro="" textlink="">
      <xdr:nvSpPr>
        <xdr:cNvPr id="728" name="フローチャート : 判断 727"/>
        <xdr:cNvSpPr/>
      </xdr:nvSpPr>
      <xdr:spPr>
        <a:xfrm>
          <a:off x="22110700" y="642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32</xdr:row>
      <xdr:rowOff>159294</xdr:rowOff>
    </xdr:from>
    <xdr:to>
      <xdr:col>31</xdr:col>
      <xdr:colOff>34925</xdr:colOff>
      <xdr:row>33</xdr:row>
      <xdr:rowOff>138067</xdr:rowOff>
    </xdr:to>
    <xdr:cxnSp macro="">
      <xdr:nvCxnSpPr>
        <xdr:cNvPr id="729" name="直線コネクタ 728"/>
        <xdr:cNvCxnSpPr/>
      </xdr:nvCxnSpPr>
      <xdr:spPr>
        <a:xfrm flipV="1">
          <a:off x="20434300" y="5645694"/>
          <a:ext cx="889000" cy="15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91186</xdr:rowOff>
    </xdr:from>
    <xdr:to>
      <xdr:col>31</xdr:col>
      <xdr:colOff>85725</xdr:colOff>
      <xdr:row>38</xdr:row>
      <xdr:rowOff>21336</xdr:rowOff>
    </xdr:to>
    <xdr:sp macro="" textlink="">
      <xdr:nvSpPr>
        <xdr:cNvPr id="730" name="フローチャート : 判断 729"/>
        <xdr:cNvSpPr/>
      </xdr:nvSpPr>
      <xdr:spPr>
        <a:xfrm>
          <a:off x="21272500" y="6434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12463</xdr:rowOff>
    </xdr:from>
    <xdr:ext cx="469744" cy="259045"/>
    <xdr:sp macro="" textlink="">
      <xdr:nvSpPr>
        <xdr:cNvPr id="731" name="テキスト ボックス 730"/>
        <xdr:cNvSpPr txBox="1"/>
      </xdr:nvSpPr>
      <xdr:spPr>
        <a:xfrm>
          <a:off x="21088427" y="6527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a:t>
          </a:r>
          <a:endParaRPr kumimoji="1" lang="ja-JP" altLang="en-US" sz="1000" b="1">
            <a:solidFill>
              <a:srgbClr val="000080"/>
            </a:solidFill>
            <a:latin typeface="ＭＳ Ｐゴシック"/>
          </a:endParaRPr>
        </a:p>
      </xdr:txBody>
    </xdr:sp>
    <xdr:clientData/>
  </xdr:oneCellAnchor>
  <xdr:twoCellAnchor>
    <xdr:from>
      <xdr:col>28</xdr:col>
      <xdr:colOff>314325</xdr:colOff>
      <xdr:row>33</xdr:row>
      <xdr:rowOff>138067</xdr:rowOff>
    </xdr:from>
    <xdr:to>
      <xdr:col>29</xdr:col>
      <xdr:colOff>517525</xdr:colOff>
      <xdr:row>34</xdr:row>
      <xdr:rowOff>90551</xdr:rowOff>
    </xdr:to>
    <xdr:cxnSp macro="">
      <xdr:nvCxnSpPr>
        <xdr:cNvPr id="732" name="直線コネクタ 731"/>
        <xdr:cNvCxnSpPr/>
      </xdr:nvCxnSpPr>
      <xdr:spPr>
        <a:xfrm flipV="1">
          <a:off x="19545300" y="5795917"/>
          <a:ext cx="889000" cy="123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71918</xdr:rowOff>
    </xdr:from>
    <xdr:to>
      <xdr:col>29</xdr:col>
      <xdr:colOff>568325</xdr:colOff>
      <xdr:row>38</xdr:row>
      <xdr:rowOff>2068</xdr:rowOff>
    </xdr:to>
    <xdr:sp macro="" textlink="">
      <xdr:nvSpPr>
        <xdr:cNvPr id="733" name="フローチャート : 判断 732"/>
        <xdr:cNvSpPr/>
      </xdr:nvSpPr>
      <xdr:spPr>
        <a:xfrm>
          <a:off x="20383500" y="6415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164645</xdr:rowOff>
    </xdr:from>
    <xdr:ext cx="469744" cy="259045"/>
    <xdr:sp macro="" textlink="">
      <xdr:nvSpPr>
        <xdr:cNvPr id="734" name="テキスト ボックス 733"/>
        <xdr:cNvSpPr txBox="1"/>
      </xdr:nvSpPr>
      <xdr:spPr>
        <a:xfrm>
          <a:off x="20199427" y="650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1,954</a:t>
          </a:r>
          <a:endParaRPr kumimoji="1" lang="ja-JP" altLang="en-US" sz="1000" b="1">
            <a:solidFill>
              <a:srgbClr val="000080"/>
            </a:solidFill>
            <a:latin typeface="ＭＳ Ｐゴシック"/>
          </a:endParaRPr>
        </a:p>
      </xdr:txBody>
    </xdr:sp>
    <xdr:clientData/>
  </xdr:oneCellAnchor>
  <xdr:twoCellAnchor>
    <xdr:from>
      <xdr:col>27</xdr:col>
      <xdr:colOff>111125</xdr:colOff>
      <xdr:row>34</xdr:row>
      <xdr:rowOff>90551</xdr:rowOff>
    </xdr:from>
    <xdr:to>
      <xdr:col>28</xdr:col>
      <xdr:colOff>314325</xdr:colOff>
      <xdr:row>35</xdr:row>
      <xdr:rowOff>122718</xdr:rowOff>
    </xdr:to>
    <xdr:cxnSp macro="">
      <xdr:nvCxnSpPr>
        <xdr:cNvPr id="735" name="直線コネクタ 734"/>
        <xdr:cNvCxnSpPr/>
      </xdr:nvCxnSpPr>
      <xdr:spPr>
        <a:xfrm flipV="1">
          <a:off x="18656300" y="5919851"/>
          <a:ext cx="889000" cy="203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168584</xdr:rowOff>
    </xdr:from>
    <xdr:to>
      <xdr:col>28</xdr:col>
      <xdr:colOff>365125</xdr:colOff>
      <xdr:row>38</xdr:row>
      <xdr:rowOff>98734</xdr:rowOff>
    </xdr:to>
    <xdr:sp macro="" textlink="">
      <xdr:nvSpPr>
        <xdr:cNvPr id="736" name="フローチャート : 判断 735"/>
        <xdr:cNvSpPr/>
      </xdr:nvSpPr>
      <xdr:spPr>
        <a:xfrm>
          <a:off x="19494500" y="6512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89861</xdr:rowOff>
    </xdr:from>
    <xdr:ext cx="469744" cy="259045"/>
    <xdr:sp macro="" textlink="">
      <xdr:nvSpPr>
        <xdr:cNvPr id="737" name="テキスト ボックス 736"/>
        <xdr:cNvSpPr txBox="1"/>
      </xdr:nvSpPr>
      <xdr:spPr>
        <a:xfrm>
          <a:off x="19310427" y="6604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1,362</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156174</xdr:rowOff>
    </xdr:from>
    <xdr:to>
      <xdr:col>27</xdr:col>
      <xdr:colOff>161925</xdr:colOff>
      <xdr:row>38</xdr:row>
      <xdr:rowOff>86323</xdr:rowOff>
    </xdr:to>
    <xdr:sp macro="" textlink="">
      <xdr:nvSpPr>
        <xdr:cNvPr id="738" name="フローチャート : 判断 737"/>
        <xdr:cNvSpPr/>
      </xdr:nvSpPr>
      <xdr:spPr>
        <a:xfrm>
          <a:off x="18605500" y="649982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77450</xdr:rowOff>
    </xdr:from>
    <xdr:ext cx="469744" cy="259045"/>
    <xdr:sp macro="" textlink="">
      <xdr:nvSpPr>
        <xdr:cNvPr id="739" name="テキスト ボックス 738"/>
        <xdr:cNvSpPr txBox="1"/>
      </xdr:nvSpPr>
      <xdr:spPr>
        <a:xfrm>
          <a:off x="18421427" y="6592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0" name="テキスト ボックス 73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1" name="テキスト ボックス 74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2" name="テキスト ボックス 74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3" name="テキスト ボックス 74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4" name="テキスト ボックス 74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32</xdr:row>
      <xdr:rowOff>5135</xdr:rowOff>
    </xdr:from>
    <xdr:to>
      <xdr:col>32</xdr:col>
      <xdr:colOff>238125</xdr:colOff>
      <xdr:row>32</xdr:row>
      <xdr:rowOff>106735</xdr:rowOff>
    </xdr:to>
    <xdr:sp macro="" textlink="">
      <xdr:nvSpPr>
        <xdr:cNvPr id="745" name="円/楕円 744"/>
        <xdr:cNvSpPr/>
      </xdr:nvSpPr>
      <xdr:spPr>
        <a:xfrm>
          <a:off x="22110700" y="5491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31</xdr:row>
      <xdr:rowOff>28012</xdr:rowOff>
    </xdr:from>
    <xdr:ext cx="469744" cy="259045"/>
    <xdr:sp macro="" textlink="">
      <xdr:nvSpPr>
        <xdr:cNvPr id="746" name="投資及び出資金該当値テキスト"/>
        <xdr:cNvSpPr txBox="1"/>
      </xdr:nvSpPr>
      <xdr:spPr>
        <a:xfrm>
          <a:off x="22212300" y="5342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7,613</a:t>
          </a:r>
          <a:endParaRPr kumimoji="1" lang="ja-JP" altLang="en-US" sz="1000" b="1">
            <a:solidFill>
              <a:srgbClr val="FF0000"/>
            </a:solidFill>
            <a:latin typeface="ＭＳ Ｐゴシック"/>
          </a:endParaRPr>
        </a:p>
      </xdr:txBody>
    </xdr:sp>
    <xdr:clientData/>
  </xdr:oneCellAnchor>
  <xdr:twoCellAnchor>
    <xdr:from>
      <xdr:col>30</xdr:col>
      <xdr:colOff>669925</xdr:colOff>
      <xdr:row>32</xdr:row>
      <xdr:rowOff>108494</xdr:rowOff>
    </xdr:from>
    <xdr:to>
      <xdr:col>31</xdr:col>
      <xdr:colOff>85725</xdr:colOff>
      <xdr:row>33</xdr:row>
      <xdr:rowOff>38644</xdr:rowOff>
    </xdr:to>
    <xdr:sp macro="" textlink="">
      <xdr:nvSpPr>
        <xdr:cNvPr id="747" name="円/楕円 746"/>
        <xdr:cNvSpPr/>
      </xdr:nvSpPr>
      <xdr:spPr>
        <a:xfrm>
          <a:off x="21272500" y="5594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31</xdr:row>
      <xdr:rowOff>55171</xdr:rowOff>
    </xdr:from>
    <xdr:ext cx="469744" cy="259045"/>
    <xdr:sp macro="" textlink="">
      <xdr:nvSpPr>
        <xdr:cNvPr id="748" name="テキスト ボックス 747"/>
        <xdr:cNvSpPr txBox="1"/>
      </xdr:nvSpPr>
      <xdr:spPr>
        <a:xfrm>
          <a:off x="21088427" y="5370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6,980</a:t>
          </a:r>
          <a:endParaRPr kumimoji="1" lang="ja-JP" altLang="en-US" sz="1000" b="1">
            <a:solidFill>
              <a:srgbClr val="FF0000"/>
            </a:solidFill>
            <a:latin typeface="ＭＳ Ｐゴシック"/>
          </a:endParaRPr>
        </a:p>
      </xdr:txBody>
    </xdr:sp>
    <xdr:clientData/>
  </xdr:oneCellAnchor>
  <xdr:twoCellAnchor>
    <xdr:from>
      <xdr:col>29</xdr:col>
      <xdr:colOff>466725</xdr:colOff>
      <xdr:row>33</xdr:row>
      <xdr:rowOff>87267</xdr:rowOff>
    </xdr:from>
    <xdr:to>
      <xdr:col>29</xdr:col>
      <xdr:colOff>568325</xdr:colOff>
      <xdr:row>34</xdr:row>
      <xdr:rowOff>17417</xdr:rowOff>
    </xdr:to>
    <xdr:sp macro="" textlink="">
      <xdr:nvSpPr>
        <xdr:cNvPr id="749" name="円/楕円 748"/>
        <xdr:cNvSpPr/>
      </xdr:nvSpPr>
      <xdr:spPr>
        <a:xfrm>
          <a:off x="20383500" y="5745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32</xdr:row>
      <xdr:rowOff>33944</xdr:rowOff>
    </xdr:from>
    <xdr:ext cx="469744" cy="259045"/>
    <xdr:sp macro="" textlink="">
      <xdr:nvSpPr>
        <xdr:cNvPr id="750" name="テキスト ボックス 749"/>
        <xdr:cNvSpPr txBox="1"/>
      </xdr:nvSpPr>
      <xdr:spPr>
        <a:xfrm>
          <a:off x="20199427" y="5520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6,060</a:t>
          </a:r>
          <a:endParaRPr kumimoji="1" lang="ja-JP" altLang="en-US" sz="1000" b="1">
            <a:solidFill>
              <a:srgbClr val="FF0000"/>
            </a:solidFill>
            <a:latin typeface="ＭＳ Ｐゴシック"/>
          </a:endParaRPr>
        </a:p>
      </xdr:txBody>
    </xdr:sp>
    <xdr:clientData/>
  </xdr:oneCellAnchor>
  <xdr:twoCellAnchor>
    <xdr:from>
      <xdr:col>28</xdr:col>
      <xdr:colOff>263525</xdr:colOff>
      <xdr:row>34</xdr:row>
      <xdr:rowOff>39751</xdr:rowOff>
    </xdr:from>
    <xdr:to>
      <xdr:col>28</xdr:col>
      <xdr:colOff>365125</xdr:colOff>
      <xdr:row>34</xdr:row>
      <xdr:rowOff>141351</xdr:rowOff>
    </xdr:to>
    <xdr:sp macro="" textlink="">
      <xdr:nvSpPr>
        <xdr:cNvPr id="751" name="円/楕円 750"/>
        <xdr:cNvSpPr/>
      </xdr:nvSpPr>
      <xdr:spPr>
        <a:xfrm>
          <a:off x="19494500" y="5869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32</xdr:row>
      <xdr:rowOff>157878</xdr:rowOff>
    </xdr:from>
    <xdr:ext cx="469744" cy="259045"/>
    <xdr:sp macro="" textlink="">
      <xdr:nvSpPr>
        <xdr:cNvPr id="752" name="テキスト ボックス 751"/>
        <xdr:cNvSpPr txBox="1"/>
      </xdr:nvSpPr>
      <xdr:spPr>
        <a:xfrm>
          <a:off x="19310427" y="5644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5,301</a:t>
          </a:r>
          <a:endParaRPr kumimoji="1" lang="ja-JP" altLang="en-US" sz="1000" b="1">
            <a:solidFill>
              <a:srgbClr val="FF0000"/>
            </a:solidFill>
            <a:latin typeface="ＭＳ Ｐゴシック"/>
          </a:endParaRPr>
        </a:p>
      </xdr:txBody>
    </xdr:sp>
    <xdr:clientData/>
  </xdr:oneCellAnchor>
  <xdr:twoCellAnchor>
    <xdr:from>
      <xdr:col>27</xdr:col>
      <xdr:colOff>60325</xdr:colOff>
      <xdr:row>35</xdr:row>
      <xdr:rowOff>71918</xdr:rowOff>
    </xdr:from>
    <xdr:to>
      <xdr:col>27</xdr:col>
      <xdr:colOff>161925</xdr:colOff>
      <xdr:row>36</xdr:row>
      <xdr:rowOff>2068</xdr:rowOff>
    </xdr:to>
    <xdr:sp macro="" textlink="">
      <xdr:nvSpPr>
        <xdr:cNvPr id="753" name="円/楕円 752"/>
        <xdr:cNvSpPr/>
      </xdr:nvSpPr>
      <xdr:spPr>
        <a:xfrm>
          <a:off x="18605500" y="6072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34</xdr:row>
      <xdr:rowOff>18595</xdr:rowOff>
    </xdr:from>
    <xdr:ext cx="469744" cy="259045"/>
    <xdr:sp macro="" textlink="">
      <xdr:nvSpPr>
        <xdr:cNvPr id="754" name="テキスト ボックス 753"/>
        <xdr:cNvSpPr txBox="1"/>
      </xdr:nvSpPr>
      <xdr:spPr>
        <a:xfrm>
          <a:off x="18421427" y="5847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4,054</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5" name="正方形/長方形 75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6" name="正方形/長方形 75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7" name="正方形/長方形 75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8" name="正方形/長方形 75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9" name="正方形/長方形 75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0" name="正方形/長方形 75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1" name="正方形/長方形 76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7,607</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2" name="正方形/長方形 76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3" name="テキスト ボックス 76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4" name="直線コネクタ 76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5" name="直線コネクタ 764"/>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6" name="テキスト ボックス 765"/>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7" name="直線コネクタ 766"/>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8" name="テキスト ボックス 767"/>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9" name="直線コネクタ 768"/>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70" name="テキスト ボックス 769"/>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71" name="直線コネクタ 770"/>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72" name="テキスト ボックス 771"/>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3" name="直線コネクタ 772"/>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4" name="テキスト ボックス 773"/>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5" name="直線コネクタ 774"/>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6" name="テキスト ボックス 775"/>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8" name="テキスト ボックス 77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131111</xdr:rowOff>
    </xdr:from>
    <xdr:to>
      <xdr:col>32</xdr:col>
      <xdr:colOff>186689</xdr:colOff>
      <xdr:row>59</xdr:row>
      <xdr:rowOff>97866</xdr:rowOff>
    </xdr:to>
    <xdr:cxnSp macro="">
      <xdr:nvCxnSpPr>
        <xdr:cNvPr id="780" name="直線コネクタ 779"/>
        <xdr:cNvCxnSpPr/>
      </xdr:nvCxnSpPr>
      <xdr:spPr>
        <a:xfrm flipV="1">
          <a:off x="22159595" y="8703611"/>
          <a:ext cx="1269" cy="1509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101693</xdr:rowOff>
    </xdr:from>
    <xdr:ext cx="313932" cy="259045"/>
    <xdr:sp macro="" textlink="">
      <xdr:nvSpPr>
        <xdr:cNvPr id="781" name="貸付金最小値テキスト"/>
        <xdr:cNvSpPr txBox="1"/>
      </xdr:nvSpPr>
      <xdr:spPr>
        <a:xfrm>
          <a:off x="22212300" y="102172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a:t>
          </a:r>
          <a:endParaRPr kumimoji="1" lang="ja-JP" altLang="en-US" sz="1000" b="1">
            <a:latin typeface="ＭＳ Ｐゴシック"/>
          </a:endParaRPr>
        </a:p>
      </xdr:txBody>
    </xdr:sp>
    <xdr:clientData/>
  </xdr:oneCellAnchor>
  <xdr:twoCellAnchor>
    <xdr:from>
      <xdr:col>32</xdr:col>
      <xdr:colOff>98425</xdr:colOff>
      <xdr:row>59</xdr:row>
      <xdr:rowOff>97866</xdr:rowOff>
    </xdr:from>
    <xdr:to>
      <xdr:col>32</xdr:col>
      <xdr:colOff>276225</xdr:colOff>
      <xdr:row>59</xdr:row>
      <xdr:rowOff>97866</xdr:rowOff>
    </xdr:to>
    <xdr:cxnSp macro="">
      <xdr:nvCxnSpPr>
        <xdr:cNvPr id="782" name="直線コネクタ 781"/>
        <xdr:cNvCxnSpPr/>
      </xdr:nvCxnSpPr>
      <xdr:spPr>
        <a:xfrm>
          <a:off x="22072600" y="10213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77788</xdr:rowOff>
    </xdr:from>
    <xdr:ext cx="534377" cy="259045"/>
    <xdr:sp macro="" textlink="">
      <xdr:nvSpPr>
        <xdr:cNvPr id="783" name="貸付金最大値テキスト"/>
        <xdr:cNvSpPr txBox="1"/>
      </xdr:nvSpPr>
      <xdr:spPr>
        <a:xfrm>
          <a:off x="22212300" y="8478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46,263</a:t>
          </a:r>
          <a:endParaRPr kumimoji="1" lang="ja-JP" altLang="en-US" sz="1000" b="1">
            <a:latin typeface="ＭＳ Ｐゴシック"/>
          </a:endParaRPr>
        </a:p>
      </xdr:txBody>
    </xdr:sp>
    <xdr:clientData/>
  </xdr:oneCellAnchor>
  <xdr:twoCellAnchor>
    <xdr:from>
      <xdr:col>32</xdr:col>
      <xdr:colOff>98425</xdr:colOff>
      <xdr:row>50</xdr:row>
      <xdr:rowOff>131111</xdr:rowOff>
    </xdr:from>
    <xdr:to>
      <xdr:col>32</xdr:col>
      <xdr:colOff>276225</xdr:colOff>
      <xdr:row>50</xdr:row>
      <xdr:rowOff>131111</xdr:rowOff>
    </xdr:to>
    <xdr:cxnSp macro="">
      <xdr:nvCxnSpPr>
        <xdr:cNvPr id="784" name="直線コネクタ 783"/>
        <xdr:cNvCxnSpPr/>
      </xdr:nvCxnSpPr>
      <xdr:spPr>
        <a:xfrm>
          <a:off x="22072600" y="8703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108349</xdr:rowOff>
    </xdr:from>
    <xdr:to>
      <xdr:col>32</xdr:col>
      <xdr:colOff>187325</xdr:colOff>
      <xdr:row>57</xdr:row>
      <xdr:rowOff>126147</xdr:rowOff>
    </xdr:to>
    <xdr:cxnSp macro="">
      <xdr:nvCxnSpPr>
        <xdr:cNvPr id="785" name="直線コネクタ 784"/>
        <xdr:cNvCxnSpPr/>
      </xdr:nvCxnSpPr>
      <xdr:spPr>
        <a:xfrm>
          <a:off x="21323300" y="9880999"/>
          <a:ext cx="838200" cy="17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112002</xdr:rowOff>
    </xdr:from>
    <xdr:ext cx="469744" cy="259045"/>
    <xdr:sp macro="" textlink="">
      <xdr:nvSpPr>
        <xdr:cNvPr id="786" name="貸付金平均値テキスト"/>
        <xdr:cNvSpPr txBox="1"/>
      </xdr:nvSpPr>
      <xdr:spPr>
        <a:xfrm>
          <a:off x="22212300" y="98846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7,882</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133575</xdr:rowOff>
    </xdr:from>
    <xdr:to>
      <xdr:col>32</xdr:col>
      <xdr:colOff>238125</xdr:colOff>
      <xdr:row>58</xdr:row>
      <xdr:rowOff>63725</xdr:rowOff>
    </xdr:to>
    <xdr:sp macro="" textlink="">
      <xdr:nvSpPr>
        <xdr:cNvPr id="787" name="フローチャート : 判断 786"/>
        <xdr:cNvSpPr/>
      </xdr:nvSpPr>
      <xdr:spPr>
        <a:xfrm>
          <a:off x="22110700" y="990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5936</xdr:rowOff>
    </xdr:from>
    <xdr:to>
      <xdr:col>31</xdr:col>
      <xdr:colOff>34925</xdr:colOff>
      <xdr:row>57</xdr:row>
      <xdr:rowOff>108349</xdr:rowOff>
    </xdr:to>
    <xdr:cxnSp macro="">
      <xdr:nvCxnSpPr>
        <xdr:cNvPr id="788" name="直線コネクタ 787"/>
        <xdr:cNvCxnSpPr/>
      </xdr:nvCxnSpPr>
      <xdr:spPr>
        <a:xfrm>
          <a:off x="20434300" y="9778586"/>
          <a:ext cx="889000" cy="10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131714</xdr:rowOff>
    </xdr:from>
    <xdr:to>
      <xdr:col>31</xdr:col>
      <xdr:colOff>85725</xdr:colOff>
      <xdr:row>58</xdr:row>
      <xdr:rowOff>61864</xdr:rowOff>
    </xdr:to>
    <xdr:sp macro="" textlink="">
      <xdr:nvSpPr>
        <xdr:cNvPr id="789" name="フローチャート : 判断 788"/>
        <xdr:cNvSpPr/>
      </xdr:nvSpPr>
      <xdr:spPr>
        <a:xfrm>
          <a:off x="21272500" y="990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52991</xdr:rowOff>
    </xdr:from>
    <xdr:ext cx="469744" cy="259045"/>
    <xdr:sp macro="" textlink="">
      <xdr:nvSpPr>
        <xdr:cNvPr id="790" name="テキスト ボックス 789"/>
        <xdr:cNvSpPr txBox="1"/>
      </xdr:nvSpPr>
      <xdr:spPr>
        <a:xfrm>
          <a:off x="21088427" y="9997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7,939</a:t>
          </a:r>
          <a:endParaRPr kumimoji="1" lang="ja-JP" altLang="en-US" sz="1000" b="1">
            <a:solidFill>
              <a:srgbClr val="000080"/>
            </a:solidFill>
            <a:latin typeface="ＭＳ Ｐゴシック"/>
          </a:endParaRPr>
        </a:p>
      </xdr:txBody>
    </xdr:sp>
    <xdr:clientData/>
  </xdr:oneCellAnchor>
  <xdr:twoCellAnchor>
    <xdr:from>
      <xdr:col>28</xdr:col>
      <xdr:colOff>314325</xdr:colOff>
      <xdr:row>56</xdr:row>
      <xdr:rowOff>151261</xdr:rowOff>
    </xdr:from>
    <xdr:to>
      <xdr:col>29</xdr:col>
      <xdr:colOff>517525</xdr:colOff>
      <xdr:row>57</xdr:row>
      <xdr:rowOff>5936</xdr:rowOff>
    </xdr:to>
    <xdr:cxnSp macro="">
      <xdr:nvCxnSpPr>
        <xdr:cNvPr id="791" name="直線コネクタ 790"/>
        <xdr:cNvCxnSpPr/>
      </xdr:nvCxnSpPr>
      <xdr:spPr>
        <a:xfrm>
          <a:off x="19545300" y="9752461"/>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91251</xdr:rowOff>
    </xdr:from>
    <xdr:to>
      <xdr:col>29</xdr:col>
      <xdr:colOff>568325</xdr:colOff>
      <xdr:row>58</xdr:row>
      <xdr:rowOff>21401</xdr:rowOff>
    </xdr:to>
    <xdr:sp macro="" textlink="">
      <xdr:nvSpPr>
        <xdr:cNvPr id="792" name="フローチャート : 判断 791"/>
        <xdr:cNvSpPr/>
      </xdr:nvSpPr>
      <xdr:spPr>
        <a:xfrm>
          <a:off x="20383500" y="9863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12528</xdr:rowOff>
    </xdr:from>
    <xdr:ext cx="469744" cy="259045"/>
    <xdr:sp macro="" textlink="">
      <xdr:nvSpPr>
        <xdr:cNvPr id="793" name="テキスト ボックス 792"/>
        <xdr:cNvSpPr txBox="1"/>
      </xdr:nvSpPr>
      <xdr:spPr>
        <a:xfrm>
          <a:off x="20199427" y="9956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9,178</a:t>
          </a:r>
          <a:endParaRPr kumimoji="1" lang="ja-JP" altLang="en-US" sz="1000" b="1">
            <a:solidFill>
              <a:srgbClr val="000080"/>
            </a:solidFill>
            <a:latin typeface="ＭＳ Ｐゴシック"/>
          </a:endParaRPr>
        </a:p>
      </xdr:txBody>
    </xdr:sp>
    <xdr:clientData/>
  </xdr:oneCellAnchor>
  <xdr:twoCellAnchor>
    <xdr:from>
      <xdr:col>27</xdr:col>
      <xdr:colOff>111125</xdr:colOff>
      <xdr:row>56</xdr:row>
      <xdr:rowOff>79415</xdr:rowOff>
    </xdr:from>
    <xdr:to>
      <xdr:col>28</xdr:col>
      <xdr:colOff>314325</xdr:colOff>
      <xdr:row>56</xdr:row>
      <xdr:rowOff>151261</xdr:rowOff>
    </xdr:to>
    <xdr:cxnSp macro="">
      <xdr:nvCxnSpPr>
        <xdr:cNvPr id="794" name="直線コネクタ 793"/>
        <xdr:cNvCxnSpPr/>
      </xdr:nvCxnSpPr>
      <xdr:spPr>
        <a:xfrm>
          <a:off x="18656300" y="9680615"/>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70187</xdr:rowOff>
    </xdr:from>
    <xdr:to>
      <xdr:col>28</xdr:col>
      <xdr:colOff>365125</xdr:colOff>
      <xdr:row>58</xdr:row>
      <xdr:rowOff>337</xdr:rowOff>
    </xdr:to>
    <xdr:sp macro="" textlink="">
      <xdr:nvSpPr>
        <xdr:cNvPr id="795" name="フローチャート : 判断 794"/>
        <xdr:cNvSpPr/>
      </xdr:nvSpPr>
      <xdr:spPr>
        <a:xfrm>
          <a:off x="19494500" y="984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162914</xdr:rowOff>
    </xdr:from>
    <xdr:ext cx="469744" cy="259045"/>
    <xdr:sp macro="" textlink="">
      <xdr:nvSpPr>
        <xdr:cNvPr id="796" name="テキスト ボックス 795"/>
        <xdr:cNvSpPr txBox="1"/>
      </xdr:nvSpPr>
      <xdr:spPr>
        <a:xfrm>
          <a:off x="19310427" y="9935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9,823</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42266</xdr:rowOff>
    </xdr:from>
    <xdr:to>
      <xdr:col>27</xdr:col>
      <xdr:colOff>161925</xdr:colOff>
      <xdr:row>57</xdr:row>
      <xdr:rowOff>143866</xdr:rowOff>
    </xdr:to>
    <xdr:sp macro="" textlink="">
      <xdr:nvSpPr>
        <xdr:cNvPr id="797" name="フローチャート : 判断 796"/>
        <xdr:cNvSpPr/>
      </xdr:nvSpPr>
      <xdr:spPr>
        <a:xfrm>
          <a:off x="18605500" y="981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57</xdr:row>
      <xdr:rowOff>134993</xdr:rowOff>
    </xdr:from>
    <xdr:ext cx="534377" cy="259045"/>
    <xdr:sp macro="" textlink="">
      <xdr:nvSpPr>
        <xdr:cNvPr id="798" name="テキスト ボックス 797"/>
        <xdr:cNvSpPr txBox="1"/>
      </xdr:nvSpPr>
      <xdr:spPr>
        <a:xfrm>
          <a:off x="18389111" y="9907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10,678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57</xdr:row>
      <xdr:rowOff>75347</xdr:rowOff>
    </xdr:from>
    <xdr:to>
      <xdr:col>32</xdr:col>
      <xdr:colOff>238125</xdr:colOff>
      <xdr:row>58</xdr:row>
      <xdr:rowOff>5497</xdr:rowOff>
    </xdr:to>
    <xdr:sp macro="" textlink="">
      <xdr:nvSpPr>
        <xdr:cNvPr id="804" name="円/楕円 803"/>
        <xdr:cNvSpPr/>
      </xdr:nvSpPr>
      <xdr:spPr>
        <a:xfrm>
          <a:off x="22110700" y="9847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98224</xdr:rowOff>
    </xdr:from>
    <xdr:ext cx="469744" cy="259045"/>
    <xdr:sp macro="" textlink="">
      <xdr:nvSpPr>
        <xdr:cNvPr id="805" name="貸付金該当値テキスト"/>
        <xdr:cNvSpPr txBox="1"/>
      </xdr:nvSpPr>
      <xdr:spPr>
        <a:xfrm>
          <a:off x="22212300" y="9699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9,665</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57549</xdr:rowOff>
    </xdr:from>
    <xdr:to>
      <xdr:col>31</xdr:col>
      <xdr:colOff>85725</xdr:colOff>
      <xdr:row>57</xdr:row>
      <xdr:rowOff>159149</xdr:rowOff>
    </xdr:to>
    <xdr:sp macro="" textlink="">
      <xdr:nvSpPr>
        <xdr:cNvPr id="806" name="円/楕円 805"/>
        <xdr:cNvSpPr/>
      </xdr:nvSpPr>
      <xdr:spPr>
        <a:xfrm>
          <a:off x="21272500" y="9830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56</xdr:row>
      <xdr:rowOff>4226</xdr:rowOff>
    </xdr:from>
    <xdr:ext cx="534377" cy="259045"/>
    <xdr:sp macro="" textlink="">
      <xdr:nvSpPr>
        <xdr:cNvPr id="807" name="テキスト ボックス 806"/>
        <xdr:cNvSpPr txBox="1"/>
      </xdr:nvSpPr>
      <xdr:spPr>
        <a:xfrm>
          <a:off x="21056111" y="960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10,210</a:t>
          </a:r>
          <a:endParaRPr kumimoji="1" lang="ja-JP" altLang="en-US" sz="1000" b="1">
            <a:solidFill>
              <a:srgbClr val="FF0000"/>
            </a:solidFill>
            <a:latin typeface="ＭＳ Ｐゴシック"/>
          </a:endParaRPr>
        </a:p>
      </xdr:txBody>
    </xdr:sp>
    <xdr:clientData/>
  </xdr:oneCellAnchor>
  <xdr:twoCellAnchor>
    <xdr:from>
      <xdr:col>29</xdr:col>
      <xdr:colOff>466725</xdr:colOff>
      <xdr:row>56</xdr:row>
      <xdr:rowOff>126586</xdr:rowOff>
    </xdr:from>
    <xdr:to>
      <xdr:col>29</xdr:col>
      <xdr:colOff>568325</xdr:colOff>
      <xdr:row>57</xdr:row>
      <xdr:rowOff>56736</xdr:rowOff>
    </xdr:to>
    <xdr:sp macro="" textlink="">
      <xdr:nvSpPr>
        <xdr:cNvPr id="808" name="円/楕円 807"/>
        <xdr:cNvSpPr/>
      </xdr:nvSpPr>
      <xdr:spPr>
        <a:xfrm>
          <a:off x="20383500" y="972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55</xdr:row>
      <xdr:rowOff>73263</xdr:rowOff>
    </xdr:from>
    <xdr:ext cx="534377" cy="259045"/>
    <xdr:sp macro="" textlink="">
      <xdr:nvSpPr>
        <xdr:cNvPr id="809" name="テキスト ボックス 808"/>
        <xdr:cNvSpPr txBox="1"/>
      </xdr:nvSpPr>
      <xdr:spPr>
        <a:xfrm>
          <a:off x="20167111" y="950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13,346</a:t>
          </a:r>
          <a:endParaRPr kumimoji="1" lang="ja-JP" altLang="en-US" sz="1000" b="1">
            <a:solidFill>
              <a:srgbClr val="FF0000"/>
            </a:solidFill>
            <a:latin typeface="ＭＳ Ｐゴシック"/>
          </a:endParaRPr>
        </a:p>
      </xdr:txBody>
    </xdr:sp>
    <xdr:clientData/>
  </xdr:oneCellAnchor>
  <xdr:twoCellAnchor>
    <xdr:from>
      <xdr:col>28</xdr:col>
      <xdr:colOff>263525</xdr:colOff>
      <xdr:row>56</xdr:row>
      <xdr:rowOff>100461</xdr:rowOff>
    </xdr:from>
    <xdr:to>
      <xdr:col>28</xdr:col>
      <xdr:colOff>365125</xdr:colOff>
      <xdr:row>57</xdr:row>
      <xdr:rowOff>30611</xdr:rowOff>
    </xdr:to>
    <xdr:sp macro="" textlink="">
      <xdr:nvSpPr>
        <xdr:cNvPr id="810" name="円/楕円 809"/>
        <xdr:cNvSpPr/>
      </xdr:nvSpPr>
      <xdr:spPr>
        <a:xfrm>
          <a:off x="19494500" y="970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55</xdr:row>
      <xdr:rowOff>47138</xdr:rowOff>
    </xdr:from>
    <xdr:ext cx="534377" cy="259045"/>
    <xdr:sp macro="" textlink="">
      <xdr:nvSpPr>
        <xdr:cNvPr id="811" name="テキスト ボックス 810"/>
        <xdr:cNvSpPr txBox="1"/>
      </xdr:nvSpPr>
      <xdr:spPr>
        <a:xfrm>
          <a:off x="19278111" y="947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14,146</a:t>
          </a:r>
          <a:endParaRPr kumimoji="1" lang="ja-JP" altLang="en-US" sz="1000" b="1">
            <a:solidFill>
              <a:srgbClr val="FF0000"/>
            </a:solidFill>
            <a:latin typeface="ＭＳ Ｐゴシック"/>
          </a:endParaRPr>
        </a:p>
      </xdr:txBody>
    </xdr:sp>
    <xdr:clientData/>
  </xdr:oneCellAnchor>
  <xdr:twoCellAnchor>
    <xdr:from>
      <xdr:col>27</xdr:col>
      <xdr:colOff>60325</xdr:colOff>
      <xdr:row>56</xdr:row>
      <xdr:rowOff>28615</xdr:rowOff>
    </xdr:from>
    <xdr:to>
      <xdr:col>27</xdr:col>
      <xdr:colOff>161925</xdr:colOff>
      <xdr:row>56</xdr:row>
      <xdr:rowOff>130215</xdr:rowOff>
    </xdr:to>
    <xdr:sp macro="" textlink="">
      <xdr:nvSpPr>
        <xdr:cNvPr id="812" name="円/楕円 811"/>
        <xdr:cNvSpPr/>
      </xdr:nvSpPr>
      <xdr:spPr>
        <a:xfrm>
          <a:off x="18605500" y="962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54</xdr:row>
      <xdr:rowOff>146742</xdr:rowOff>
    </xdr:from>
    <xdr:ext cx="534377" cy="259045"/>
    <xdr:sp macro="" textlink="">
      <xdr:nvSpPr>
        <xdr:cNvPr id="813" name="テキスト ボックス 812"/>
        <xdr:cNvSpPr txBox="1"/>
      </xdr:nvSpPr>
      <xdr:spPr>
        <a:xfrm>
          <a:off x="18389111" y="9405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16,346</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30/48</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47,213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24" name="テキスト ボックス 823"/>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25" name="直線コネクタ 824"/>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26" name="テキスト ボックス 825"/>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27" name="直線コネクタ 826"/>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8" name="テキスト ボックス 827"/>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9" name="直線コネクタ 828"/>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30" name="テキスト ボックス 829"/>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31" name="直線コネクタ 830"/>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32" name="テキスト ボックス 831"/>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33" name="直線コネクタ 832"/>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21970</xdr:rowOff>
    </xdr:from>
    <xdr:ext cx="531299" cy="259045"/>
    <xdr:sp macro="" textlink="">
      <xdr:nvSpPr>
        <xdr:cNvPr id="834" name="テキスト ボックス 833"/>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35" name="直線コネクタ 834"/>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38299</xdr:rowOff>
    </xdr:from>
    <xdr:ext cx="531299" cy="259045"/>
    <xdr:sp macro="" textlink="">
      <xdr:nvSpPr>
        <xdr:cNvPr id="836" name="テキスト ボックス 835"/>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7" name="直線コネクタ 83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38" name="テキスト ボックス 837"/>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47640</xdr:rowOff>
    </xdr:from>
    <xdr:to>
      <xdr:col>32</xdr:col>
      <xdr:colOff>186689</xdr:colOff>
      <xdr:row>78</xdr:row>
      <xdr:rowOff>110407</xdr:rowOff>
    </xdr:to>
    <xdr:cxnSp macro="">
      <xdr:nvCxnSpPr>
        <xdr:cNvPr id="840" name="直線コネクタ 839"/>
        <xdr:cNvCxnSpPr/>
      </xdr:nvCxnSpPr>
      <xdr:spPr>
        <a:xfrm flipV="1">
          <a:off x="22159595" y="12220590"/>
          <a:ext cx="1269" cy="1262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114234</xdr:rowOff>
    </xdr:from>
    <xdr:ext cx="534377" cy="259045"/>
    <xdr:sp macro="" textlink="">
      <xdr:nvSpPr>
        <xdr:cNvPr id="841" name="繰出金最小値テキスト"/>
        <xdr:cNvSpPr txBox="1"/>
      </xdr:nvSpPr>
      <xdr:spPr>
        <a:xfrm>
          <a:off x="22212300" y="1348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24,897</a:t>
          </a:r>
          <a:endParaRPr kumimoji="1" lang="ja-JP" altLang="en-US" sz="1000" b="1">
            <a:latin typeface="ＭＳ Ｐゴシック"/>
          </a:endParaRPr>
        </a:p>
      </xdr:txBody>
    </xdr:sp>
    <xdr:clientData/>
  </xdr:oneCellAnchor>
  <xdr:twoCellAnchor>
    <xdr:from>
      <xdr:col>32</xdr:col>
      <xdr:colOff>98425</xdr:colOff>
      <xdr:row>78</xdr:row>
      <xdr:rowOff>110407</xdr:rowOff>
    </xdr:from>
    <xdr:to>
      <xdr:col>32</xdr:col>
      <xdr:colOff>276225</xdr:colOff>
      <xdr:row>78</xdr:row>
      <xdr:rowOff>110407</xdr:rowOff>
    </xdr:to>
    <xdr:cxnSp macro="">
      <xdr:nvCxnSpPr>
        <xdr:cNvPr id="842" name="直線コネクタ 841"/>
        <xdr:cNvCxnSpPr/>
      </xdr:nvCxnSpPr>
      <xdr:spPr>
        <a:xfrm>
          <a:off x="22072600" y="13483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165767</xdr:rowOff>
    </xdr:from>
    <xdr:ext cx="534377" cy="259045"/>
    <xdr:sp macro="" textlink="">
      <xdr:nvSpPr>
        <xdr:cNvPr id="843" name="繰出金最大値テキスト"/>
        <xdr:cNvSpPr txBox="1"/>
      </xdr:nvSpPr>
      <xdr:spPr>
        <a:xfrm>
          <a:off x="22212300" y="11995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63,569</a:t>
          </a:r>
          <a:endParaRPr kumimoji="1" lang="ja-JP" altLang="en-US" sz="1000" b="1">
            <a:latin typeface="ＭＳ Ｐゴシック"/>
          </a:endParaRPr>
        </a:p>
      </xdr:txBody>
    </xdr:sp>
    <xdr:clientData/>
  </xdr:oneCellAnchor>
  <xdr:twoCellAnchor>
    <xdr:from>
      <xdr:col>32</xdr:col>
      <xdr:colOff>98425</xdr:colOff>
      <xdr:row>71</xdr:row>
      <xdr:rowOff>47640</xdr:rowOff>
    </xdr:from>
    <xdr:to>
      <xdr:col>32</xdr:col>
      <xdr:colOff>276225</xdr:colOff>
      <xdr:row>71</xdr:row>
      <xdr:rowOff>47640</xdr:rowOff>
    </xdr:to>
    <xdr:cxnSp macro="">
      <xdr:nvCxnSpPr>
        <xdr:cNvPr id="844" name="直線コネクタ 843"/>
        <xdr:cNvCxnSpPr/>
      </xdr:nvCxnSpPr>
      <xdr:spPr>
        <a:xfrm>
          <a:off x="22072600" y="12220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156485</xdr:rowOff>
    </xdr:from>
    <xdr:to>
      <xdr:col>32</xdr:col>
      <xdr:colOff>187325</xdr:colOff>
      <xdr:row>76</xdr:row>
      <xdr:rowOff>160959</xdr:rowOff>
    </xdr:to>
    <xdr:cxnSp macro="">
      <xdr:nvCxnSpPr>
        <xdr:cNvPr id="845" name="直線コネクタ 844"/>
        <xdr:cNvCxnSpPr/>
      </xdr:nvCxnSpPr>
      <xdr:spPr>
        <a:xfrm>
          <a:off x="21323300" y="13186685"/>
          <a:ext cx="838200" cy="4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54202</xdr:rowOff>
    </xdr:from>
    <xdr:ext cx="534377" cy="259045"/>
    <xdr:sp macro="" textlink="">
      <xdr:nvSpPr>
        <xdr:cNvPr id="846" name="繰出金平均値テキスト"/>
        <xdr:cNvSpPr txBox="1"/>
      </xdr:nvSpPr>
      <xdr:spPr>
        <a:xfrm>
          <a:off x="22212300" y="129129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36,263</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31325</xdr:rowOff>
    </xdr:from>
    <xdr:to>
      <xdr:col>32</xdr:col>
      <xdr:colOff>238125</xdr:colOff>
      <xdr:row>76</xdr:row>
      <xdr:rowOff>132925</xdr:rowOff>
    </xdr:to>
    <xdr:sp macro="" textlink="">
      <xdr:nvSpPr>
        <xdr:cNvPr id="847" name="フローチャート : 判断 846"/>
        <xdr:cNvSpPr/>
      </xdr:nvSpPr>
      <xdr:spPr>
        <a:xfrm>
          <a:off x="22110700" y="13061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156485</xdr:rowOff>
    </xdr:from>
    <xdr:to>
      <xdr:col>31</xdr:col>
      <xdr:colOff>34925</xdr:colOff>
      <xdr:row>77</xdr:row>
      <xdr:rowOff>58024</xdr:rowOff>
    </xdr:to>
    <xdr:cxnSp macro="">
      <xdr:nvCxnSpPr>
        <xdr:cNvPr id="848" name="直線コネクタ 847"/>
        <xdr:cNvCxnSpPr/>
      </xdr:nvCxnSpPr>
      <xdr:spPr>
        <a:xfrm flipV="1">
          <a:off x="20434300" y="13186685"/>
          <a:ext cx="889000" cy="72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35897</xdr:rowOff>
    </xdr:from>
    <xdr:to>
      <xdr:col>31</xdr:col>
      <xdr:colOff>85725</xdr:colOff>
      <xdr:row>76</xdr:row>
      <xdr:rowOff>137497</xdr:rowOff>
    </xdr:to>
    <xdr:sp macro="" textlink="">
      <xdr:nvSpPr>
        <xdr:cNvPr id="849" name="フローチャート : 判断 848"/>
        <xdr:cNvSpPr/>
      </xdr:nvSpPr>
      <xdr:spPr>
        <a:xfrm>
          <a:off x="21272500" y="1306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154025</xdr:rowOff>
    </xdr:from>
    <xdr:ext cx="534377" cy="259045"/>
    <xdr:sp macro="" textlink="">
      <xdr:nvSpPr>
        <xdr:cNvPr id="850" name="テキスト ボックス 849"/>
        <xdr:cNvSpPr txBox="1"/>
      </xdr:nvSpPr>
      <xdr:spPr>
        <a:xfrm>
          <a:off x="21056111" y="1284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36,123</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58024</xdr:rowOff>
    </xdr:from>
    <xdr:to>
      <xdr:col>29</xdr:col>
      <xdr:colOff>517525</xdr:colOff>
      <xdr:row>77</xdr:row>
      <xdr:rowOff>121510</xdr:rowOff>
    </xdr:to>
    <xdr:cxnSp macro="">
      <xdr:nvCxnSpPr>
        <xdr:cNvPr id="851" name="直線コネクタ 850"/>
        <xdr:cNvCxnSpPr/>
      </xdr:nvCxnSpPr>
      <xdr:spPr>
        <a:xfrm flipV="1">
          <a:off x="19545300" y="13259674"/>
          <a:ext cx="889000" cy="63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117770</xdr:rowOff>
    </xdr:from>
    <xdr:to>
      <xdr:col>29</xdr:col>
      <xdr:colOff>568325</xdr:colOff>
      <xdr:row>77</xdr:row>
      <xdr:rowOff>47920</xdr:rowOff>
    </xdr:to>
    <xdr:sp macro="" textlink="">
      <xdr:nvSpPr>
        <xdr:cNvPr id="852" name="フローチャート : 判断 851"/>
        <xdr:cNvSpPr/>
      </xdr:nvSpPr>
      <xdr:spPr>
        <a:xfrm>
          <a:off x="20383500" y="1314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64446</xdr:rowOff>
    </xdr:from>
    <xdr:ext cx="534377" cy="259045"/>
    <xdr:sp macro="" textlink="">
      <xdr:nvSpPr>
        <xdr:cNvPr id="853" name="テキスト ボックス 852"/>
        <xdr:cNvSpPr txBox="1"/>
      </xdr:nvSpPr>
      <xdr:spPr>
        <a:xfrm>
          <a:off x="20167111" y="1292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33,616</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121510</xdr:rowOff>
    </xdr:from>
    <xdr:to>
      <xdr:col>28</xdr:col>
      <xdr:colOff>314325</xdr:colOff>
      <xdr:row>77</xdr:row>
      <xdr:rowOff>138492</xdr:rowOff>
    </xdr:to>
    <xdr:cxnSp macro="">
      <xdr:nvCxnSpPr>
        <xdr:cNvPr id="854" name="直線コネクタ 853"/>
        <xdr:cNvCxnSpPr/>
      </xdr:nvCxnSpPr>
      <xdr:spPr>
        <a:xfrm flipV="1">
          <a:off x="18656300" y="13323160"/>
          <a:ext cx="889000" cy="16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148957</xdr:rowOff>
    </xdr:from>
    <xdr:to>
      <xdr:col>28</xdr:col>
      <xdr:colOff>365125</xdr:colOff>
      <xdr:row>77</xdr:row>
      <xdr:rowOff>79107</xdr:rowOff>
    </xdr:to>
    <xdr:sp macro="" textlink="">
      <xdr:nvSpPr>
        <xdr:cNvPr id="855" name="フローチャート : 判断 854"/>
        <xdr:cNvSpPr/>
      </xdr:nvSpPr>
      <xdr:spPr>
        <a:xfrm>
          <a:off x="19494500" y="1317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95634</xdr:rowOff>
    </xdr:from>
    <xdr:ext cx="534377" cy="259045"/>
    <xdr:sp macro="" textlink="">
      <xdr:nvSpPr>
        <xdr:cNvPr id="856" name="テキスト ボックス 855"/>
        <xdr:cNvSpPr txBox="1"/>
      </xdr:nvSpPr>
      <xdr:spPr>
        <a:xfrm>
          <a:off x="19278111" y="12954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32,661</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161987</xdr:rowOff>
    </xdr:from>
    <xdr:to>
      <xdr:col>27</xdr:col>
      <xdr:colOff>161925</xdr:colOff>
      <xdr:row>77</xdr:row>
      <xdr:rowOff>92137</xdr:rowOff>
    </xdr:to>
    <xdr:sp macro="" textlink="">
      <xdr:nvSpPr>
        <xdr:cNvPr id="857" name="フローチャート : 判断 856"/>
        <xdr:cNvSpPr/>
      </xdr:nvSpPr>
      <xdr:spPr>
        <a:xfrm>
          <a:off x="18605500" y="13192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108664</xdr:rowOff>
    </xdr:from>
    <xdr:ext cx="534377" cy="259045"/>
    <xdr:sp macro="" textlink="">
      <xdr:nvSpPr>
        <xdr:cNvPr id="858" name="テキスト ボックス 857"/>
        <xdr:cNvSpPr txBox="1"/>
      </xdr:nvSpPr>
      <xdr:spPr>
        <a:xfrm>
          <a:off x="18389111" y="12967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32,262</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9" name="テキスト ボックス 85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60" name="テキスト ボックス 85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1" name="テキスト ボックス 86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2" name="テキスト ボックス 86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3" name="テキスト ボックス 86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110159</xdr:rowOff>
    </xdr:from>
    <xdr:to>
      <xdr:col>32</xdr:col>
      <xdr:colOff>238125</xdr:colOff>
      <xdr:row>77</xdr:row>
      <xdr:rowOff>40309</xdr:rowOff>
    </xdr:to>
    <xdr:sp macro="" textlink="">
      <xdr:nvSpPr>
        <xdr:cNvPr id="864" name="円/楕円 863"/>
        <xdr:cNvSpPr/>
      </xdr:nvSpPr>
      <xdr:spPr>
        <a:xfrm>
          <a:off x="22110700" y="13140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88586</xdr:rowOff>
    </xdr:from>
    <xdr:ext cx="534377" cy="259045"/>
    <xdr:sp macro="" textlink="">
      <xdr:nvSpPr>
        <xdr:cNvPr id="865" name="繰出金該当値テキスト"/>
        <xdr:cNvSpPr txBox="1"/>
      </xdr:nvSpPr>
      <xdr:spPr>
        <a:xfrm>
          <a:off x="22212300" y="13118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33,849</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105685</xdr:rowOff>
    </xdr:from>
    <xdr:to>
      <xdr:col>31</xdr:col>
      <xdr:colOff>85725</xdr:colOff>
      <xdr:row>77</xdr:row>
      <xdr:rowOff>35835</xdr:rowOff>
    </xdr:to>
    <xdr:sp macro="" textlink="">
      <xdr:nvSpPr>
        <xdr:cNvPr id="866" name="円/楕円 865"/>
        <xdr:cNvSpPr/>
      </xdr:nvSpPr>
      <xdr:spPr>
        <a:xfrm>
          <a:off x="21272500" y="1313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26962</xdr:rowOff>
    </xdr:from>
    <xdr:ext cx="534377" cy="259045"/>
    <xdr:sp macro="" textlink="">
      <xdr:nvSpPr>
        <xdr:cNvPr id="867" name="テキスト ボックス 866"/>
        <xdr:cNvSpPr txBox="1"/>
      </xdr:nvSpPr>
      <xdr:spPr>
        <a:xfrm>
          <a:off x="21056111" y="1322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33,986</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7224</xdr:rowOff>
    </xdr:from>
    <xdr:to>
      <xdr:col>29</xdr:col>
      <xdr:colOff>568325</xdr:colOff>
      <xdr:row>77</xdr:row>
      <xdr:rowOff>108824</xdr:rowOff>
    </xdr:to>
    <xdr:sp macro="" textlink="">
      <xdr:nvSpPr>
        <xdr:cNvPr id="868" name="円/楕円 867"/>
        <xdr:cNvSpPr/>
      </xdr:nvSpPr>
      <xdr:spPr>
        <a:xfrm>
          <a:off x="20383500" y="13208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99951</xdr:rowOff>
    </xdr:from>
    <xdr:ext cx="534377" cy="259045"/>
    <xdr:sp macro="" textlink="">
      <xdr:nvSpPr>
        <xdr:cNvPr id="869" name="テキスト ボックス 868"/>
        <xdr:cNvSpPr txBox="1"/>
      </xdr:nvSpPr>
      <xdr:spPr>
        <a:xfrm>
          <a:off x="20167111" y="13301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31,751</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70710</xdr:rowOff>
    </xdr:from>
    <xdr:to>
      <xdr:col>28</xdr:col>
      <xdr:colOff>365125</xdr:colOff>
      <xdr:row>78</xdr:row>
      <xdr:rowOff>860</xdr:rowOff>
    </xdr:to>
    <xdr:sp macro="" textlink="">
      <xdr:nvSpPr>
        <xdr:cNvPr id="870" name="円/楕円 869"/>
        <xdr:cNvSpPr/>
      </xdr:nvSpPr>
      <xdr:spPr>
        <a:xfrm>
          <a:off x="19494500" y="1327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163437</xdr:rowOff>
    </xdr:from>
    <xdr:ext cx="534377" cy="259045"/>
    <xdr:sp macro="" textlink="">
      <xdr:nvSpPr>
        <xdr:cNvPr id="871" name="テキスト ボックス 870"/>
        <xdr:cNvSpPr txBox="1"/>
      </xdr:nvSpPr>
      <xdr:spPr>
        <a:xfrm>
          <a:off x="19278111" y="13365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29,807</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87692</xdr:rowOff>
    </xdr:from>
    <xdr:to>
      <xdr:col>27</xdr:col>
      <xdr:colOff>161925</xdr:colOff>
      <xdr:row>78</xdr:row>
      <xdr:rowOff>17842</xdr:rowOff>
    </xdr:to>
    <xdr:sp macro="" textlink="">
      <xdr:nvSpPr>
        <xdr:cNvPr id="872" name="円/楕円 871"/>
        <xdr:cNvSpPr/>
      </xdr:nvSpPr>
      <xdr:spPr>
        <a:xfrm>
          <a:off x="18605500" y="1328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8969</xdr:rowOff>
    </xdr:from>
    <xdr:ext cx="534377" cy="259045"/>
    <xdr:sp macro="" textlink="">
      <xdr:nvSpPr>
        <xdr:cNvPr id="873" name="テキスト ボックス 872"/>
        <xdr:cNvSpPr txBox="1"/>
      </xdr:nvSpPr>
      <xdr:spPr>
        <a:xfrm>
          <a:off x="18389111" y="13382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29,287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4" name="正方形/長方形 87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5" name="正方形/長方形 87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6" name="正方形/長方形 87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7" name="正方形/長方形 87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8" name="正方形/長方形 87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9" name="正方形/長方形 87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80" name="正方形/長方形 87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1" name="正方形/長方形 88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2" name="テキスト ボックス 88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3" name="直線コネクタ 88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4" name="直線コネクタ 88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5" name="テキスト ボックス 88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6" name="直線コネクタ 88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7" name="テキスト ボックス 88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9" name="直線コネクタ 88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9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1" name="直線コネクタ 89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9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3" name="直線コネクタ 89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4" name="直線コネクタ 89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6" name="フローチャート : 判断 89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7" name="直線コネクタ 89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8" name="フローチャート : 判断 89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9" name="テキスト ボックス 898"/>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900" name="直線コネクタ 89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901" name="フローチャート : 判断 90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902" name="テキスト ボックス 901"/>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3" name="直線コネクタ 90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4" name="フローチャート : 判断 90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5" name="テキスト ボックス 904"/>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6" name="フローチャート : 判断 90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7" name="テキスト ボックス 906"/>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8" name="テキスト ボックス 90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9" name="テキスト ボックス 90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10" name="テキスト ボックス 90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1" name="テキスト ボックス 91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2" name="テキスト ボックス 91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3" name="円/楕円 91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5" name="円/楕円 91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6" name="テキスト ボックス 915"/>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7" name="円/楕円 91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8" name="テキスト ボックス 917"/>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9" name="円/楕円 91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20" name="テキスト ボックス 919"/>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21" name="円/楕円 92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22" name="テキスト ボックス 921"/>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3" name="正方形/長方形 9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4" name="正方形/長方形 9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5" name="テキスト ボックス 9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歳出決算総額は、住民一人当たり</a:t>
          </a:r>
          <a:r>
            <a:rPr kumimoji="1" lang="en-US" altLang="ja-JP" sz="1300">
              <a:latin typeface="ＭＳ Ｐゴシック"/>
            </a:rPr>
            <a:t>513,565</a:t>
          </a:r>
          <a:r>
            <a:rPr kumimoji="1" lang="ja-JP" altLang="en-US" sz="1300">
              <a:latin typeface="ＭＳ Ｐゴシック"/>
            </a:rPr>
            <a:t>円となっている。主な構成費目である物件費（一人当たり</a:t>
          </a:r>
          <a:r>
            <a:rPr kumimoji="1" lang="en-US" altLang="ja-JP" sz="1300">
              <a:latin typeface="ＭＳ Ｐゴシック"/>
            </a:rPr>
            <a:t>149,557</a:t>
          </a:r>
          <a:r>
            <a:rPr kumimoji="1" lang="ja-JP" altLang="en-US" sz="1300">
              <a:latin typeface="ＭＳ Ｐゴシック"/>
            </a:rPr>
            <a:t>円）及び災害復旧事業費（一人当たり</a:t>
          </a:r>
          <a:r>
            <a:rPr kumimoji="1" lang="en-US" altLang="ja-JP" sz="1300">
              <a:latin typeface="ＭＳ Ｐゴシック"/>
            </a:rPr>
            <a:t>49,340</a:t>
          </a:r>
          <a:r>
            <a:rPr kumimoji="1" lang="ja-JP" altLang="en-US" sz="1300">
              <a:latin typeface="ＭＳ Ｐゴシック"/>
            </a:rPr>
            <a:t>円）については、類似団体に比較して突出しているが、</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東京電力福島第一原子力発電所事故による除染や放射性物質対策に対する経費の影響である（全国平均と福島県平均の差を参照）。同事故によるこのような異常値は平成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32</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まで続く見込みである。また、投資及び出資金の数値も類似団体と比較して突出しているが、本市ではゲリラ豪雨による甚大な浸水被害が発生したことから、「郡山市ゲリラ豪雨対策９年プラン」に基づき、雨水貯留管の整備等を下水道事業会計で実施しており、同会計に対する出資金が多額になっていることによるものである。新規整備の普通建設事業費は、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30</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年４月開校予定の西田学園義務教育学校の整備等により類似団体と比較して高い水準にある。人件費は住民一人当たり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46,070</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円と類似団体に比べ低くなっているが、これは、人口一人当たりの職員数が少ないことによる。また、公債費についても</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31,325</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円と同様に類似団体と比較して低い水準となっているが、財政措置の厚い起債を原則とし、地方債の発行抑制に努めてきたことによるものである。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28</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決算から作成した事業別財務諸表の活用、公共施設等総合管理計画に基づく各施設の最適化・長寿命化、民間委託の推進、補助金等の全庁的な見直し、地方債の発行抑制（財政措置の厚い起債を原則とする）、事務のカイゼン及び定員・給与の適正化等により健全な財政運営を継続していく。</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福島県郡山市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326,851
324,698
757.20
173,868,482
167,859,282
3,944,797
67,264,598
84,518,803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4,189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64044</xdr:rowOff>
    </xdr:from>
    <xdr:to>
      <xdr:col>6</xdr:col>
      <xdr:colOff>510540</xdr:colOff>
      <xdr:row>38</xdr:row>
      <xdr:rowOff>98334</xdr:rowOff>
    </xdr:to>
    <xdr:cxnSp macro="">
      <xdr:nvCxnSpPr>
        <xdr:cNvPr id="58" name="直線コネクタ 57"/>
        <xdr:cNvCxnSpPr/>
      </xdr:nvCxnSpPr>
      <xdr:spPr>
        <a:xfrm flipV="1">
          <a:off x="4633595" y="5378994"/>
          <a:ext cx="127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102161</xdr:rowOff>
    </xdr:from>
    <xdr:ext cx="469744" cy="259045"/>
    <xdr:sp macro="" textlink="">
      <xdr:nvSpPr>
        <xdr:cNvPr id="59" name="議会費最小値テキスト"/>
        <xdr:cNvSpPr txBox="1"/>
      </xdr:nvSpPr>
      <xdr:spPr>
        <a:xfrm>
          <a:off x="4686300" y="6617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1,358</a:t>
          </a:r>
          <a:endParaRPr kumimoji="1" lang="ja-JP" altLang="en-US" sz="1000" b="1">
            <a:latin typeface="ＭＳ Ｐゴシック"/>
          </a:endParaRPr>
        </a:p>
      </xdr:txBody>
    </xdr:sp>
    <xdr:clientData/>
  </xdr:oneCellAnchor>
  <xdr:twoCellAnchor>
    <xdr:from>
      <xdr:col>6</xdr:col>
      <xdr:colOff>422275</xdr:colOff>
      <xdr:row>38</xdr:row>
      <xdr:rowOff>98334</xdr:rowOff>
    </xdr:from>
    <xdr:to>
      <xdr:col>6</xdr:col>
      <xdr:colOff>600075</xdr:colOff>
      <xdr:row>38</xdr:row>
      <xdr:rowOff>98334</xdr:rowOff>
    </xdr:to>
    <xdr:cxnSp macro="">
      <xdr:nvCxnSpPr>
        <xdr:cNvPr id="60" name="直線コネクタ 59"/>
        <xdr:cNvCxnSpPr/>
      </xdr:nvCxnSpPr>
      <xdr:spPr>
        <a:xfrm>
          <a:off x="4546600" y="6613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10721</xdr:rowOff>
    </xdr:from>
    <xdr:ext cx="469744" cy="259045"/>
    <xdr:sp macro="" textlink="">
      <xdr:nvSpPr>
        <xdr:cNvPr id="61" name="議会費最大値テキスト"/>
        <xdr:cNvSpPr txBox="1"/>
      </xdr:nvSpPr>
      <xdr:spPr>
        <a:xfrm>
          <a:off x="4686300" y="5154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2,492</a:t>
          </a:r>
          <a:endParaRPr kumimoji="1" lang="ja-JP" altLang="en-US" sz="1000" b="1">
            <a:latin typeface="ＭＳ Ｐゴシック"/>
          </a:endParaRPr>
        </a:p>
      </xdr:txBody>
    </xdr:sp>
    <xdr:clientData/>
  </xdr:oneCellAnchor>
  <xdr:twoCellAnchor>
    <xdr:from>
      <xdr:col>6</xdr:col>
      <xdr:colOff>422275</xdr:colOff>
      <xdr:row>31</xdr:row>
      <xdr:rowOff>64044</xdr:rowOff>
    </xdr:from>
    <xdr:to>
      <xdr:col>6</xdr:col>
      <xdr:colOff>600075</xdr:colOff>
      <xdr:row>31</xdr:row>
      <xdr:rowOff>64044</xdr:rowOff>
    </xdr:to>
    <xdr:cxnSp macro="">
      <xdr:nvCxnSpPr>
        <xdr:cNvPr id="62" name="直線コネクタ 61"/>
        <xdr:cNvCxnSpPr/>
      </xdr:nvCxnSpPr>
      <xdr:spPr>
        <a:xfrm>
          <a:off x="4546600" y="5378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171269</xdr:rowOff>
    </xdr:from>
    <xdr:to>
      <xdr:col>6</xdr:col>
      <xdr:colOff>511175</xdr:colOff>
      <xdr:row>34</xdr:row>
      <xdr:rowOff>17780</xdr:rowOff>
    </xdr:to>
    <xdr:cxnSp macro="">
      <xdr:nvCxnSpPr>
        <xdr:cNvPr id="63" name="直線コネクタ 62"/>
        <xdr:cNvCxnSpPr/>
      </xdr:nvCxnSpPr>
      <xdr:spPr>
        <a:xfrm>
          <a:off x="3797300" y="5657669"/>
          <a:ext cx="838200" cy="189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167476</xdr:rowOff>
    </xdr:from>
    <xdr:ext cx="469744" cy="259045"/>
    <xdr:sp macro="" textlink="">
      <xdr:nvSpPr>
        <xdr:cNvPr id="64" name="議会費平均値テキスト"/>
        <xdr:cNvSpPr txBox="1"/>
      </xdr:nvSpPr>
      <xdr:spPr>
        <a:xfrm>
          <a:off x="4686300" y="59967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1,858</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17599</xdr:rowOff>
    </xdr:from>
    <xdr:to>
      <xdr:col>6</xdr:col>
      <xdr:colOff>561975</xdr:colOff>
      <xdr:row>35</xdr:row>
      <xdr:rowOff>119199</xdr:rowOff>
    </xdr:to>
    <xdr:sp macro="" textlink="">
      <xdr:nvSpPr>
        <xdr:cNvPr id="65" name="フローチャート : 判断 64"/>
        <xdr:cNvSpPr/>
      </xdr:nvSpPr>
      <xdr:spPr>
        <a:xfrm>
          <a:off x="4584700" y="60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150586</xdr:rowOff>
    </xdr:from>
    <xdr:to>
      <xdr:col>5</xdr:col>
      <xdr:colOff>358775</xdr:colOff>
      <xdr:row>32</xdr:row>
      <xdr:rowOff>171269</xdr:rowOff>
    </xdr:to>
    <xdr:cxnSp macro="">
      <xdr:nvCxnSpPr>
        <xdr:cNvPr id="66" name="直線コネクタ 65"/>
        <xdr:cNvCxnSpPr/>
      </xdr:nvCxnSpPr>
      <xdr:spPr>
        <a:xfrm>
          <a:off x="2908300" y="5636986"/>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51889</xdr:rowOff>
    </xdr:from>
    <xdr:to>
      <xdr:col>5</xdr:col>
      <xdr:colOff>409575</xdr:colOff>
      <xdr:row>34</xdr:row>
      <xdr:rowOff>153489</xdr:rowOff>
    </xdr:to>
    <xdr:sp macro="" textlink="">
      <xdr:nvSpPr>
        <xdr:cNvPr id="67" name="フローチャート : 判断 66"/>
        <xdr:cNvSpPr/>
      </xdr:nvSpPr>
      <xdr:spPr>
        <a:xfrm>
          <a:off x="3746500" y="588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144616</xdr:rowOff>
    </xdr:from>
    <xdr:ext cx="469744" cy="259045"/>
    <xdr:sp macro="" textlink="">
      <xdr:nvSpPr>
        <xdr:cNvPr id="68" name="テキスト ボックス 67"/>
        <xdr:cNvSpPr txBox="1"/>
      </xdr:nvSpPr>
      <xdr:spPr>
        <a:xfrm>
          <a:off x="3562427" y="5973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150586</xdr:rowOff>
    </xdr:from>
    <xdr:to>
      <xdr:col>4</xdr:col>
      <xdr:colOff>155575</xdr:colOff>
      <xdr:row>33</xdr:row>
      <xdr:rowOff>8527</xdr:rowOff>
    </xdr:to>
    <xdr:cxnSp macro="">
      <xdr:nvCxnSpPr>
        <xdr:cNvPr id="69" name="直線コネクタ 68"/>
        <xdr:cNvCxnSpPr/>
      </xdr:nvCxnSpPr>
      <xdr:spPr>
        <a:xfrm flipV="1">
          <a:off x="2019300" y="5636986"/>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93254</xdr:rowOff>
    </xdr:from>
    <xdr:to>
      <xdr:col>4</xdr:col>
      <xdr:colOff>206375</xdr:colOff>
      <xdr:row>35</xdr:row>
      <xdr:rowOff>23404</xdr:rowOff>
    </xdr:to>
    <xdr:sp macro="" textlink="">
      <xdr:nvSpPr>
        <xdr:cNvPr id="70" name="フローチャート : 判断 69"/>
        <xdr:cNvSpPr/>
      </xdr:nvSpPr>
      <xdr:spPr>
        <a:xfrm>
          <a:off x="2857500" y="592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14531</xdr:rowOff>
    </xdr:from>
    <xdr:ext cx="469744" cy="259045"/>
    <xdr:sp macro="" textlink="">
      <xdr:nvSpPr>
        <xdr:cNvPr id="71" name="テキスト ボックス 70"/>
        <xdr:cNvSpPr txBox="1"/>
      </xdr:nvSpPr>
      <xdr:spPr>
        <a:xfrm>
          <a:off x="2673427" y="601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1,946</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97246</xdr:rowOff>
    </xdr:from>
    <xdr:to>
      <xdr:col>2</xdr:col>
      <xdr:colOff>638175</xdr:colOff>
      <xdr:row>33</xdr:row>
      <xdr:rowOff>8527</xdr:rowOff>
    </xdr:to>
    <xdr:cxnSp macro="">
      <xdr:nvCxnSpPr>
        <xdr:cNvPr id="72" name="直線コネクタ 71"/>
        <xdr:cNvCxnSpPr/>
      </xdr:nvCxnSpPr>
      <xdr:spPr>
        <a:xfrm>
          <a:off x="1130300" y="5583646"/>
          <a:ext cx="889000" cy="8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112849</xdr:rowOff>
    </xdr:from>
    <xdr:to>
      <xdr:col>3</xdr:col>
      <xdr:colOff>3175</xdr:colOff>
      <xdr:row>35</xdr:row>
      <xdr:rowOff>42999</xdr:rowOff>
    </xdr:to>
    <xdr:sp macro="" textlink="">
      <xdr:nvSpPr>
        <xdr:cNvPr id="73" name="フローチャート : 判断 72"/>
        <xdr:cNvSpPr/>
      </xdr:nvSpPr>
      <xdr:spPr>
        <a:xfrm>
          <a:off x="1968500" y="5942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34126</xdr:rowOff>
    </xdr:from>
    <xdr:ext cx="469744" cy="259045"/>
    <xdr:sp macro="" textlink="">
      <xdr:nvSpPr>
        <xdr:cNvPr id="74" name="テキスト ボックス 73"/>
        <xdr:cNvSpPr txBox="1"/>
      </xdr:nvSpPr>
      <xdr:spPr>
        <a:xfrm>
          <a:off x="1784427" y="6034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1,928</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58420</xdr:rowOff>
    </xdr:from>
    <xdr:to>
      <xdr:col>1</xdr:col>
      <xdr:colOff>485775</xdr:colOff>
      <xdr:row>34</xdr:row>
      <xdr:rowOff>160020</xdr:rowOff>
    </xdr:to>
    <xdr:sp macro="" textlink="">
      <xdr:nvSpPr>
        <xdr:cNvPr id="75" name="フローチャート : 判断 74"/>
        <xdr:cNvSpPr/>
      </xdr:nvSpPr>
      <xdr:spPr>
        <a:xfrm>
          <a:off x="1079500" y="58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151147</xdr:rowOff>
    </xdr:from>
    <xdr:ext cx="469744" cy="259045"/>
    <xdr:sp macro="" textlink="">
      <xdr:nvSpPr>
        <xdr:cNvPr id="76" name="テキスト ボックス 75"/>
        <xdr:cNvSpPr txBox="1"/>
      </xdr:nvSpPr>
      <xdr:spPr>
        <a:xfrm>
          <a:off x="895427" y="598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138430</xdr:rowOff>
    </xdr:from>
    <xdr:to>
      <xdr:col>6</xdr:col>
      <xdr:colOff>561975</xdr:colOff>
      <xdr:row>34</xdr:row>
      <xdr:rowOff>68580</xdr:rowOff>
    </xdr:to>
    <xdr:sp macro="" textlink="">
      <xdr:nvSpPr>
        <xdr:cNvPr id="82" name="円/楕円 81"/>
        <xdr:cNvSpPr/>
      </xdr:nvSpPr>
      <xdr:spPr>
        <a:xfrm>
          <a:off x="4584700" y="57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161307</xdr:rowOff>
    </xdr:from>
    <xdr:ext cx="469744" cy="259045"/>
    <xdr:sp macro="" textlink="">
      <xdr:nvSpPr>
        <xdr:cNvPr id="83" name="議会費該当値テキスト"/>
        <xdr:cNvSpPr txBox="1"/>
      </xdr:nvSpPr>
      <xdr:spPr>
        <a:xfrm>
          <a:off x="4686300" y="564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2,062</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120469</xdr:rowOff>
    </xdr:from>
    <xdr:to>
      <xdr:col>5</xdr:col>
      <xdr:colOff>409575</xdr:colOff>
      <xdr:row>33</xdr:row>
      <xdr:rowOff>50619</xdr:rowOff>
    </xdr:to>
    <xdr:sp macro="" textlink="">
      <xdr:nvSpPr>
        <xdr:cNvPr id="84" name="円/楕円 83"/>
        <xdr:cNvSpPr/>
      </xdr:nvSpPr>
      <xdr:spPr>
        <a:xfrm>
          <a:off x="3746500" y="560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31</xdr:row>
      <xdr:rowOff>67146</xdr:rowOff>
    </xdr:from>
    <xdr:ext cx="469744" cy="259045"/>
    <xdr:sp macro="" textlink="">
      <xdr:nvSpPr>
        <xdr:cNvPr id="85" name="テキスト ボックス 84"/>
        <xdr:cNvSpPr txBox="1"/>
      </xdr:nvSpPr>
      <xdr:spPr>
        <a:xfrm>
          <a:off x="3562427" y="5382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2,236</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99786</xdr:rowOff>
    </xdr:from>
    <xdr:to>
      <xdr:col>4</xdr:col>
      <xdr:colOff>206375</xdr:colOff>
      <xdr:row>33</xdr:row>
      <xdr:rowOff>29936</xdr:rowOff>
    </xdr:to>
    <xdr:sp macro="" textlink="">
      <xdr:nvSpPr>
        <xdr:cNvPr id="86" name="円/楕円 85"/>
        <xdr:cNvSpPr/>
      </xdr:nvSpPr>
      <xdr:spPr>
        <a:xfrm>
          <a:off x="2857500" y="558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31</xdr:row>
      <xdr:rowOff>46463</xdr:rowOff>
    </xdr:from>
    <xdr:ext cx="469744" cy="259045"/>
    <xdr:sp macro="" textlink="">
      <xdr:nvSpPr>
        <xdr:cNvPr id="87" name="テキスト ボックス 86"/>
        <xdr:cNvSpPr txBox="1"/>
      </xdr:nvSpPr>
      <xdr:spPr>
        <a:xfrm>
          <a:off x="2673427" y="5361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2,255</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129177</xdr:rowOff>
    </xdr:from>
    <xdr:to>
      <xdr:col>3</xdr:col>
      <xdr:colOff>3175</xdr:colOff>
      <xdr:row>33</xdr:row>
      <xdr:rowOff>59327</xdr:rowOff>
    </xdr:to>
    <xdr:sp macro="" textlink="">
      <xdr:nvSpPr>
        <xdr:cNvPr id="88" name="円/楕円 87"/>
        <xdr:cNvSpPr/>
      </xdr:nvSpPr>
      <xdr:spPr>
        <a:xfrm>
          <a:off x="1968500" y="5615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31</xdr:row>
      <xdr:rowOff>75854</xdr:rowOff>
    </xdr:from>
    <xdr:ext cx="469744" cy="259045"/>
    <xdr:sp macro="" textlink="">
      <xdr:nvSpPr>
        <xdr:cNvPr id="89" name="テキスト ボックス 88"/>
        <xdr:cNvSpPr txBox="1"/>
      </xdr:nvSpPr>
      <xdr:spPr>
        <a:xfrm>
          <a:off x="1784427" y="5390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2,228</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46446</xdr:rowOff>
    </xdr:from>
    <xdr:to>
      <xdr:col>1</xdr:col>
      <xdr:colOff>485775</xdr:colOff>
      <xdr:row>32</xdr:row>
      <xdr:rowOff>148046</xdr:rowOff>
    </xdr:to>
    <xdr:sp macro="" textlink="">
      <xdr:nvSpPr>
        <xdr:cNvPr id="90" name="円/楕円 89"/>
        <xdr:cNvSpPr/>
      </xdr:nvSpPr>
      <xdr:spPr>
        <a:xfrm>
          <a:off x="1079500" y="553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30</xdr:row>
      <xdr:rowOff>164573</xdr:rowOff>
    </xdr:from>
    <xdr:ext cx="469744" cy="259045"/>
    <xdr:sp macro="" textlink="">
      <xdr:nvSpPr>
        <xdr:cNvPr id="91" name="テキスト ボックス 90"/>
        <xdr:cNvSpPr txBox="1"/>
      </xdr:nvSpPr>
      <xdr:spPr>
        <a:xfrm>
          <a:off x="895427" y="5308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103,811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6" name="テキスト ボックス 115"/>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41370</xdr:rowOff>
    </xdr:from>
    <xdr:to>
      <xdr:col>6</xdr:col>
      <xdr:colOff>510540</xdr:colOff>
      <xdr:row>58</xdr:row>
      <xdr:rowOff>145709</xdr:rowOff>
    </xdr:to>
    <xdr:cxnSp macro="">
      <xdr:nvCxnSpPr>
        <xdr:cNvPr id="118" name="直線コネクタ 117"/>
        <xdr:cNvCxnSpPr/>
      </xdr:nvCxnSpPr>
      <xdr:spPr>
        <a:xfrm flipV="1">
          <a:off x="4633595" y="8613870"/>
          <a:ext cx="1270" cy="1475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149536</xdr:rowOff>
    </xdr:from>
    <xdr:ext cx="534377" cy="259045"/>
    <xdr:sp macro="" textlink="">
      <xdr:nvSpPr>
        <xdr:cNvPr id="119" name="総務費最小値テキスト"/>
        <xdr:cNvSpPr txBox="1"/>
      </xdr:nvSpPr>
      <xdr:spPr>
        <a:xfrm>
          <a:off x="4686300" y="10093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23,816</a:t>
          </a:r>
          <a:endParaRPr kumimoji="1" lang="ja-JP" altLang="en-US" sz="1000" b="1">
            <a:latin typeface="ＭＳ Ｐゴシック"/>
          </a:endParaRPr>
        </a:p>
      </xdr:txBody>
    </xdr:sp>
    <xdr:clientData/>
  </xdr:oneCellAnchor>
  <xdr:twoCellAnchor>
    <xdr:from>
      <xdr:col>6</xdr:col>
      <xdr:colOff>422275</xdr:colOff>
      <xdr:row>58</xdr:row>
      <xdr:rowOff>145709</xdr:rowOff>
    </xdr:from>
    <xdr:to>
      <xdr:col>6</xdr:col>
      <xdr:colOff>600075</xdr:colOff>
      <xdr:row>58</xdr:row>
      <xdr:rowOff>145709</xdr:rowOff>
    </xdr:to>
    <xdr:cxnSp macro="">
      <xdr:nvCxnSpPr>
        <xdr:cNvPr id="120" name="直線コネクタ 119"/>
        <xdr:cNvCxnSpPr/>
      </xdr:nvCxnSpPr>
      <xdr:spPr>
        <a:xfrm>
          <a:off x="4546600" y="10089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159497</xdr:rowOff>
    </xdr:from>
    <xdr:ext cx="534377" cy="259045"/>
    <xdr:sp macro="" textlink="">
      <xdr:nvSpPr>
        <xdr:cNvPr id="121" name="総務費最大値テキスト"/>
        <xdr:cNvSpPr txBox="1"/>
      </xdr:nvSpPr>
      <xdr:spPr>
        <a:xfrm>
          <a:off x="4686300" y="8389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69,011</a:t>
          </a:r>
          <a:endParaRPr kumimoji="1" lang="ja-JP" altLang="en-US" sz="1000" b="1">
            <a:latin typeface="ＭＳ Ｐゴシック"/>
          </a:endParaRPr>
        </a:p>
      </xdr:txBody>
    </xdr:sp>
    <xdr:clientData/>
  </xdr:oneCellAnchor>
  <xdr:twoCellAnchor>
    <xdr:from>
      <xdr:col>6</xdr:col>
      <xdr:colOff>422275</xdr:colOff>
      <xdr:row>50</xdr:row>
      <xdr:rowOff>41370</xdr:rowOff>
    </xdr:from>
    <xdr:to>
      <xdr:col>6</xdr:col>
      <xdr:colOff>600075</xdr:colOff>
      <xdr:row>50</xdr:row>
      <xdr:rowOff>41370</xdr:rowOff>
    </xdr:to>
    <xdr:cxnSp macro="">
      <xdr:nvCxnSpPr>
        <xdr:cNvPr id="122" name="直線コネクタ 121"/>
        <xdr:cNvCxnSpPr/>
      </xdr:nvCxnSpPr>
      <xdr:spPr>
        <a:xfrm>
          <a:off x="4546600" y="861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53</xdr:row>
      <xdr:rowOff>37843</xdr:rowOff>
    </xdr:from>
    <xdr:to>
      <xdr:col>6</xdr:col>
      <xdr:colOff>511175</xdr:colOff>
      <xdr:row>55</xdr:row>
      <xdr:rowOff>34348</xdr:rowOff>
    </xdr:to>
    <xdr:cxnSp macro="">
      <xdr:nvCxnSpPr>
        <xdr:cNvPr id="123" name="直線コネクタ 122"/>
        <xdr:cNvCxnSpPr/>
      </xdr:nvCxnSpPr>
      <xdr:spPr>
        <a:xfrm>
          <a:off x="3797300" y="9124693"/>
          <a:ext cx="838200" cy="339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170850</xdr:rowOff>
    </xdr:from>
    <xdr:ext cx="534377" cy="259045"/>
    <xdr:sp macro="" textlink="">
      <xdr:nvSpPr>
        <xdr:cNvPr id="124" name="総務費平均値テキスト"/>
        <xdr:cNvSpPr txBox="1"/>
      </xdr:nvSpPr>
      <xdr:spPr>
        <a:xfrm>
          <a:off x="4686300" y="96006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36,580</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20973</xdr:rowOff>
    </xdr:from>
    <xdr:to>
      <xdr:col>6</xdr:col>
      <xdr:colOff>561975</xdr:colOff>
      <xdr:row>56</xdr:row>
      <xdr:rowOff>122573</xdr:rowOff>
    </xdr:to>
    <xdr:sp macro="" textlink="">
      <xdr:nvSpPr>
        <xdr:cNvPr id="125" name="フローチャート : 判断 124"/>
        <xdr:cNvSpPr/>
      </xdr:nvSpPr>
      <xdr:spPr>
        <a:xfrm>
          <a:off x="4584700" y="9622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52</xdr:row>
      <xdr:rowOff>167916</xdr:rowOff>
    </xdr:from>
    <xdr:to>
      <xdr:col>5</xdr:col>
      <xdr:colOff>358775</xdr:colOff>
      <xdr:row>53</xdr:row>
      <xdr:rowOff>37843</xdr:rowOff>
    </xdr:to>
    <xdr:cxnSp macro="">
      <xdr:nvCxnSpPr>
        <xdr:cNvPr id="126" name="直線コネクタ 125"/>
        <xdr:cNvCxnSpPr/>
      </xdr:nvCxnSpPr>
      <xdr:spPr>
        <a:xfrm>
          <a:off x="2908300" y="9083316"/>
          <a:ext cx="889000" cy="41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167996</xdr:rowOff>
    </xdr:from>
    <xdr:to>
      <xdr:col>5</xdr:col>
      <xdr:colOff>409575</xdr:colOff>
      <xdr:row>56</xdr:row>
      <xdr:rowOff>98146</xdr:rowOff>
    </xdr:to>
    <xdr:sp macro="" textlink="">
      <xdr:nvSpPr>
        <xdr:cNvPr id="127" name="フローチャート : 判断 126"/>
        <xdr:cNvSpPr/>
      </xdr:nvSpPr>
      <xdr:spPr>
        <a:xfrm>
          <a:off x="3746500" y="9597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89273</xdr:rowOff>
    </xdr:from>
    <xdr:ext cx="534377" cy="259045"/>
    <xdr:sp macro="" textlink="">
      <xdr:nvSpPr>
        <xdr:cNvPr id="128" name="テキスト ボックス 127"/>
        <xdr:cNvSpPr txBox="1"/>
      </xdr:nvSpPr>
      <xdr:spPr>
        <a:xfrm>
          <a:off x="3530111" y="9690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37,328</a:t>
          </a:r>
          <a:endParaRPr kumimoji="1" lang="ja-JP" altLang="en-US" sz="1000" b="1">
            <a:solidFill>
              <a:srgbClr val="000080"/>
            </a:solidFill>
            <a:latin typeface="ＭＳ Ｐゴシック"/>
          </a:endParaRPr>
        </a:p>
      </xdr:txBody>
    </xdr:sp>
    <xdr:clientData/>
  </xdr:oneCellAnchor>
  <xdr:twoCellAnchor>
    <xdr:from>
      <xdr:col>2</xdr:col>
      <xdr:colOff>638175</xdr:colOff>
      <xdr:row>52</xdr:row>
      <xdr:rowOff>167916</xdr:rowOff>
    </xdr:from>
    <xdr:to>
      <xdr:col>4</xdr:col>
      <xdr:colOff>155575</xdr:colOff>
      <xdr:row>53</xdr:row>
      <xdr:rowOff>126767</xdr:rowOff>
    </xdr:to>
    <xdr:cxnSp macro="">
      <xdr:nvCxnSpPr>
        <xdr:cNvPr id="129" name="直線コネクタ 128"/>
        <xdr:cNvCxnSpPr/>
      </xdr:nvCxnSpPr>
      <xdr:spPr>
        <a:xfrm flipV="1">
          <a:off x="2019300" y="9083316"/>
          <a:ext cx="889000" cy="130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162346</xdr:rowOff>
    </xdr:from>
    <xdr:to>
      <xdr:col>4</xdr:col>
      <xdr:colOff>206375</xdr:colOff>
      <xdr:row>56</xdr:row>
      <xdr:rowOff>92496</xdr:rowOff>
    </xdr:to>
    <xdr:sp macro="" textlink="">
      <xdr:nvSpPr>
        <xdr:cNvPr id="130" name="フローチャート : 判断 129"/>
        <xdr:cNvSpPr/>
      </xdr:nvSpPr>
      <xdr:spPr>
        <a:xfrm>
          <a:off x="2857500" y="959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83623</xdr:rowOff>
    </xdr:from>
    <xdr:ext cx="534377" cy="259045"/>
    <xdr:sp macro="" textlink="">
      <xdr:nvSpPr>
        <xdr:cNvPr id="131" name="テキスト ボックス 130"/>
        <xdr:cNvSpPr txBox="1"/>
      </xdr:nvSpPr>
      <xdr:spPr>
        <a:xfrm>
          <a:off x="2641111" y="9684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37,501</a:t>
          </a:r>
          <a:endParaRPr kumimoji="1" lang="ja-JP" altLang="en-US" sz="1000" b="1">
            <a:solidFill>
              <a:srgbClr val="000080"/>
            </a:solidFill>
            <a:latin typeface="ＭＳ Ｐゴシック"/>
          </a:endParaRPr>
        </a:p>
      </xdr:txBody>
    </xdr:sp>
    <xdr:clientData/>
  </xdr:oneCellAnchor>
  <xdr:twoCellAnchor>
    <xdr:from>
      <xdr:col>1</xdr:col>
      <xdr:colOff>434975</xdr:colOff>
      <xdr:row>53</xdr:row>
      <xdr:rowOff>25825</xdr:rowOff>
    </xdr:from>
    <xdr:to>
      <xdr:col>2</xdr:col>
      <xdr:colOff>638175</xdr:colOff>
      <xdr:row>53</xdr:row>
      <xdr:rowOff>126767</xdr:rowOff>
    </xdr:to>
    <xdr:cxnSp macro="">
      <xdr:nvCxnSpPr>
        <xdr:cNvPr id="132" name="直線コネクタ 131"/>
        <xdr:cNvCxnSpPr/>
      </xdr:nvCxnSpPr>
      <xdr:spPr>
        <a:xfrm>
          <a:off x="1130300" y="9112675"/>
          <a:ext cx="889000" cy="100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112152</xdr:rowOff>
    </xdr:from>
    <xdr:to>
      <xdr:col>3</xdr:col>
      <xdr:colOff>3175</xdr:colOff>
      <xdr:row>56</xdr:row>
      <xdr:rowOff>42302</xdr:rowOff>
    </xdr:to>
    <xdr:sp macro="" textlink="">
      <xdr:nvSpPr>
        <xdr:cNvPr id="133" name="フローチャート : 判断 132"/>
        <xdr:cNvSpPr/>
      </xdr:nvSpPr>
      <xdr:spPr>
        <a:xfrm>
          <a:off x="1968500" y="954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33429</xdr:rowOff>
    </xdr:from>
    <xdr:ext cx="534377" cy="259045"/>
    <xdr:sp macro="" textlink="">
      <xdr:nvSpPr>
        <xdr:cNvPr id="134" name="テキスト ボックス 133"/>
        <xdr:cNvSpPr txBox="1"/>
      </xdr:nvSpPr>
      <xdr:spPr>
        <a:xfrm>
          <a:off x="1752111" y="9634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39,038</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53075</xdr:rowOff>
    </xdr:from>
    <xdr:to>
      <xdr:col>1</xdr:col>
      <xdr:colOff>485775</xdr:colOff>
      <xdr:row>55</xdr:row>
      <xdr:rowOff>154675</xdr:rowOff>
    </xdr:to>
    <xdr:sp macro="" textlink="">
      <xdr:nvSpPr>
        <xdr:cNvPr id="135" name="フローチャート : 判断 134"/>
        <xdr:cNvSpPr/>
      </xdr:nvSpPr>
      <xdr:spPr>
        <a:xfrm>
          <a:off x="1079500" y="9482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145802</xdr:rowOff>
    </xdr:from>
    <xdr:ext cx="534377" cy="259045"/>
    <xdr:sp macro="" textlink="">
      <xdr:nvSpPr>
        <xdr:cNvPr id="136" name="テキスト ボックス 135"/>
        <xdr:cNvSpPr txBox="1"/>
      </xdr:nvSpPr>
      <xdr:spPr>
        <a:xfrm>
          <a:off x="863111" y="9575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54</xdr:row>
      <xdr:rowOff>154998</xdr:rowOff>
    </xdr:from>
    <xdr:to>
      <xdr:col>6</xdr:col>
      <xdr:colOff>561975</xdr:colOff>
      <xdr:row>55</xdr:row>
      <xdr:rowOff>85148</xdr:rowOff>
    </xdr:to>
    <xdr:sp macro="" textlink="">
      <xdr:nvSpPr>
        <xdr:cNvPr id="142" name="円/楕円 141"/>
        <xdr:cNvSpPr/>
      </xdr:nvSpPr>
      <xdr:spPr>
        <a:xfrm>
          <a:off x="4584700" y="9413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6425</xdr:rowOff>
    </xdr:from>
    <xdr:ext cx="534377" cy="259045"/>
    <xdr:sp macro="" textlink="">
      <xdr:nvSpPr>
        <xdr:cNvPr id="143" name="総務費該当値テキスト"/>
        <xdr:cNvSpPr txBox="1"/>
      </xdr:nvSpPr>
      <xdr:spPr>
        <a:xfrm>
          <a:off x="4686300" y="926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42,976</a:t>
          </a:r>
          <a:endParaRPr kumimoji="1" lang="ja-JP" altLang="en-US" sz="1000" b="1">
            <a:solidFill>
              <a:srgbClr val="FF0000"/>
            </a:solidFill>
            <a:latin typeface="ＭＳ Ｐゴシック"/>
          </a:endParaRPr>
        </a:p>
      </xdr:txBody>
    </xdr:sp>
    <xdr:clientData/>
  </xdr:oneCellAnchor>
  <xdr:twoCellAnchor>
    <xdr:from>
      <xdr:col>5</xdr:col>
      <xdr:colOff>307975</xdr:colOff>
      <xdr:row>52</xdr:row>
      <xdr:rowOff>158493</xdr:rowOff>
    </xdr:from>
    <xdr:to>
      <xdr:col>5</xdr:col>
      <xdr:colOff>409575</xdr:colOff>
      <xdr:row>53</xdr:row>
      <xdr:rowOff>88643</xdr:rowOff>
    </xdr:to>
    <xdr:sp macro="" textlink="">
      <xdr:nvSpPr>
        <xdr:cNvPr id="144" name="円/楕円 143"/>
        <xdr:cNvSpPr/>
      </xdr:nvSpPr>
      <xdr:spPr>
        <a:xfrm>
          <a:off x="3746500" y="9073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51</xdr:row>
      <xdr:rowOff>105170</xdr:rowOff>
    </xdr:from>
    <xdr:ext cx="534377" cy="259045"/>
    <xdr:sp macro="" textlink="">
      <xdr:nvSpPr>
        <xdr:cNvPr id="145" name="テキスト ボックス 144"/>
        <xdr:cNvSpPr txBox="1"/>
      </xdr:nvSpPr>
      <xdr:spPr>
        <a:xfrm>
          <a:off x="3530111" y="884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53,369</a:t>
          </a:r>
          <a:endParaRPr kumimoji="1" lang="ja-JP" altLang="en-US" sz="1000" b="1">
            <a:solidFill>
              <a:srgbClr val="FF0000"/>
            </a:solidFill>
            <a:latin typeface="ＭＳ Ｐゴシック"/>
          </a:endParaRPr>
        </a:p>
      </xdr:txBody>
    </xdr:sp>
    <xdr:clientData/>
  </xdr:oneCellAnchor>
  <xdr:twoCellAnchor>
    <xdr:from>
      <xdr:col>4</xdr:col>
      <xdr:colOff>104775</xdr:colOff>
      <xdr:row>52</xdr:row>
      <xdr:rowOff>117116</xdr:rowOff>
    </xdr:from>
    <xdr:to>
      <xdr:col>4</xdr:col>
      <xdr:colOff>206375</xdr:colOff>
      <xdr:row>53</xdr:row>
      <xdr:rowOff>47266</xdr:rowOff>
    </xdr:to>
    <xdr:sp macro="" textlink="">
      <xdr:nvSpPr>
        <xdr:cNvPr id="146" name="円/楕円 145"/>
        <xdr:cNvSpPr/>
      </xdr:nvSpPr>
      <xdr:spPr>
        <a:xfrm>
          <a:off x="2857500" y="9032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51</xdr:row>
      <xdr:rowOff>63793</xdr:rowOff>
    </xdr:from>
    <xdr:ext cx="534377" cy="259045"/>
    <xdr:sp macro="" textlink="">
      <xdr:nvSpPr>
        <xdr:cNvPr id="147" name="テキスト ボックス 146"/>
        <xdr:cNvSpPr txBox="1"/>
      </xdr:nvSpPr>
      <xdr:spPr>
        <a:xfrm>
          <a:off x="2641111" y="880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54,636</a:t>
          </a:r>
          <a:endParaRPr kumimoji="1" lang="ja-JP" altLang="en-US" sz="1000" b="1">
            <a:solidFill>
              <a:srgbClr val="FF0000"/>
            </a:solidFill>
            <a:latin typeface="ＭＳ Ｐゴシック"/>
          </a:endParaRPr>
        </a:p>
      </xdr:txBody>
    </xdr:sp>
    <xdr:clientData/>
  </xdr:oneCellAnchor>
  <xdr:twoCellAnchor>
    <xdr:from>
      <xdr:col>2</xdr:col>
      <xdr:colOff>587375</xdr:colOff>
      <xdr:row>53</xdr:row>
      <xdr:rowOff>75967</xdr:rowOff>
    </xdr:from>
    <xdr:to>
      <xdr:col>3</xdr:col>
      <xdr:colOff>3175</xdr:colOff>
      <xdr:row>54</xdr:row>
      <xdr:rowOff>6117</xdr:rowOff>
    </xdr:to>
    <xdr:sp macro="" textlink="">
      <xdr:nvSpPr>
        <xdr:cNvPr id="148" name="円/楕円 147"/>
        <xdr:cNvSpPr/>
      </xdr:nvSpPr>
      <xdr:spPr>
        <a:xfrm>
          <a:off x="1968500" y="916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52</xdr:row>
      <xdr:rowOff>22644</xdr:rowOff>
    </xdr:from>
    <xdr:ext cx="534377" cy="259045"/>
    <xdr:sp macro="" textlink="">
      <xdr:nvSpPr>
        <xdr:cNvPr id="149" name="テキスト ボックス 148"/>
        <xdr:cNvSpPr txBox="1"/>
      </xdr:nvSpPr>
      <xdr:spPr>
        <a:xfrm>
          <a:off x="1752111" y="8938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50,646</a:t>
          </a:r>
          <a:endParaRPr kumimoji="1" lang="ja-JP" altLang="en-US" sz="1000" b="1">
            <a:solidFill>
              <a:srgbClr val="FF0000"/>
            </a:solidFill>
            <a:latin typeface="ＭＳ Ｐゴシック"/>
          </a:endParaRPr>
        </a:p>
      </xdr:txBody>
    </xdr:sp>
    <xdr:clientData/>
  </xdr:oneCellAnchor>
  <xdr:twoCellAnchor>
    <xdr:from>
      <xdr:col>1</xdr:col>
      <xdr:colOff>384175</xdr:colOff>
      <xdr:row>52</xdr:row>
      <xdr:rowOff>146475</xdr:rowOff>
    </xdr:from>
    <xdr:to>
      <xdr:col>1</xdr:col>
      <xdr:colOff>485775</xdr:colOff>
      <xdr:row>53</xdr:row>
      <xdr:rowOff>76625</xdr:rowOff>
    </xdr:to>
    <xdr:sp macro="" textlink="">
      <xdr:nvSpPr>
        <xdr:cNvPr id="150" name="円/楕円 149"/>
        <xdr:cNvSpPr/>
      </xdr:nvSpPr>
      <xdr:spPr>
        <a:xfrm>
          <a:off x="1079500" y="906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51</xdr:row>
      <xdr:rowOff>93152</xdr:rowOff>
    </xdr:from>
    <xdr:ext cx="534377" cy="259045"/>
    <xdr:sp macro="" textlink="">
      <xdr:nvSpPr>
        <xdr:cNvPr id="151" name="テキスト ボックス 150"/>
        <xdr:cNvSpPr txBox="1"/>
      </xdr:nvSpPr>
      <xdr:spPr>
        <a:xfrm>
          <a:off x="863111" y="8837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53,737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263,843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62" name="テキスト ボックス 161"/>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3" name="直線コネクタ 16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4" name="テキスト ボックス 163"/>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5" name="直線コネクタ 16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7" name="直線コネクタ 16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9" name="直線コネクタ 16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1" name="直線コネクタ 17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152883</xdr:rowOff>
    </xdr:from>
    <xdr:to>
      <xdr:col>6</xdr:col>
      <xdr:colOff>510540</xdr:colOff>
      <xdr:row>79</xdr:row>
      <xdr:rowOff>136461</xdr:rowOff>
    </xdr:to>
    <xdr:cxnSp macro="">
      <xdr:nvCxnSpPr>
        <xdr:cNvPr id="176" name="直線コネクタ 175"/>
        <xdr:cNvCxnSpPr/>
      </xdr:nvCxnSpPr>
      <xdr:spPr>
        <a:xfrm flipV="1">
          <a:off x="4633595" y="12154383"/>
          <a:ext cx="1270" cy="1526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140288</xdr:rowOff>
    </xdr:from>
    <xdr:ext cx="599010" cy="259045"/>
    <xdr:sp macro="" textlink="">
      <xdr:nvSpPr>
        <xdr:cNvPr id="177" name="民生費最小値テキスト"/>
        <xdr:cNvSpPr txBox="1"/>
      </xdr:nvSpPr>
      <xdr:spPr>
        <a:xfrm>
          <a:off x="4686300" y="13684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112,755</a:t>
          </a:r>
          <a:endParaRPr kumimoji="1" lang="ja-JP" altLang="en-US" sz="1000" b="1">
            <a:latin typeface="ＭＳ Ｐゴシック"/>
          </a:endParaRPr>
        </a:p>
      </xdr:txBody>
    </xdr:sp>
    <xdr:clientData/>
  </xdr:oneCellAnchor>
  <xdr:twoCellAnchor>
    <xdr:from>
      <xdr:col>6</xdr:col>
      <xdr:colOff>422275</xdr:colOff>
      <xdr:row>79</xdr:row>
      <xdr:rowOff>136461</xdr:rowOff>
    </xdr:from>
    <xdr:to>
      <xdr:col>6</xdr:col>
      <xdr:colOff>600075</xdr:colOff>
      <xdr:row>79</xdr:row>
      <xdr:rowOff>136461</xdr:rowOff>
    </xdr:to>
    <xdr:cxnSp macro="">
      <xdr:nvCxnSpPr>
        <xdr:cNvPr id="178" name="直線コネクタ 177"/>
        <xdr:cNvCxnSpPr/>
      </xdr:nvCxnSpPr>
      <xdr:spPr>
        <a:xfrm>
          <a:off x="4546600" y="13681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99560</xdr:rowOff>
    </xdr:from>
    <xdr:ext cx="599010" cy="259045"/>
    <xdr:sp macro="" textlink="">
      <xdr:nvSpPr>
        <xdr:cNvPr id="179" name="民生費最大値テキスト"/>
        <xdr:cNvSpPr txBox="1"/>
      </xdr:nvSpPr>
      <xdr:spPr>
        <a:xfrm>
          <a:off x="4686300" y="11929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232,962</a:t>
          </a:r>
          <a:endParaRPr kumimoji="1" lang="ja-JP" altLang="en-US" sz="1000" b="1">
            <a:latin typeface="ＭＳ Ｐゴシック"/>
          </a:endParaRPr>
        </a:p>
      </xdr:txBody>
    </xdr:sp>
    <xdr:clientData/>
  </xdr:oneCellAnchor>
  <xdr:twoCellAnchor>
    <xdr:from>
      <xdr:col>6</xdr:col>
      <xdr:colOff>422275</xdr:colOff>
      <xdr:row>70</xdr:row>
      <xdr:rowOff>152883</xdr:rowOff>
    </xdr:from>
    <xdr:to>
      <xdr:col>6</xdr:col>
      <xdr:colOff>600075</xdr:colOff>
      <xdr:row>70</xdr:row>
      <xdr:rowOff>152883</xdr:rowOff>
    </xdr:to>
    <xdr:cxnSp macro="">
      <xdr:nvCxnSpPr>
        <xdr:cNvPr id="180" name="直線コネクタ 179"/>
        <xdr:cNvCxnSpPr/>
      </xdr:nvCxnSpPr>
      <xdr:spPr>
        <a:xfrm>
          <a:off x="4546600" y="12154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72</xdr:row>
      <xdr:rowOff>30772</xdr:rowOff>
    </xdr:from>
    <xdr:to>
      <xdr:col>6</xdr:col>
      <xdr:colOff>511175</xdr:colOff>
      <xdr:row>73</xdr:row>
      <xdr:rowOff>52350</xdr:rowOff>
    </xdr:to>
    <xdr:cxnSp macro="">
      <xdr:nvCxnSpPr>
        <xdr:cNvPr id="181" name="直線コネクタ 180"/>
        <xdr:cNvCxnSpPr/>
      </xdr:nvCxnSpPr>
      <xdr:spPr>
        <a:xfrm flipV="1">
          <a:off x="3797300" y="12375172"/>
          <a:ext cx="838200" cy="193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131309</xdr:rowOff>
    </xdr:from>
    <xdr:ext cx="599010" cy="259045"/>
    <xdr:sp macro="" textlink="">
      <xdr:nvSpPr>
        <xdr:cNvPr id="182" name="民生費平均値テキスト"/>
        <xdr:cNvSpPr txBox="1"/>
      </xdr:nvSpPr>
      <xdr:spPr>
        <a:xfrm>
          <a:off x="4686300" y="129900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161,462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152882</xdr:rowOff>
    </xdr:from>
    <xdr:to>
      <xdr:col>6</xdr:col>
      <xdr:colOff>561975</xdr:colOff>
      <xdr:row>76</xdr:row>
      <xdr:rowOff>83032</xdr:rowOff>
    </xdr:to>
    <xdr:sp macro="" textlink="">
      <xdr:nvSpPr>
        <xdr:cNvPr id="183" name="フローチャート : 判断 182"/>
        <xdr:cNvSpPr/>
      </xdr:nvSpPr>
      <xdr:spPr>
        <a:xfrm>
          <a:off x="4584700" y="1301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71</xdr:row>
      <xdr:rowOff>71348</xdr:rowOff>
    </xdr:from>
    <xdr:to>
      <xdr:col>5</xdr:col>
      <xdr:colOff>358775</xdr:colOff>
      <xdr:row>73</xdr:row>
      <xdr:rowOff>52350</xdr:rowOff>
    </xdr:to>
    <xdr:cxnSp macro="">
      <xdr:nvCxnSpPr>
        <xdr:cNvPr id="184" name="直線コネクタ 183"/>
        <xdr:cNvCxnSpPr/>
      </xdr:nvCxnSpPr>
      <xdr:spPr>
        <a:xfrm>
          <a:off x="2908300" y="12244298"/>
          <a:ext cx="889000" cy="323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63182</xdr:rowOff>
    </xdr:from>
    <xdr:to>
      <xdr:col>5</xdr:col>
      <xdr:colOff>409575</xdr:colOff>
      <xdr:row>76</xdr:row>
      <xdr:rowOff>164782</xdr:rowOff>
    </xdr:to>
    <xdr:sp macro="" textlink="">
      <xdr:nvSpPr>
        <xdr:cNvPr id="185" name="フローチャート : 判断 184"/>
        <xdr:cNvSpPr/>
      </xdr:nvSpPr>
      <xdr:spPr>
        <a:xfrm>
          <a:off x="3746500" y="13093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155909</xdr:rowOff>
    </xdr:from>
    <xdr:ext cx="599010" cy="259045"/>
    <xdr:sp macro="" textlink="">
      <xdr:nvSpPr>
        <xdr:cNvPr id="186" name="テキスト ボックス 185"/>
        <xdr:cNvSpPr txBox="1"/>
      </xdr:nvSpPr>
      <xdr:spPr>
        <a:xfrm>
          <a:off x="3497794" y="1318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155,025</a:t>
          </a:r>
          <a:endParaRPr kumimoji="1" lang="ja-JP" altLang="en-US" sz="1000" b="1">
            <a:solidFill>
              <a:srgbClr val="000080"/>
            </a:solidFill>
            <a:latin typeface="ＭＳ Ｐゴシック"/>
          </a:endParaRPr>
        </a:p>
      </xdr:txBody>
    </xdr:sp>
    <xdr:clientData/>
  </xdr:oneCellAnchor>
  <xdr:twoCellAnchor>
    <xdr:from>
      <xdr:col>2</xdr:col>
      <xdr:colOff>638175</xdr:colOff>
      <xdr:row>71</xdr:row>
      <xdr:rowOff>71348</xdr:rowOff>
    </xdr:from>
    <xdr:to>
      <xdr:col>4</xdr:col>
      <xdr:colOff>155575</xdr:colOff>
      <xdr:row>74</xdr:row>
      <xdr:rowOff>3149</xdr:rowOff>
    </xdr:to>
    <xdr:cxnSp macro="">
      <xdr:nvCxnSpPr>
        <xdr:cNvPr id="187" name="直線コネクタ 186"/>
        <xdr:cNvCxnSpPr/>
      </xdr:nvCxnSpPr>
      <xdr:spPr>
        <a:xfrm flipV="1">
          <a:off x="2019300" y="12244298"/>
          <a:ext cx="889000" cy="446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101955</xdr:rowOff>
    </xdr:from>
    <xdr:to>
      <xdr:col>4</xdr:col>
      <xdr:colOff>206375</xdr:colOff>
      <xdr:row>77</xdr:row>
      <xdr:rowOff>32105</xdr:rowOff>
    </xdr:to>
    <xdr:sp macro="" textlink="">
      <xdr:nvSpPr>
        <xdr:cNvPr id="188" name="フローチャート : 判断 187"/>
        <xdr:cNvSpPr/>
      </xdr:nvSpPr>
      <xdr:spPr>
        <a:xfrm>
          <a:off x="2857500" y="1313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23232</xdr:rowOff>
    </xdr:from>
    <xdr:ext cx="599010" cy="259045"/>
    <xdr:sp macro="" textlink="">
      <xdr:nvSpPr>
        <xdr:cNvPr id="189" name="テキスト ボックス 188"/>
        <xdr:cNvSpPr txBox="1"/>
      </xdr:nvSpPr>
      <xdr:spPr>
        <a:xfrm>
          <a:off x="2608794" y="13224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151,972</a:t>
          </a:r>
          <a:endParaRPr kumimoji="1" lang="ja-JP" altLang="en-US" sz="1000" b="1">
            <a:solidFill>
              <a:srgbClr val="000080"/>
            </a:solidFill>
            <a:latin typeface="ＭＳ Ｐゴシック"/>
          </a:endParaRPr>
        </a:p>
      </xdr:txBody>
    </xdr:sp>
    <xdr:clientData/>
  </xdr:oneCellAnchor>
  <xdr:twoCellAnchor>
    <xdr:from>
      <xdr:col>1</xdr:col>
      <xdr:colOff>434975</xdr:colOff>
      <xdr:row>74</xdr:row>
      <xdr:rowOff>3149</xdr:rowOff>
    </xdr:from>
    <xdr:to>
      <xdr:col>2</xdr:col>
      <xdr:colOff>638175</xdr:colOff>
      <xdr:row>77</xdr:row>
      <xdr:rowOff>22797</xdr:rowOff>
    </xdr:to>
    <xdr:cxnSp macro="">
      <xdr:nvCxnSpPr>
        <xdr:cNvPr id="190" name="直線コネクタ 189"/>
        <xdr:cNvCxnSpPr/>
      </xdr:nvCxnSpPr>
      <xdr:spPr>
        <a:xfrm flipV="1">
          <a:off x="1130300" y="12690449"/>
          <a:ext cx="889000" cy="533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48425</xdr:rowOff>
    </xdr:from>
    <xdr:to>
      <xdr:col>3</xdr:col>
      <xdr:colOff>3175</xdr:colOff>
      <xdr:row>77</xdr:row>
      <xdr:rowOff>150025</xdr:rowOff>
    </xdr:to>
    <xdr:sp macro="" textlink="">
      <xdr:nvSpPr>
        <xdr:cNvPr id="191" name="フローチャート : 判断 190"/>
        <xdr:cNvSpPr/>
      </xdr:nvSpPr>
      <xdr:spPr>
        <a:xfrm>
          <a:off x="1968500" y="1325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141152</xdr:rowOff>
    </xdr:from>
    <xdr:ext cx="599010" cy="259045"/>
    <xdr:sp macro="" textlink="">
      <xdr:nvSpPr>
        <xdr:cNvPr id="192" name="テキスト ボックス 191"/>
        <xdr:cNvSpPr txBox="1"/>
      </xdr:nvSpPr>
      <xdr:spPr>
        <a:xfrm>
          <a:off x="1719794" y="13342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142,687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94856</xdr:rowOff>
    </xdr:from>
    <xdr:to>
      <xdr:col>1</xdr:col>
      <xdr:colOff>485775</xdr:colOff>
      <xdr:row>78</xdr:row>
      <xdr:rowOff>25006</xdr:rowOff>
    </xdr:to>
    <xdr:sp macro="" textlink="">
      <xdr:nvSpPr>
        <xdr:cNvPr id="193" name="フローチャート : 判断 192"/>
        <xdr:cNvSpPr/>
      </xdr:nvSpPr>
      <xdr:spPr>
        <a:xfrm>
          <a:off x="1079500" y="1329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16133</xdr:rowOff>
    </xdr:from>
    <xdr:ext cx="599010" cy="259045"/>
    <xdr:sp macro="" textlink="">
      <xdr:nvSpPr>
        <xdr:cNvPr id="194" name="テキスト ボックス 193"/>
        <xdr:cNvSpPr txBox="1"/>
      </xdr:nvSpPr>
      <xdr:spPr>
        <a:xfrm>
          <a:off x="830794" y="13389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139,031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71</xdr:row>
      <xdr:rowOff>151422</xdr:rowOff>
    </xdr:from>
    <xdr:to>
      <xdr:col>6</xdr:col>
      <xdr:colOff>561975</xdr:colOff>
      <xdr:row>72</xdr:row>
      <xdr:rowOff>81572</xdr:rowOff>
    </xdr:to>
    <xdr:sp macro="" textlink="">
      <xdr:nvSpPr>
        <xdr:cNvPr id="200" name="円/楕円 199"/>
        <xdr:cNvSpPr/>
      </xdr:nvSpPr>
      <xdr:spPr>
        <a:xfrm>
          <a:off x="4584700" y="123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71</xdr:row>
      <xdr:rowOff>2849</xdr:rowOff>
    </xdr:from>
    <xdr:ext cx="599010" cy="259045"/>
    <xdr:sp macro="" textlink="">
      <xdr:nvSpPr>
        <xdr:cNvPr id="201" name="民生費該当値テキスト"/>
        <xdr:cNvSpPr txBox="1"/>
      </xdr:nvSpPr>
      <xdr:spPr>
        <a:xfrm>
          <a:off x="4686300" y="12175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215,577</a:t>
          </a:r>
          <a:endParaRPr kumimoji="1" lang="ja-JP" altLang="en-US" sz="1000" b="1">
            <a:solidFill>
              <a:srgbClr val="FF0000"/>
            </a:solidFill>
            <a:latin typeface="ＭＳ Ｐゴシック"/>
          </a:endParaRPr>
        </a:p>
      </xdr:txBody>
    </xdr:sp>
    <xdr:clientData/>
  </xdr:oneCellAnchor>
  <xdr:twoCellAnchor>
    <xdr:from>
      <xdr:col>5</xdr:col>
      <xdr:colOff>307975</xdr:colOff>
      <xdr:row>73</xdr:row>
      <xdr:rowOff>1550</xdr:rowOff>
    </xdr:from>
    <xdr:to>
      <xdr:col>5</xdr:col>
      <xdr:colOff>409575</xdr:colOff>
      <xdr:row>73</xdr:row>
      <xdr:rowOff>103150</xdr:rowOff>
    </xdr:to>
    <xdr:sp macro="" textlink="">
      <xdr:nvSpPr>
        <xdr:cNvPr id="202" name="円/楕円 201"/>
        <xdr:cNvSpPr/>
      </xdr:nvSpPr>
      <xdr:spPr>
        <a:xfrm>
          <a:off x="3746500" y="1251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71</xdr:row>
      <xdr:rowOff>119677</xdr:rowOff>
    </xdr:from>
    <xdr:ext cx="599010" cy="259045"/>
    <xdr:sp macro="" textlink="">
      <xdr:nvSpPr>
        <xdr:cNvPr id="203" name="テキスト ボックス 202"/>
        <xdr:cNvSpPr txBox="1"/>
      </xdr:nvSpPr>
      <xdr:spPr>
        <a:xfrm>
          <a:off x="3497794" y="12292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200,378</a:t>
          </a:r>
          <a:endParaRPr kumimoji="1" lang="ja-JP" altLang="en-US" sz="1000" b="1">
            <a:solidFill>
              <a:srgbClr val="FF0000"/>
            </a:solidFill>
            <a:latin typeface="ＭＳ Ｐゴシック"/>
          </a:endParaRPr>
        </a:p>
      </xdr:txBody>
    </xdr:sp>
    <xdr:clientData/>
  </xdr:oneCellAnchor>
  <xdr:twoCellAnchor>
    <xdr:from>
      <xdr:col>4</xdr:col>
      <xdr:colOff>104775</xdr:colOff>
      <xdr:row>71</xdr:row>
      <xdr:rowOff>20548</xdr:rowOff>
    </xdr:from>
    <xdr:to>
      <xdr:col>4</xdr:col>
      <xdr:colOff>206375</xdr:colOff>
      <xdr:row>71</xdr:row>
      <xdr:rowOff>122148</xdr:rowOff>
    </xdr:to>
    <xdr:sp macro="" textlink="">
      <xdr:nvSpPr>
        <xdr:cNvPr id="204" name="円/楕円 203"/>
        <xdr:cNvSpPr/>
      </xdr:nvSpPr>
      <xdr:spPr>
        <a:xfrm>
          <a:off x="2857500" y="12193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69</xdr:row>
      <xdr:rowOff>138675</xdr:rowOff>
    </xdr:from>
    <xdr:ext cx="599010" cy="259045"/>
    <xdr:sp macro="" textlink="">
      <xdr:nvSpPr>
        <xdr:cNvPr id="205" name="テキスト ボックス 204"/>
        <xdr:cNvSpPr txBox="1"/>
      </xdr:nvSpPr>
      <xdr:spPr>
        <a:xfrm>
          <a:off x="2608794" y="1196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225,882</a:t>
          </a:r>
          <a:endParaRPr kumimoji="1" lang="ja-JP" altLang="en-US" sz="1000" b="1">
            <a:solidFill>
              <a:srgbClr val="FF0000"/>
            </a:solidFill>
            <a:latin typeface="ＭＳ Ｐゴシック"/>
          </a:endParaRPr>
        </a:p>
      </xdr:txBody>
    </xdr:sp>
    <xdr:clientData/>
  </xdr:oneCellAnchor>
  <xdr:twoCellAnchor>
    <xdr:from>
      <xdr:col>2</xdr:col>
      <xdr:colOff>587375</xdr:colOff>
      <xdr:row>73</xdr:row>
      <xdr:rowOff>123799</xdr:rowOff>
    </xdr:from>
    <xdr:to>
      <xdr:col>3</xdr:col>
      <xdr:colOff>3175</xdr:colOff>
      <xdr:row>74</xdr:row>
      <xdr:rowOff>53949</xdr:rowOff>
    </xdr:to>
    <xdr:sp macro="" textlink="">
      <xdr:nvSpPr>
        <xdr:cNvPr id="206" name="円/楕円 205"/>
        <xdr:cNvSpPr/>
      </xdr:nvSpPr>
      <xdr:spPr>
        <a:xfrm>
          <a:off x="1968500" y="1263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72</xdr:row>
      <xdr:rowOff>70476</xdr:rowOff>
    </xdr:from>
    <xdr:ext cx="599010" cy="259045"/>
    <xdr:sp macro="" textlink="">
      <xdr:nvSpPr>
        <xdr:cNvPr id="207" name="テキスト ボックス 206"/>
        <xdr:cNvSpPr txBox="1"/>
      </xdr:nvSpPr>
      <xdr:spPr>
        <a:xfrm>
          <a:off x="1719794" y="12414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190,752</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143447</xdr:rowOff>
    </xdr:from>
    <xdr:to>
      <xdr:col>1</xdr:col>
      <xdr:colOff>485775</xdr:colOff>
      <xdr:row>77</xdr:row>
      <xdr:rowOff>73597</xdr:rowOff>
    </xdr:to>
    <xdr:sp macro="" textlink="">
      <xdr:nvSpPr>
        <xdr:cNvPr id="208" name="円/楕円 207"/>
        <xdr:cNvSpPr/>
      </xdr:nvSpPr>
      <xdr:spPr>
        <a:xfrm>
          <a:off x="1079500" y="13173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90123</xdr:rowOff>
    </xdr:from>
    <xdr:ext cx="599010" cy="259045"/>
    <xdr:sp macro="" textlink="">
      <xdr:nvSpPr>
        <xdr:cNvPr id="209" name="テキスト ボックス 208"/>
        <xdr:cNvSpPr txBox="1"/>
      </xdr:nvSpPr>
      <xdr:spPr>
        <a:xfrm>
          <a:off x="830794" y="12948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148,705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41,464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21" name="直線コネクタ 22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22" name="テキスト ボックス 221"/>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3" name="直線コネクタ 22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4" name="テキスト ボックス 223"/>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5" name="直線コネクタ 22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6" name="テキスト ボックス 225"/>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7" name="直線コネクタ 22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28" name="テキスト ボックス 227"/>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161395</xdr:rowOff>
    </xdr:from>
    <xdr:to>
      <xdr:col>6</xdr:col>
      <xdr:colOff>510540</xdr:colOff>
      <xdr:row>98</xdr:row>
      <xdr:rowOff>97980</xdr:rowOff>
    </xdr:to>
    <xdr:cxnSp macro="">
      <xdr:nvCxnSpPr>
        <xdr:cNvPr id="232" name="直線コネクタ 231"/>
        <xdr:cNvCxnSpPr/>
      </xdr:nvCxnSpPr>
      <xdr:spPr>
        <a:xfrm flipV="1">
          <a:off x="4633595" y="15591895"/>
          <a:ext cx="1270" cy="1308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101807</xdr:rowOff>
    </xdr:from>
    <xdr:ext cx="534377" cy="259045"/>
    <xdr:sp macro="" textlink="">
      <xdr:nvSpPr>
        <xdr:cNvPr id="233" name="衛生費最小値テキスト"/>
        <xdr:cNvSpPr txBox="1"/>
      </xdr:nvSpPr>
      <xdr:spPr>
        <a:xfrm>
          <a:off x="4686300" y="16903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21,825</a:t>
          </a:r>
          <a:endParaRPr kumimoji="1" lang="ja-JP" altLang="en-US" sz="1000" b="1">
            <a:latin typeface="ＭＳ Ｐゴシック"/>
          </a:endParaRPr>
        </a:p>
      </xdr:txBody>
    </xdr:sp>
    <xdr:clientData/>
  </xdr:oneCellAnchor>
  <xdr:twoCellAnchor>
    <xdr:from>
      <xdr:col>6</xdr:col>
      <xdr:colOff>422275</xdr:colOff>
      <xdr:row>98</xdr:row>
      <xdr:rowOff>97980</xdr:rowOff>
    </xdr:from>
    <xdr:to>
      <xdr:col>6</xdr:col>
      <xdr:colOff>600075</xdr:colOff>
      <xdr:row>98</xdr:row>
      <xdr:rowOff>97980</xdr:rowOff>
    </xdr:to>
    <xdr:cxnSp macro="">
      <xdr:nvCxnSpPr>
        <xdr:cNvPr id="234" name="直線コネクタ 233"/>
        <xdr:cNvCxnSpPr/>
      </xdr:nvCxnSpPr>
      <xdr:spPr>
        <a:xfrm>
          <a:off x="4546600" y="1690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108072</xdr:rowOff>
    </xdr:from>
    <xdr:ext cx="534377" cy="259045"/>
    <xdr:sp macro="" textlink="">
      <xdr:nvSpPr>
        <xdr:cNvPr id="235" name="衛生費最大値テキスト"/>
        <xdr:cNvSpPr txBox="1"/>
      </xdr:nvSpPr>
      <xdr:spPr>
        <a:xfrm>
          <a:off x="4686300" y="15367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79,051</a:t>
          </a:r>
          <a:endParaRPr kumimoji="1" lang="ja-JP" altLang="en-US" sz="1000" b="1">
            <a:latin typeface="ＭＳ Ｐゴシック"/>
          </a:endParaRPr>
        </a:p>
      </xdr:txBody>
    </xdr:sp>
    <xdr:clientData/>
  </xdr:oneCellAnchor>
  <xdr:twoCellAnchor>
    <xdr:from>
      <xdr:col>6</xdr:col>
      <xdr:colOff>422275</xdr:colOff>
      <xdr:row>90</xdr:row>
      <xdr:rowOff>161395</xdr:rowOff>
    </xdr:from>
    <xdr:to>
      <xdr:col>6</xdr:col>
      <xdr:colOff>600075</xdr:colOff>
      <xdr:row>90</xdr:row>
      <xdr:rowOff>161395</xdr:rowOff>
    </xdr:to>
    <xdr:cxnSp macro="">
      <xdr:nvCxnSpPr>
        <xdr:cNvPr id="236" name="直線コネクタ 235"/>
        <xdr:cNvCxnSpPr/>
      </xdr:nvCxnSpPr>
      <xdr:spPr>
        <a:xfrm>
          <a:off x="4546600" y="15591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71760</xdr:rowOff>
    </xdr:from>
    <xdr:to>
      <xdr:col>6</xdr:col>
      <xdr:colOff>511175</xdr:colOff>
      <xdr:row>97</xdr:row>
      <xdr:rowOff>17742</xdr:rowOff>
    </xdr:to>
    <xdr:cxnSp macro="">
      <xdr:nvCxnSpPr>
        <xdr:cNvPr id="237" name="直線コネクタ 236"/>
        <xdr:cNvCxnSpPr/>
      </xdr:nvCxnSpPr>
      <xdr:spPr>
        <a:xfrm>
          <a:off x="3797300" y="16530960"/>
          <a:ext cx="838200" cy="11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124843</xdr:rowOff>
    </xdr:from>
    <xdr:ext cx="534377" cy="259045"/>
    <xdr:sp macro="" textlink="">
      <xdr:nvSpPr>
        <xdr:cNvPr id="238" name="衛生費平均値テキスト"/>
        <xdr:cNvSpPr txBox="1"/>
      </xdr:nvSpPr>
      <xdr:spPr>
        <a:xfrm>
          <a:off x="4686300" y="16584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32,484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146416</xdr:rowOff>
    </xdr:from>
    <xdr:to>
      <xdr:col>6</xdr:col>
      <xdr:colOff>561975</xdr:colOff>
      <xdr:row>97</xdr:row>
      <xdr:rowOff>76566</xdr:rowOff>
    </xdr:to>
    <xdr:sp macro="" textlink="">
      <xdr:nvSpPr>
        <xdr:cNvPr id="239" name="フローチャート : 判断 238"/>
        <xdr:cNvSpPr/>
      </xdr:nvSpPr>
      <xdr:spPr>
        <a:xfrm>
          <a:off x="4584700" y="1660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71760</xdr:rowOff>
    </xdr:from>
    <xdr:to>
      <xdr:col>5</xdr:col>
      <xdr:colOff>358775</xdr:colOff>
      <xdr:row>97</xdr:row>
      <xdr:rowOff>134169</xdr:rowOff>
    </xdr:to>
    <xdr:cxnSp macro="">
      <xdr:nvCxnSpPr>
        <xdr:cNvPr id="240" name="直線コネクタ 239"/>
        <xdr:cNvCxnSpPr/>
      </xdr:nvCxnSpPr>
      <xdr:spPr>
        <a:xfrm flipV="1">
          <a:off x="2908300" y="16530960"/>
          <a:ext cx="889000" cy="233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116835</xdr:rowOff>
    </xdr:from>
    <xdr:to>
      <xdr:col>5</xdr:col>
      <xdr:colOff>409575</xdr:colOff>
      <xdr:row>97</xdr:row>
      <xdr:rowOff>46985</xdr:rowOff>
    </xdr:to>
    <xdr:sp macro="" textlink="">
      <xdr:nvSpPr>
        <xdr:cNvPr id="241" name="フローチャート : 判断 240"/>
        <xdr:cNvSpPr/>
      </xdr:nvSpPr>
      <xdr:spPr>
        <a:xfrm>
          <a:off x="3746500" y="1657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38112</xdr:rowOff>
    </xdr:from>
    <xdr:ext cx="534377" cy="259045"/>
    <xdr:sp macro="" textlink="">
      <xdr:nvSpPr>
        <xdr:cNvPr id="242" name="テキスト ボックス 241"/>
        <xdr:cNvSpPr txBox="1"/>
      </xdr:nvSpPr>
      <xdr:spPr>
        <a:xfrm>
          <a:off x="3530111" y="1666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33,778</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134169</xdr:rowOff>
    </xdr:from>
    <xdr:to>
      <xdr:col>4</xdr:col>
      <xdr:colOff>155575</xdr:colOff>
      <xdr:row>98</xdr:row>
      <xdr:rowOff>8164</xdr:rowOff>
    </xdr:to>
    <xdr:cxnSp macro="">
      <xdr:nvCxnSpPr>
        <xdr:cNvPr id="243" name="直線コネクタ 242"/>
        <xdr:cNvCxnSpPr/>
      </xdr:nvCxnSpPr>
      <xdr:spPr>
        <a:xfrm flipV="1">
          <a:off x="2019300" y="16764819"/>
          <a:ext cx="889000" cy="45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158166</xdr:rowOff>
    </xdr:from>
    <xdr:to>
      <xdr:col>4</xdr:col>
      <xdr:colOff>206375</xdr:colOff>
      <xdr:row>97</xdr:row>
      <xdr:rowOff>88316</xdr:rowOff>
    </xdr:to>
    <xdr:sp macro="" textlink="">
      <xdr:nvSpPr>
        <xdr:cNvPr id="244" name="フローチャート : 判断 243"/>
        <xdr:cNvSpPr/>
      </xdr:nvSpPr>
      <xdr:spPr>
        <a:xfrm>
          <a:off x="2857500" y="1661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104843</xdr:rowOff>
    </xdr:from>
    <xdr:ext cx="534377" cy="259045"/>
    <xdr:sp macro="" textlink="">
      <xdr:nvSpPr>
        <xdr:cNvPr id="245" name="テキスト ボックス 244"/>
        <xdr:cNvSpPr txBox="1"/>
      </xdr:nvSpPr>
      <xdr:spPr>
        <a:xfrm>
          <a:off x="2641111" y="16392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31,970</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153507</xdr:rowOff>
    </xdr:from>
    <xdr:to>
      <xdr:col>2</xdr:col>
      <xdr:colOff>638175</xdr:colOff>
      <xdr:row>98</xdr:row>
      <xdr:rowOff>8164</xdr:rowOff>
    </xdr:to>
    <xdr:cxnSp macro="">
      <xdr:nvCxnSpPr>
        <xdr:cNvPr id="246" name="直線コネクタ 245"/>
        <xdr:cNvCxnSpPr/>
      </xdr:nvCxnSpPr>
      <xdr:spPr>
        <a:xfrm>
          <a:off x="1130300" y="16784157"/>
          <a:ext cx="889000" cy="26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21006</xdr:rowOff>
    </xdr:from>
    <xdr:to>
      <xdr:col>3</xdr:col>
      <xdr:colOff>3175</xdr:colOff>
      <xdr:row>97</xdr:row>
      <xdr:rowOff>122606</xdr:rowOff>
    </xdr:to>
    <xdr:sp macro="" textlink="">
      <xdr:nvSpPr>
        <xdr:cNvPr id="247" name="フローチャート : 判断 246"/>
        <xdr:cNvSpPr/>
      </xdr:nvSpPr>
      <xdr:spPr>
        <a:xfrm>
          <a:off x="1968500" y="1665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139133</xdr:rowOff>
    </xdr:from>
    <xdr:ext cx="534377" cy="259045"/>
    <xdr:sp macro="" textlink="">
      <xdr:nvSpPr>
        <xdr:cNvPr id="248" name="テキスト ボックス 247"/>
        <xdr:cNvSpPr txBox="1"/>
      </xdr:nvSpPr>
      <xdr:spPr>
        <a:xfrm>
          <a:off x="1752111" y="16426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30,470</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9234</xdr:rowOff>
    </xdr:from>
    <xdr:to>
      <xdr:col>1</xdr:col>
      <xdr:colOff>485775</xdr:colOff>
      <xdr:row>97</xdr:row>
      <xdr:rowOff>110834</xdr:rowOff>
    </xdr:to>
    <xdr:sp macro="" textlink="">
      <xdr:nvSpPr>
        <xdr:cNvPr id="249" name="フローチャート : 判断 248"/>
        <xdr:cNvSpPr/>
      </xdr:nvSpPr>
      <xdr:spPr>
        <a:xfrm>
          <a:off x="1079500" y="16639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127361</xdr:rowOff>
    </xdr:from>
    <xdr:ext cx="534377" cy="259045"/>
    <xdr:sp macro="" textlink="">
      <xdr:nvSpPr>
        <xdr:cNvPr id="250" name="テキスト ボックス 249"/>
        <xdr:cNvSpPr txBox="1"/>
      </xdr:nvSpPr>
      <xdr:spPr>
        <a:xfrm>
          <a:off x="863111" y="16415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30,985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138392</xdr:rowOff>
    </xdr:from>
    <xdr:to>
      <xdr:col>6</xdr:col>
      <xdr:colOff>561975</xdr:colOff>
      <xdr:row>97</xdr:row>
      <xdr:rowOff>68542</xdr:rowOff>
    </xdr:to>
    <xdr:sp macro="" textlink="">
      <xdr:nvSpPr>
        <xdr:cNvPr id="256" name="円/楕円 255"/>
        <xdr:cNvSpPr/>
      </xdr:nvSpPr>
      <xdr:spPr>
        <a:xfrm>
          <a:off x="4584700" y="1659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161269</xdr:rowOff>
    </xdr:from>
    <xdr:ext cx="534377" cy="259045"/>
    <xdr:sp macro="" textlink="">
      <xdr:nvSpPr>
        <xdr:cNvPr id="257" name="衛生費該当値テキスト"/>
        <xdr:cNvSpPr txBox="1"/>
      </xdr:nvSpPr>
      <xdr:spPr>
        <a:xfrm>
          <a:off x="4686300" y="16449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32,835</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20960</xdr:rowOff>
    </xdr:from>
    <xdr:to>
      <xdr:col>5</xdr:col>
      <xdr:colOff>409575</xdr:colOff>
      <xdr:row>96</xdr:row>
      <xdr:rowOff>122560</xdr:rowOff>
    </xdr:to>
    <xdr:sp macro="" textlink="">
      <xdr:nvSpPr>
        <xdr:cNvPr id="258" name="円/楕円 257"/>
        <xdr:cNvSpPr/>
      </xdr:nvSpPr>
      <xdr:spPr>
        <a:xfrm>
          <a:off x="3746500" y="1648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139087</xdr:rowOff>
    </xdr:from>
    <xdr:ext cx="534377" cy="259045"/>
    <xdr:sp macro="" textlink="">
      <xdr:nvSpPr>
        <xdr:cNvPr id="259" name="テキスト ボックス 258"/>
        <xdr:cNvSpPr txBox="1"/>
      </xdr:nvSpPr>
      <xdr:spPr>
        <a:xfrm>
          <a:off x="3530111" y="16255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37,972</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83369</xdr:rowOff>
    </xdr:from>
    <xdr:to>
      <xdr:col>4</xdr:col>
      <xdr:colOff>206375</xdr:colOff>
      <xdr:row>98</xdr:row>
      <xdr:rowOff>13519</xdr:rowOff>
    </xdr:to>
    <xdr:sp macro="" textlink="">
      <xdr:nvSpPr>
        <xdr:cNvPr id="260" name="円/楕円 259"/>
        <xdr:cNvSpPr/>
      </xdr:nvSpPr>
      <xdr:spPr>
        <a:xfrm>
          <a:off x="2857500" y="1671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4646</xdr:rowOff>
    </xdr:from>
    <xdr:ext cx="534377" cy="259045"/>
    <xdr:sp macro="" textlink="">
      <xdr:nvSpPr>
        <xdr:cNvPr id="261" name="テキスト ボックス 260"/>
        <xdr:cNvSpPr txBox="1"/>
      </xdr:nvSpPr>
      <xdr:spPr>
        <a:xfrm>
          <a:off x="2641111" y="16806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27,742</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128814</xdr:rowOff>
    </xdr:from>
    <xdr:to>
      <xdr:col>3</xdr:col>
      <xdr:colOff>3175</xdr:colOff>
      <xdr:row>98</xdr:row>
      <xdr:rowOff>58964</xdr:rowOff>
    </xdr:to>
    <xdr:sp macro="" textlink="">
      <xdr:nvSpPr>
        <xdr:cNvPr id="262" name="円/楕円 261"/>
        <xdr:cNvSpPr/>
      </xdr:nvSpPr>
      <xdr:spPr>
        <a:xfrm>
          <a:off x="1968500" y="16759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50091</xdr:rowOff>
    </xdr:from>
    <xdr:ext cx="534377" cy="259045"/>
    <xdr:sp macro="" textlink="">
      <xdr:nvSpPr>
        <xdr:cNvPr id="263" name="テキスト ボックス 262"/>
        <xdr:cNvSpPr txBox="1"/>
      </xdr:nvSpPr>
      <xdr:spPr>
        <a:xfrm>
          <a:off x="1752111" y="16852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25,754</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102707</xdr:rowOff>
    </xdr:from>
    <xdr:to>
      <xdr:col>1</xdr:col>
      <xdr:colOff>485775</xdr:colOff>
      <xdr:row>98</xdr:row>
      <xdr:rowOff>32857</xdr:rowOff>
    </xdr:to>
    <xdr:sp macro="" textlink="">
      <xdr:nvSpPr>
        <xdr:cNvPr id="264" name="円/楕円 263"/>
        <xdr:cNvSpPr/>
      </xdr:nvSpPr>
      <xdr:spPr>
        <a:xfrm>
          <a:off x="1079500" y="1673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23984</xdr:rowOff>
    </xdr:from>
    <xdr:ext cx="534377" cy="259045"/>
    <xdr:sp macro="" textlink="">
      <xdr:nvSpPr>
        <xdr:cNvPr id="265" name="テキスト ボックス 264"/>
        <xdr:cNvSpPr txBox="1"/>
      </xdr:nvSpPr>
      <xdr:spPr>
        <a:xfrm>
          <a:off x="863111" y="16826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26,896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81" name="テキスト ボックス 28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83" name="テキスト ボックス 28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3454</xdr:rowOff>
    </xdr:from>
    <xdr:to>
      <xdr:col>15</xdr:col>
      <xdr:colOff>180340</xdr:colOff>
      <xdr:row>38</xdr:row>
      <xdr:rowOff>136499</xdr:rowOff>
    </xdr:to>
    <xdr:cxnSp macro="">
      <xdr:nvCxnSpPr>
        <xdr:cNvPr id="287" name="直線コネクタ 286"/>
        <xdr:cNvCxnSpPr/>
      </xdr:nvCxnSpPr>
      <xdr:spPr>
        <a:xfrm flipV="1">
          <a:off x="10475595" y="5489854"/>
          <a:ext cx="1270" cy="1161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140326</xdr:rowOff>
    </xdr:from>
    <xdr:ext cx="249299" cy="259045"/>
    <xdr:sp macro="" textlink="">
      <xdr:nvSpPr>
        <xdr:cNvPr id="288" name="労働費最小値テキスト"/>
        <xdr:cNvSpPr txBox="1"/>
      </xdr:nvSpPr>
      <xdr:spPr>
        <a:xfrm>
          <a:off x="10528300" y="66554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a:t>
          </a:r>
          <a:endParaRPr kumimoji="1" lang="ja-JP" altLang="en-US" sz="1000" b="1">
            <a:latin typeface="ＭＳ Ｐゴシック"/>
          </a:endParaRPr>
        </a:p>
      </xdr:txBody>
    </xdr:sp>
    <xdr:clientData/>
  </xdr:oneCellAnchor>
  <xdr:twoCellAnchor>
    <xdr:from>
      <xdr:col>15</xdr:col>
      <xdr:colOff>92075</xdr:colOff>
      <xdr:row>38</xdr:row>
      <xdr:rowOff>136499</xdr:rowOff>
    </xdr:from>
    <xdr:to>
      <xdr:col>15</xdr:col>
      <xdr:colOff>269875</xdr:colOff>
      <xdr:row>38</xdr:row>
      <xdr:rowOff>136499</xdr:rowOff>
    </xdr:to>
    <xdr:cxnSp macro="">
      <xdr:nvCxnSpPr>
        <xdr:cNvPr id="289" name="直線コネクタ 288"/>
        <xdr:cNvCxnSpPr/>
      </xdr:nvCxnSpPr>
      <xdr:spPr>
        <a:xfrm>
          <a:off x="10388600" y="665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121581</xdr:rowOff>
    </xdr:from>
    <xdr:ext cx="469744" cy="259045"/>
    <xdr:sp macro="" textlink="">
      <xdr:nvSpPr>
        <xdr:cNvPr id="290" name="労働費最大値テキスト"/>
        <xdr:cNvSpPr txBox="1"/>
      </xdr:nvSpPr>
      <xdr:spPr>
        <a:xfrm>
          <a:off x="10528300" y="5265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2,548</a:t>
          </a:r>
          <a:endParaRPr kumimoji="1" lang="ja-JP" altLang="en-US" sz="1000" b="1">
            <a:latin typeface="ＭＳ Ｐゴシック"/>
          </a:endParaRPr>
        </a:p>
      </xdr:txBody>
    </xdr:sp>
    <xdr:clientData/>
  </xdr:oneCellAnchor>
  <xdr:twoCellAnchor>
    <xdr:from>
      <xdr:col>15</xdr:col>
      <xdr:colOff>92075</xdr:colOff>
      <xdr:row>32</xdr:row>
      <xdr:rowOff>3454</xdr:rowOff>
    </xdr:from>
    <xdr:to>
      <xdr:col>15</xdr:col>
      <xdr:colOff>269875</xdr:colOff>
      <xdr:row>32</xdr:row>
      <xdr:rowOff>3454</xdr:rowOff>
    </xdr:to>
    <xdr:cxnSp macro="">
      <xdr:nvCxnSpPr>
        <xdr:cNvPr id="291" name="直線コネクタ 290"/>
        <xdr:cNvCxnSpPr/>
      </xdr:nvCxnSpPr>
      <xdr:spPr>
        <a:xfrm>
          <a:off x="10388600" y="5489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32</xdr:row>
      <xdr:rowOff>25400</xdr:rowOff>
    </xdr:from>
    <xdr:to>
      <xdr:col>15</xdr:col>
      <xdr:colOff>180975</xdr:colOff>
      <xdr:row>37</xdr:row>
      <xdr:rowOff>4826</xdr:rowOff>
    </xdr:to>
    <xdr:cxnSp macro="">
      <xdr:nvCxnSpPr>
        <xdr:cNvPr id="292" name="直線コネクタ 291"/>
        <xdr:cNvCxnSpPr/>
      </xdr:nvCxnSpPr>
      <xdr:spPr>
        <a:xfrm>
          <a:off x="9639300" y="5511800"/>
          <a:ext cx="838200" cy="836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140123</xdr:rowOff>
    </xdr:from>
    <xdr:ext cx="378565" cy="259045"/>
    <xdr:sp macro="" textlink="">
      <xdr:nvSpPr>
        <xdr:cNvPr id="293" name="労働費平均値テキスト"/>
        <xdr:cNvSpPr txBox="1"/>
      </xdr:nvSpPr>
      <xdr:spPr>
        <a:xfrm>
          <a:off x="10528300" y="61408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688</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117246</xdr:rowOff>
    </xdr:from>
    <xdr:to>
      <xdr:col>15</xdr:col>
      <xdr:colOff>231775</xdr:colOff>
      <xdr:row>37</xdr:row>
      <xdr:rowOff>47396</xdr:rowOff>
    </xdr:to>
    <xdr:sp macro="" textlink="">
      <xdr:nvSpPr>
        <xdr:cNvPr id="294" name="フローチャート : 判断 293"/>
        <xdr:cNvSpPr/>
      </xdr:nvSpPr>
      <xdr:spPr>
        <a:xfrm>
          <a:off x="10426700" y="628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30</xdr:row>
      <xdr:rowOff>96266</xdr:rowOff>
    </xdr:from>
    <xdr:to>
      <xdr:col>14</xdr:col>
      <xdr:colOff>28575</xdr:colOff>
      <xdr:row>32</xdr:row>
      <xdr:rowOff>25400</xdr:rowOff>
    </xdr:to>
    <xdr:cxnSp macro="">
      <xdr:nvCxnSpPr>
        <xdr:cNvPr id="295" name="直線コネクタ 294"/>
        <xdr:cNvCxnSpPr/>
      </xdr:nvCxnSpPr>
      <xdr:spPr>
        <a:xfrm>
          <a:off x="8750300" y="5239766"/>
          <a:ext cx="889000" cy="272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76098</xdr:rowOff>
    </xdr:from>
    <xdr:to>
      <xdr:col>14</xdr:col>
      <xdr:colOff>79375</xdr:colOff>
      <xdr:row>37</xdr:row>
      <xdr:rowOff>6248</xdr:rowOff>
    </xdr:to>
    <xdr:sp macro="" textlink="">
      <xdr:nvSpPr>
        <xdr:cNvPr id="296" name="フローチャート : 判断 295"/>
        <xdr:cNvSpPr/>
      </xdr:nvSpPr>
      <xdr:spPr>
        <a:xfrm>
          <a:off x="9588500" y="624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168825</xdr:rowOff>
    </xdr:from>
    <xdr:ext cx="378565" cy="259045"/>
    <xdr:sp macro="" textlink="">
      <xdr:nvSpPr>
        <xdr:cNvPr id="297" name="テキスト ボックス 296"/>
        <xdr:cNvSpPr txBox="1"/>
      </xdr:nvSpPr>
      <xdr:spPr>
        <a:xfrm>
          <a:off x="9450017" y="63410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11</xdr:col>
      <xdr:colOff>307975</xdr:colOff>
      <xdr:row>30</xdr:row>
      <xdr:rowOff>96266</xdr:rowOff>
    </xdr:from>
    <xdr:to>
      <xdr:col>12</xdr:col>
      <xdr:colOff>511175</xdr:colOff>
      <xdr:row>30</xdr:row>
      <xdr:rowOff>151587</xdr:rowOff>
    </xdr:to>
    <xdr:cxnSp macro="">
      <xdr:nvCxnSpPr>
        <xdr:cNvPr id="298" name="直線コネクタ 297"/>
        <xdr:cNvCxnSpPr/>
      </xdr:nvCxnSpPr>
      <xdr:spPr>
        <a:xfrm flipV="1">
          <a:off x="7861300" y="5239766"/>
          <a:ext cx="889000" cy="55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165710</xdr:rowOff>
    </xdr:from>
    <xdr:to>
      <xdr:col>12</xdr:col>
      <xdr:colOff>561975</xdr:colOff>
      <xdr:row>36</xdr:row>
      <xdr:rowOff>95860</xdr:rowOff>
    </xdr:to>
    <xdr:sp macro="" textlink="">
      <xdr:nvSpPr>
        <xdr:cNvPr id="299" name="フローチャート : 判断 298"/>
        <xdr:cNvSpPr/>
      </xdr:nvSpPr>
      <xdr:spPr>
        <a:xfrm>
          <a:off x="8699500" y="616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36</xdr:row>
      <xdr:rowOff>86987</xdr:rowOff>
    </xdr:from>
    <xdr:ext cx="378565" cy="259045"/>
    <xdr:sp macro="" textlink="">
      <xdr:nvSpPr>
        <xdr:cNvPr id="300" name="テキスト ボックス 299"/>
        <xdr:cNvSpPr txBox="1"/>
      </xdr:nvSpPr>
      <xdr:spPr>
        <a:xfrm>
          <a:off x="8561017" y="6259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10</xdr:col>
      <xdr:colOff>104775</xdr:colOff>
      <xdr:row>30</xdr:row>
      <xdr:rowOff>151587</xdr:rowOff>
    </xdr:from>
    <xdr:to>
      <xdr:col>11</xdr:col>
      <xdr:colOff>307975</xdr:colOff>
      <xdr:row>34</xdr:row>
      <xdr:rowOff>161646</xdr:rowOff>
    </xdr:to>
    <xdr:cxnSp macro="">
      <xdr:nvCxnSpPr>
        <xdr:cNvPr id="301" name="直線コネクタ 300"/>
        <xdr:cNvCxnSpPr/>
      </xdr:nvCxnSpPr>
      <xdr:spPr>
        <a:xfrm flipV="1">
          <a:off x="6972300" y="5295087"/>
          <a:ext cx="889000" cy="695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65583</xdr:rowOff>
    </xdr:from>
    <xdr:to>
      <xdr:col>11</xdr:col>
      <xdr:colOff>358775</xdr:colOff>
      <xdr:row>35</xdr:row>
      <xdr:rowOff>167183</xdr:rowOff>
    </xdr:to>
    <xdr:sp macro="" textlink="">
      <xdr:nvSpPr>
        <xdr:cNvPr id="302" name="フローチャート : 判断 301"/>
        <xdr:cNvSpPr/>
      </xdr:nvSpPr>
      <xdr:spPr>
        <a:xfrm>
          <a:off x="7810500" y="6066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158310</xdr:rowOff>
    </xdr:from>
    <xdr:ext cx="469744" cy="259045"/>
    <xdr:sp macro="" textlink="">
      <xdr:nvSpPr>
        <xdr:cNvPr id="303" name="テキスト ボックス 302"/>
        <xdr:cNvSpPr txBox="1"/>
      </xdr:nvSpPr>
      <xdr:spPr>
        <a:xfrm>
          <a:off x="7626427" y="6159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1,176</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164338</xdr:rowOff>
    </xdr:from>
    <xdr:to>
      <xdr:col>10</xdr:col>
      <xdr:colOff>155575</xdr:colOff>
      <xdr:row>35</xdr:row>
      <xdr:rowOff>94488</xdr:rowOff>
    </xdr:to>
    <xdr:sp macro="" textlink="">
      <xdr:nvSpPr>
        <xdr:cNvPr id="304" name="フローチャート : 判断 303"/>
        <xdr:cNvSpPr/>
      </xdr:nvSpPr>
      <xdr:spPr>
        <a:xfrm>
          <a:off x="6921500" y="599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85615</xdr:rowOff>
    </xdr:from>
    <xdr:ext cx="469744" cy="259045"/>
    <xdr:sp macro="" textlink="">
      <xdr:nvSpPr>
        <xdr:cNvPr id="305" name="テキスト ボックス 304"/>
        <xdr:cNvSpPr txBox="1"/>
      </xdr:nvSpPr>
      <xdr:spPr>
        <a:xfrm>
          <a:off x="6737427" y="6086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125476</xdr:rowOff>
    </xdr:from>
    <xdr:to>
      <xdr:col>15</xdr:col>
      <xdr:colOff>231775</xdr:colOff>
      <xdr:row>37</xdr:row>
      <xdr:rowOff>55626</xdr:rowOff>
    </xdr:to>
    <xdr:sp macro="" textlink="">
      <xdr:nvSpPr>
        <xdr:cNvPr id="311" name="円/楕円 310"/>
        <xdr:cNvSpPr/>
      </xdr:nvSpPr>
      <xdr:spPr>
        <a:xfrm>
          <a:off x="10426700" y="6297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103903</xdr:rowOff>
    </xdr:from>
    <xdr:ext cx="378565" cy="259045"/>
    <xdr:sp macro="" textlink="">
      <xdr:nvSpPr>
        <xdr:cNvPr id="312" name="労働費該当値テキスト"/>
        <xdr:cNvSpPr txBox="1"/>
      </xdr:nvSpPr>
      <xdr:spPr>
        <a:xfrm>
          <a:off x="10528300" y="62761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670</a:t>
          </a:r>
          <a:endParaRPr kumimoji="1" lang="ja-JP" altLang="en-US" sz="1000" b="1">
            <a:solidFill>
              <a:srgbClr val="FF0000"/>
            </a:solidFill>
            <a:latin typeface="ＭＳ Ｐゴシック"/>
          </a:endParaRPr>
        </a:p>
      </xdr:txBody>
    </xdr:sp>
    <xdr:clientData/>
  </xdr:oneCellAnchor>
  <xdr:twoCellAnchor>
    <xdr:from>
      <xdr:col>13</xdr:col>
      <xdr:colOff>663575</xdr:colOff>
      <xdr:row>31</xdr:row>
      <xdr:rowOff>146050</xdr:rowOff>
    </xdr:from>
    <xdr:to>
      <xdr:col>14</xdr:col>
      <xdr:colOff>79375</xdr:colOff>
      <xdr:row>32</xdr:row>
      <xdr:rowOff>76200</xdr:rowOff>
    </xdr:to>
    <xdr:sp macro="" textlink="">
      <xdr:nvSpPr>
        <xdr:cNvPr id="313" name="円/楕円 312"/>
        <xdr:cNvSpPr/>
      </xdr:nvSpPr>
      <xdr:spPr>
        <a:xfrm>
          <a:off x="9588500" y="546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30</xdr:row>
      <xdr:rowOff>92727</xdr:rowOff>
    </xdr:from>
    <xdr:ext cx="469744" cy="259045"/>
    <xdr:sp macro="" textlink="">
      <xdr:nvSpPr>
        <xdr:cNvPr id="314" name="テキスト ボックス 313"/>
        <xdr:cNvSpPr txBox="1"/>
      </xdr:nvSpPr>
      <xdr:spPr>
        <a:xfrm>
          <a:off x="9404427" y="523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2,500</a:t>
          </a:r>
          <a:endParaRPr kumimoji="1" lang="ja-JP" altLang="en-US" sz="1000" b="1">
            <a:solidFill>
              <a:srgbClr val="FF0000"/>
            </a:solidFill>
            <a:latin typeface="ＭＳ Ｐゴシック"/>
          </a:endParaRPr>
        </a:p>
      </xdr:txBody>
    </xdr:sp>
    <xdr:clientData/>
  </xdr:oneCellAnchor>
  <xdr:twoCellAnchor>
    <xdr:from>
      <xdr:col>12</xdr:col>
      <xdr:colOff>460375</xdr:colOff>
      <xdr:row>30</xdr:row>
      <xdr:rowOff>45466</xdr:rowOff>
    </xdr:from>
    <xdr:to>
      <xdr:col>12</xdr:col>
      <xdr:colOff>561975</xdr:colOff>
      <xdr:row>30</xdr:row>
      <xdr:rowOff>147066</xdr:rowOff>
    </xdr:to>
    <xdr:sp macro="" textlink="">
      <xdr:nvSpPr>
        <xdr:cNvPr id="315" name="円/楕円 314"/>
        <xdr:cNvSpPr/>
      </xdr:nvSpPr>
      <xdr:spPr>
        <a:xfrm>
          <a:off x="8699500" y="5188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28</xdr:row>
      <xdr:rowOff>163593</xdr:rowOff>
    </xdr:from>
    <xdr:ext cx="469744" cy="259045"/>
    <xdr:sp macro="" textlink="">
      <xdr:nvSpPr>
        <xdr:cNvPr id="316" name="テキスト ボックス 315"/>
        <xdr:cNvSpPr txBox="1"/>
      </xdr:nvSpPr>
      <xdr:spPr>
        <a:xfrm>
          <a:off x="8515427" y="496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3,095</a:t>
          </a:r>
          <a:endParaRPr kumimoji="1" lang="ja-JP" altLang="en-US" sz="1000" b="1">
            <a:solidFill>
              <a:srgbClr val="FF0000"/>
            </a:solidFill>
            <a:latin typeface="ＭＳ Ｐゴシック"/>
          </a:endParaRPr>
        </a:p>
      </xdr:txBody>
    </xdr:sp>
    <xdr:clientData/>
  </xdr:oneCellAnchor>
  <xdr:twoCellAnchor>
    <xdr:from>
      <xdr:col>11</xdr:col>
      <xdr:colOff>257175</xdr:colOff>
      <xdr:row>30</xdr:row>
      <xdr:rowOff>100787</xdr:rowOff>
    </xdr:from>
    <xdr:to>
      <xdr:col>11</xdr:col>
      <xdr:colOff>358775</xdr:colOff>
      <xdr:row>31</xdr:row>
      <xdr:rowOff>30937</xdr:rowOff>
    </xdr:to>
    <xdr:sp macro="" textlink="">
      <xdr:nvSpPr>
        <xdr:cNvPr id="317" name="円/楕円 316"/>
        <xdr:cNvSpPr/>
      </xdr:nvSpPr>
      <xdr:spPr>
        <a:xfrm>
          <a:off x="7810500" y="5244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29</xdr:row>
      <xdr:rowOff>47464</xdr:rowOff>
    </xdr:from>
    <xdr:ext cx="469744" cy="259045"/>
    <xdr:sp macro="" textlink="">
      <xdr:nvSpPr>
        <xdr:cNvPr id="318" name="テキスト ボックス 317"/>
        <xdr:cNvSpPr txBox="1"/>
      </xdr:nvSpPr>
      <xdr:spPr>
        <a:xfrm>
          <a:off x="7626427" y="5019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2,974</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110846</xdr:rowOff>
    </xdr:from>
    <xdr:to>
      <xdr:col>10</xdr:col>
      <xdr:colOff>155575</xdr:colOff>
      <xdr:row>35</xdr:row>
      <xdr:rowOff>40996</xdr:rowOff>
    </xdr:to>
    <xdr:sp macro="" textlink="">
      <xdr:nvSpPr>
        <xdr:cNvPr id="319" name="円/楕円 318"/>
        <xdr:cNvSpPr/>
      </xdr:nvSpPr>
      <xdr:spPr>
        <a:xfrm>
          <a:off x="6921500" y="5940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57523</xdr:rowOff>
    </xdr:from>
    <xdr:ext cx="469744" cy="259045"/>
    <xdr:sp macro="" textlink="">
      <xdr:nvSpPr>
        <xdr:cNvPr id="320" name="テキスト ボックス 319"/>
        <xdr:cNvSpPr txBox="1"/>
      </xdr:nvSpPr>
      <xdr:spPr>
        <a:xfrm>
          <a:off x="6737427" y="5715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28,824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144434</xdr:rowOff>
    </xdr:from>
    <xdr:ext cx="467179" cy="259045"/>
    <xdr:sp macro="" textlink="">
      <xdr:nvSpPr>
        <xdr:cNvPr id="334" name="テキスト ボックス 333"/>
        <xdr:cNvSpPr txBox="1"/>
      </xdr:nvSpPr>
      <xdr:spPr>
        <a:xfrm>
          <a:off x="6136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160762</xdr:rowOff>
    </xdr:from>
    <xdr:ext cx="467179" cy="259045"/>
    <xdr:sp macro="" textlink="">
      <xdr:nvSpPr>
        <xdr:cNvPr id="336" name="テキスト ボックス 335"/>
        <xdr:cNvSpPr txBox="1"/>
      </xdr:nvSpPr>
      <xdr:spPr>
        <a:xfrm>
          <a:off x="6136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53</xdr:row>
      <xdr:rowOff>5642</xdr:rowOff>
    </xdr:from>
    <xdr:ext cx="467179" cy="259045"/>
    <xdr:sp macro="" textlink="">
      <xdr:nvSpPr>
        <xdr:cNvPr id="338" name="テキスト ボックス 337"/>
        <xdr:cNvSpPr txBox="1"/>
      </xdr:nvSpPr>
      <xdr:spPr>
        <a:xfrm>
          <a:off x="6136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40" name="テキスト ボックス 339"/>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38299</xdr:rowOff>
    </xdr:from>
    <xdr:ext cx="531299" cy="259045"/>
    <xdr:sp macro="" textlink="">
      <xdr:nvSpPr>
        <xdr:cNvPr id="342" name="テキスト ボックス 341"/>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4" name="テキスト ボックス 343"/>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43362</xdr:rowOff>
    </xdr:from>
    <xdr:to>
      <xdr:col>15</xdr:col>
      <xdr:colOff>180340</xdr:colOff>
      <xdr:row>59</xdr:row>
      <xdr:rowOff>87340</xdr:rowOff>
    </xdr:to>
    <xdr:cxnSp macro="">
      <xdr:nvCxnSpPr>
        <xdr:cNvPr id="346" name="直線コネクタ 345"/>
        <xdr:cNvCxnSpPr/>
      </xdr:nvCxnSpPr>
      <xdr:spPr>
        <a:xfrm flipV="1">
          <a:off x="10475595" y="8615862"/>
          <a:ext cx="1270" cy="1587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91167</xdr:rowOff>
    </xdr:from>
    <xdr:ext cx="378565" cy="259045"/>
    <xdr:sp macro="" textlink="">
      <xdr:nvSpPr>
        <xdr:cNvPr id="347" name="農林水産業費最小値テキスト"/>
        <xdr:cNvSpPr txBox="1"/>
      </xdr:nvSpPr>
      <xdr:spPr>
        <a:xfrm>
          <a:off x="10528300" y="102067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a:t>
          </a:r>
          <a:endParaRPr kumimoji="1" lang="ja-JP" altLang="en-US" sz="1000" b="1">
            <a:latin typeface="ＭＳ Ｐゴシック"/>
          </a:endParaRPr>
        </a:p>
      </xdr:txBody>
    </xdr:sp>
    <xdr:clientData/>
  </xdr:oneCellAnchor>
  <xdr:twoCellAnchor>
    <xdr:from>
      <xdr:col>15</xdr:col>
      <xdr:colOff>92075</xdr:colOff>
      <xdr:row>59</xdr:row>
      <xdr:rowOff>87340</xdr:rowOff>
    </xdr:from>
    <xdr:to>
      <xdr:col>15</xdr:col>
      <xdr:colOff>269875</xdr:colOff>
      <xdr:row>59</xdr:row>
      <xdr:rowOff>87340</xdr:rowOff>
    </xdr:to>
    <xdr:cxnSp macro="">
      <xdr:nvCxnSpPr>
        <xdr:cNvPr id="348" name="直線コネクタ 347"/>
        <xdr:cNvCxnSpPr/>
      </xdr:nvCxnSpPr>
      <xdr:spPr>
        <a:xfrm>
          <a:off x="10388600" y="10202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161489</xdr:rowOff>
    </xdr:from>
    <xdr:ext cx="534377" cy="259045"/>
    <xdr:sp macro="" textlink="">
      <xdr:nvSpPr>
        <xdr:cNvPr id="349" name="農林水産業費最大値テキスト"/>
        <xdr:cNvSpPr txBox="1"/>
      </xdr:nvSpPr>
      <xdr:spPr>
        <a:xfrm>
          <a:off x="10528300" y="8391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14,685</a:t>
          </a:r>
          <a:endParaRPr kumimoji="1" lang="ja-JP" altLang="en-US" sz="1000" b="1">
            <a:latin typeface="ＭＳ Ｐゴシック"/>
          </a:endParaRPr>
        </a:p>
      </xdr:txBody>
    </xdr:sp>
    <xdr:clientData/>
  </xdr:oneCellAnchor>
  <xdr:twoCellAnchor>
    <xdr:from>
      <xdr:col>15</xdr:col>
      <xdr:colOff>92075</xdr:colOff>
      <xdr:row>50</xdr:row>
      <xdr:rowOff>43362</xdr:rowOff>
    </xdr:from>
    <xdr:to>
      <xdr:col>15</xdr:col>
      <xdr:colOff>269875</xdr:colOff>
      <xdr:row>50</xdr:row>
      <xdr:rowOff>43362</xdr:rowOff>
    </xdr:to>
    <xdr:cxnSp macro="">
      <xdr:nvCxnSpPr>
        <xdr:cNvPr id="350" name="直線コネクタ 349"/>
        <xdr:cNvCxnSpPr/>
      </xdr:nvCxnSpPr>
      <xdr:spPr>
        <a:xfrm>
          <a:off x="10388600" y="8615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51</xdr:row>
      <xdr:rowOff>118255</xdr:rowOff>
    </xdr:from>
    <xdr:to>
      <xdr:col>15</xdr:col>
      <xdr:colOff>180975</xdr:colOff>
      <xdr:row>52</xdr:row>
      <xdr:rowOff>19522</xdr:rowOff>
    </xdr:to>
    <xdr:cxnSp macro="">
      <xdr:nvCxnSpPr>
        <xdr:cNvPr id="351" name="直線コネクタ 350"/>
        <xdr:cNvCxnSpPr/>
      </xdr:nvCxnSpPr>
      <xdr:spPr>
        <a:xfrm flipV="1">
          <a:off x="9639300" y="8862205"/>
          <a:ext cx="838200" cy="72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167149</xdr:rowOff>
    </xdr:from>
    <xdr:ext cx="469744" cy="259045"/>
    <xdr:sp macro="" textlink="">
      <xdr:nvSpPr>
        <xdr:cNvPr id="352" name="農林水産業費平均値テキスト"/>
        <xdr:cNvSpPr txBox="1"/>
      </xdr:nvSpPr>
      <xdr:spPr>
        <a:xfrm>
          <a:off x="10528300" y="95968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5,008</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17272</xdr:rowOff>
    </xdr:from>
    <xdr:to>
      <xdr:col>15</xdr:col>
      <xdr:colOff>231775</xdr:colOff>
      <xdr:row>56</xdr:row>
      <xdr:rowOff>118872</xdr:rowOff>
    </xdr:to>
    <xdr:sp macro="" textlink="">
      <xdr:nvSpPr>
        <xdr:cNvPr id="353" name="フローチャート : 判断 352"/>
        <xdr:cNvSpPr/>
      </xdr:nvSpPr>
      <xdr:spPr>
        <a:xfrm>
          <a:off x="10426700" y="961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52</xdr:row>
      <xdr:rowOff>19522</xdr:rowOff>
    </xdr:from>
    <xdr:to>
      <xdr:col>14</xdr:col>
      <xdr:colOff>28575</xdr:colOff>
      <xdr:row>53</xdr:row>
      <xdr:rowOff>50655</xdr:rowOff>
    </xdr:to>
    <xdr:cxnSp macro="">
      <xdr:nvCxnSpPr>
        <xdr:cNvPr id="354" name="直線コネクタ 353"/>
        <xdr:cNvCxnSpPr/>
      </xdr:nvCxnSpPr>
      <xdr:spPr>
        <a:xfrm flipV="1">
          <a:off x="8750300" y="8934922"/>
          <a:ext cx="889000" cy="202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35342</xdr:rowOff>
    </xdr:from>
    <xdr:to>
      <xdr:col>14</xdr:col>
      <xdr:colOff>79375</xdr:colOff>
      <xdr:row>56</xdr:row>
      <xdr:rowOff>136942</xdr:rowOff>
    </xdr:to>
    <xdr:sp macro="" textlink="">
      <xdr:nvSpPr>
        <xdr:cNvPr id="355" name="フローチャート : 判断 354"/>
        <xdr:cNvSpPr/>
      </xdr:nvSpPr>
      <xdr:spPr>
        <a:xfrm>
          <a:off x="9588500" y="9636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56</xdr:row>
      <xdr:rowOff>128069</xdr:rowOff>
    </xdr:from>
    <xdr:ext cx="469744" cy="259045"/>
    <xdr:sp macro="" textlink="">
      <xdr:nvSpPr>
        <xdr:cNvPr id="356" name="テキスト ボックス 355"/>
        <xdr:cNvSpPr txBox="1"/>
      </xdr:nvSpPr>
      <xdr:spPr>
        <a:xfrm>
          <a:off x="9404427" y="9729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4,842</a:t>
          </a:r>
          <a:endParaRPr kumimoji="1" lang="ja-JP" altLang="en-US" sz="1000" b="1">
            <a:solidFill>
              <a:srgbClr val="000080"/>
            </a:solidFill>
            <a:latin typeface="ＭＳ Ｐゴシック"/>
          </a:endParaRPr>
        </a:p>
      </xdr:txBody>
    </xdr:sp>
    <xdr:clientData/>
  </xdr:oneCellAnchor>
  <xdr:twoCellAnchor>
    <xdr:from>
      <xdr:col>11</xdr:col>
      <xdr:colOff>307975</xdr:colOff>
      <xdr:row>53</xdr:row>
      <xdr:rowOff>50655</xdr:rowOff>
    </xdr:from>
    <xdr:to>
      <xdr:col>12</xdr:col>
      <xdr:colOff>511175</xdr:colOff>
      <xdr:row>54</xdr:row>
      <xdr:rowOff>117058</xdr:rowOff>
    </xdr:to>
    <xdr:cxnSp macro="">
      <xdr:nvCxnSpPr>
        <xdr:cNvPr id="357" name="直線コネクタ 356"/>
        <xdr:cNvCxnSpPr/>
      </xdr:nvCxnSpPr>
      <xdr:spPr>
        <a:xfrm flipV="1">
          <a:off x="7861300" y="9137505"/>
          <a:ext cx="889000" cy="237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24674</xdr:rowOff>
    </xdr:from>
    <xdr:to>
      <xdr:col>12</xdr:col>
      <xdr:colOff>561975</xdr:colOff>
      <xdr:row>56</xdr:row>
      <xdr:rowOff>126274</xdr:rowOff>
    </xdr:to>
    <xdr:sp macro="" textlink="">
      <xdr:nvSpPr>
        <xdr:cNvPr id="358" name="フローチャート : 判断 357"/>
        <xdr:cNvSpPr/>
      </xdr:nvSpPr>
      <xdr:spPr>
        <a:xfrm>
          <a:off x="8699500" y="962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56</xdr:row>
      <xdr:rowOff>117401</xdr:rowOff>
    </xdr:from>
    <xdr:ext cx="469744" cy="259045"/>
    <xdr:sp macro="" textlink="">
      <xdr:nvSpPr>
        <xdr:cNvPr id="359" name="テキスト ボックス 358"/>
        <xdr:cNvSpPr txBox="1"/>
      </xdr:nvSpPr>
      <xdr:spPr>
        <a:xfrm>
          <a:off x="8515427" y="971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4,940</a:t>
          </a:r>
          <a:endParaRPr kumimoji="1" lang="ja-JP" altLang="en-US" sz="1000" b="1">
            <a:solidFill>
              <a:srgbClr val="000080"/>
            </a:solidFill>
            <a:latin typeface="ＭＳ Ｐゴシック"/>
          </a:endParaRPr>
        </a:p>
      </xdr:txBody>
    </xdr:sp>
    <xdr:clientData/>
  </xdr:oneCellAnchor>
  <xdr:twoCellAnchor>
    <xdr:from>
      <xdr:col>10</xdr:col>
      <xdr:colOff>104775</xdr:colOff>
      <xdr:row>54</xdr:row>
      <xdr:rowOff>94307</xdr:rowOff>
    </xdr:from>
    <xdr:to>
      <xdr:col>11</xdr:col>
      <xdr:colOff>307975</xdr:colOff>
      <xdr:row>54</xdr:row>
      <xdr:rowOff>117058</xdr:rowOff>
    </xdr:to>
    <xdr:cxnSp macro="">
      <xdr:nvCxnSpPr>
        <xdr:cNvPr id="360" name="直線コネクタ 359"/>
        <xdr:cNvCxnSpPr/>
      </xdr:nvCxnSpPr>
      <xdr:spPr>
        <a:xfrm>
          <a:off x="6972300" y="9352607"/>
          <a:ext cx="889000" cy="22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68108</xdr:rowOff>
    </xdr:from>
    <xdr:to>
      <xdr:col>11</xdr:col>
      <xdr:colOff>358775</xdr:colOff>
      <xdr:row>56</xdr:row>
      <xdr:rowOff>169708</xdr:rowOff>
    </xdr:to>
    <xdr:sp macro="" textlink="">
      <xdr:nvSpPr>
        <xdr:cNvPr id="361" name="フローチャート : 判断 360"/>
        <xdr:cNvSpPr/>
      </xdr:nvSpPr>
      <xdr:spPr>
        <a:xfrm>
          <a:off x="7810500" y="966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56</xdr:row>
      <xdr:rowOff>160835</xdr:rowOff>
    </xdr:from>
    <xdr:ext cx="469744" cy="259045"/>
    <xdr:sp macro="" textlink="">
      <xdr:nvSpPr>
        <xdr:cNvPr id="362" name="テキスト ボックス 361"/>
        <xdr:cNvSpPr txBox="1"/>
      </xdr:nvSpPr>
      <xdr:spPr>
        <a:xfrm>
          <a:off x="7626427" y="9762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53412</xdr:rowOff>
    </xdr:from>
    <xdr:to>
      <xdr:col>10</xdr:col>
      <xdr:colOff>155575</xdr:colOff>
      <xdr:row>56</xdr:row>
      <xdr:rowOff>155012</xdr:rowOff>
    </xdr:to>
    <xdr:sp macro="" textlink="">
      <xdr:nvSpPr>
        <xdr:cNvPr id="363" name="フローチャート : 判断 362"/>
        <xdr:cNvSpPr/>
      </xdr:nvSpPr>
      <xdr:spPr>
        <a:xfrm>
          <a:off x="6921500" y="965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56</xdr:row>
      <xdr:rowOff>146139</xdr:rowOff>
    </xdr:from>
    <xdr:ext cx="469744" cy="259045"/>
    <xdr:sp macro="" textlink="">
      <xdr:nvSpPr>
        <xdr:cNvPr id="364" name="テキスト ボックス 363"/>
        <xdr:cNvSpPr txBox="1"/>
      </xdr:nvSpPr>
      <xdr:spPr>
        <a:xfrm>
          <a:off x="6737427" y="9747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51</xdr:row>
      <xdr:rowOff>67455</xdr:rowOff>
    </xdr:from>
    <xdr:to>
      <xdr:col>15</xdr:col>
      <xdr:colOff>231775</xdr:colOff>
      <xdr:row>51</xdr:row>
      <xdr:rowOff>169055</xdr:rowOff>
    </xdr:to>
    <xdr:sp macro="" textlink="">
      <xdr:nvSpPr>
        <xdr:cNvPr id="370" name="円/楕円 369"/>
        <xdr:cNvSpPr/>
      </xdr:nvSpPr>
      <xdr:spPr>
        <a:xfrm>
          <a:off x="10426700" y="881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50</xdr:row>
      <xdr:rowOff>90332</xdr:rowOff>
    </xdr:from>
    <xdr:ext cx="534377" cy="259045"/>
    <xdr:sp macro="" textlink="">
      <xdr:nvSpPr>
        <xdr:cNvPr id="371" name="農林水産業費該当値テキスト"/>
        <xdr:cNvSpPr txBox="1"/>
      </xdr:nvSpPr>
      <xdr:spPr>
        <a:xfrm>
          <a:off x="10528300" y="866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12,422</a:t>
          </a:r>
          <a:endParaRPr kumimoji="1" lang="ja-JP" altLang="en-US" sz="1000" b="1">
            <a:solidFill>
              <a:srgbClr val="FF0000"/>
            </a:solidFill>
            <a:latin typeface="ＭＳ Ｐゴシック"/>
          </a:endParaRPr>
        </a:p>
      </xdr:txBody>
    </xdr:sp>
    <xdr:clientData/>
  </xdr:oneCellAnchor>
  <xdr:twoCellAnchor>
    <xdr:from>
      <xdr:col>13</xdr:col>
      <xdr:colOff>663575</xdr:colOff>
      <xdr:row>51</xdr:row>
      <xdr:rowOff>140172</xdr:rowOff>
    </xdr:from>
    <xdr:to>
      <xdr:col>14</xdr:col>
      <xdr:colOff>79375</xdr:colOff>
      <xdr:row>52</xdr:row>
      <xdr:rowOff>70322</xdr:rowOff>
    </xdr:to>
    <xdr:sp macro="" textlink="">
      <xdr:nvSpPr>
        <xdr:cNvPr id="372" name="円/楕円 371"/>
        <xdr:cNvSpPr/>
      </xdr:nvSpPr>
      <xdr:spPr>
        <a:xfrm>
          <a:off x="9588500" y="8884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50</xdr:row>
      <xdr:rowOff>86849</xdr:rowOff>
    </xdr:from>
    <xdr:ext cx="534377" cy="259045"/>
    <xdr:sp macro="" textlink="">
      <xdr:nvSpPr>
        <xdr:cNvPr id="373" name="テキスト ボックス 372"/>
        <xdr:cNvSpPr txBox="1"/>
      </xdr:nvSpPr>
      <xdr:spPr>
        <a:xfrm>
          <a:off x="9372111" y="8659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11,754</a:t>
          </a:r>
          <a:endParaRPr kumimoji="1" lang="ja-JP" altLang="en-US" sz="1000" b="1">
            <a:solidFill>
              <a:srgbClr val="FF0000"/>
            </a:solidFill>
            <a:latin typeface="ＭＳ Ｐゴシック"/>
          </a:endParaRPr>
        </a:p>
      </xdr:txBody>
    </xdr:sp>
    <xdr:clientData/>
  </xdr:oneCellAnchor>
  <xdr:twoCellAnchor>
    <xdr:from>
      <xdr:col>12</xdr:col>
      <xdr:colOff>460375</xdr:colOff>
      <xdr:row>52</xdr:row>
      <xdr:rowOff>171305</xdr:rowOff>
    </xdr:from>
    <xdr:to>
      <xdr:col>12</xdr:col>
      <xdr:colOff>561975</xdr:colOff>
      <xdr:row>53</xdr:row>
      <xdr:rowOff>101455</xdr:rowOff>
    </xdr:to>
    <xdr:sp macro="" textlink="">
      <xdr:nvSpPr>
        <xdr:cNvPr id="374" name="円/楕円 373"/>
        <xdr:cNvSpPr/>
      </xdr:nvSpPr>
      <xdr:spPr>
        <a:xfrm>
          <a:off x="8699500" y="908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51</xdr:row>
      <xdr:rowOff>117982</xdr:rowOff>
    </xdr:from>
    <xdr:ext cx="469744" cy="259045"/>
    <xdr:sp macro="" textlink="">
      <xdr:nvSpPr>
        <xdr:cNvPr id="375" name="テキスト ボックス 374"/>
        <xdr:cNvSpPr txBox="1"/>
      </xdr:nvSpPr>
      <xdr:spPr>
        <a:xfrm>
          <a:off x="8515427" y="8861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9,893</a:t>
          </a:r>
          <a:endParaRPr kumimoji="1" lang="ja-JP" altLang="en-US" sz="1000" b="1">
            <a:solidFill>
              <a:srgbClr val="FF0000"/>
            </a:solidFill>
            <a:latin typeface="ＭＳ Ｐゴシック"/>
          </a:endParaRPr>
        </a:p>
      </xdr:txBody>
    </xdr:sp>
    <xdr:clientData/>
  </xdr:oneCellAnchor>
  <xdr:twoCellAnchor>
    <xdr:from>
      <xdr:col>11</xdr:col>
      <xdr:colOff>257175</xdr:colOff>
      <xdr:row>54</xdr:row>
      <xdr:rowOff>66258</xdr:rowOff>
    </xdr:from>
    <xdr:to>
      <xdr:col>11</xdr:col>
      <xdr:colOff>358775</xdr:colOff>
      <xdr:row>54</xdr:row>
      <xdr:rowOff>167858</xdr:rowOff>
    </xdr:to>
    <xdr:sp macro="" textlink="">
      <xdr:nvSpPr>
        <xdr:cNvPr id="376" name="円/楕円 375"/>
        <xdr:cNvSpPr/>
      </xdr:nvSpPr>
      <xdr:spPr>
        <a:xfrm>
          <a:off x="7810500" y="932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53</xdr:row>
      <xdr:rowOff>12935</xdr:rowOff>
    </xdr:from>
    <xdr:ext cx="469744" cy="259045"/>
    <xdr:sp macro="" textlink="">
      <xdr:nvSpPr>
        <xdr:cNvPr id="377" name="テキスト ボックス 376"/>
        <xdr:cNvSpPr txBox="1"/>
      </xdr:nvSpPr>
      <xdr:spPr>
        <a:xfrm>
          <a:off x="7626427" y="9099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7,708</a:t>
          </a:r>
          <a:endParaRPr kumimoji="1" lang="ja-JP" altLang="en-US" sz="1000" b="1">
            <a:solidFill>
              <a:srgbClr val="FF0000"/>
            </a:solidFill>
            <a:latin typeface="ＭＳ Ｐゴシック"/>
          </a:endParaRPr>
        </a:p>
      </xdr:txBody>
    </xdr:sp>
    <xdr:clientData/>
  </xdr:oneCellAnchor>
  <xdr:twoCellAnchor>
    <xdr:from>
      <xdr:col>10</xdr:col>
      <xdr:colOff>53975</xdr:colOff>
      <xdr:row>54</xdr:row>
      <xdr:rowOff>43507</xdr:rowOff>
    </xdr:from>
    <xdr:to>
      <xdr:col>10</xdr:col>
      <xdr:colOff>155575</xdr:colOff>
      <xdr:row>54</xdr:row>
      <xdr:rowOff>145107</xdr:rowOff>
    </xdr:to>
    <xdr:sp macro="" textlink="">
      <xdr:nvSpPr>
        <xdr:cNvPr id="378" name="円/楕円 377"/>
        <xdr:cNvSpPr/>
      </xdr:nvSpPr>
      <xdr:spPr>
        <a:xfrm>
          <a:off x="6921500" y="9301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52</xdr:row>
      <xdr:rowOff>161634</xdr:rowOff>
    </xdr:from>
    <xdr:ext cx="469744" cy="259045"/>
    <xdr:sp macro="" textlink="">
      <xdr:nvSpPr>
        <xdr:cNvPr id="379" name="テキスト ボックス 378"/>
        <xdr:cNvSpPr txBox="1"/>
      </xdr:nvSpPr>
      <xdr:spPr>
        <a:xfrm>
          <a:off x="6737427" y="9077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7,917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25,341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117777</xdr:rowOff>
    </xdr:from>
    <xdr:to>
      <xdr:col>15</xdr:col>
      <xdr:colOff>180340</xdr:colOff>
      <xdr:row>78</xdr:row>
      <xdr:rowOff>123264</xdr:rowOff>
    </xdr:to>
    <xdr:cxnSp macro="">
      <xdr:nvCxnSpPr>
        <xdr:cNvPr id="401" name="直線コネクタ 400"/>
        <xdr:cNvCxnSpPr/>
      </xdr:nvCxnSpPr>
      <xdr:spPr>
        <a:xfrm flipV="1">
          <a:off x="10475595" y="12290727"/>
          <a:ext cx="1270" cy="1205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127091</xdr:rowOff>
    </xdr:from>
    <xdr:ext cx="378565" cy="259045"/>
    <xdr:sp macro="" textlink="">
      <xdr:nvSpPr>
        <xdr:cNvPr id="402" name="商工費最小値テキスト"/>
        <xdr:cNvSpPr txBox="1"/>
      </xdr:nvSpPr>
      <xdr:spPr>
        <a:xfrm>
          <a:off x="10528300" y="135001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719</a:t>
          </a:r>
          <a:endParaRPr kumimoji="1" lang="ja-JP" altLang="en-US" sz="1000" b="1">
            <a:latin typeface="ＭＳ Ｐゴシック"/>
          </a:endParaRPr>
        </a:p>
      </xdr:txBody>
    </xdr:sp>
    <xdr:clientData/>
  </xdr:oneCellAnchor>
  <xdr:twoCellAnchor>
    <xdr:from>
      <xdr:col>15</xdr:col>
      <xdr:colOff>92075</xdr:colOff>
      <xdr:row>78</xdr:row>
      <xdr:rowOff>123264</xdr:rowOff>
    </xdr:from>
    <xdr:to>
      <xdr:col>15</xdr:col>
      <xdr:colOff>269875</xdr:colOff>
      <xdr:row>78</xdr:row>
      <xdr:rowOff>123264</xdr:rowOff>
    </xdr:to>
    <xdr:cxnSp macro="">
      <xdr:nvCxnSpPr>
        <xdr:cNvPr id="403" name="直線コネクタ 402"/>
        <xdr:cNvCxnSpPr/>
      </xdr:nvCxnSpPr>
      <xdr:spPr>
        <a:xfrm>
          <a:off x="10388600" y="13496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64454</xdr:rowOff>
    </xdr:from>
    <xdr:ext cx="534377" cy="259045"/>
    <xdr:sp macro="" textlink="">
      <xdr:nvSpPr>
        <xdr:cNvPr id="404" name="商工費最大値テキスト"/>
        <xdr:cNvSpPr txBox="1"/>
      </xdr:nvSpPr>
      <xdr:spPr>
        <a:xfrm>
          <a:off x="10528300" y="12065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53,459</a:t>
          </a:r>
          <a:endParaRPr kumimoji="1" lang="ja-JP" altLang="en-US" sz="1000" b="1">
            <a:latin typeface="ＭＳ Ｐゴシック"/>
          </a:endParaRPr>
        </a:p>
      </xdr:txBody>
    </xdr:sp>
    <xdr:clientData/>
  </xdr:oneCellAnchor>
  <xdr:twoCellAnchor>
    <xdr:from>
      <xdr:col>15</xdr:col>
      <xdr:colOff>92075</xdr:colOff>
      <xdr:row>71</xdr:row>
      <xdr:rowOff>117777</xdr:rowOff>
    </xdr:from>
    <xdr:to>
      <xdr:col>15</xdr:col>
      <xdr:colOff>269875</xdr:colOff>
      <xdr:row>71</xdr:row>
      <xdr:rowOff>117777</xdr:rowOff>
    </xdr:to>
    <xdr:cxnSp macro="">
      <xdr:nvCxnSpPr>
        <xdr:cNvPr id="405" name="直線コネクタ 404"/>
        <xdr:cNvCxnSpPr/>
      </xdr:nvCxnSpPr>
      <xdr:spPr>
        <a:xfrm>
          <a:off x="10388600" y="12290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24440</xdr:rowOff>
    </xdr:from>
    <xdr:to>
      <xdr:col>15</xdr:col>
      <xdr:colOff>180975</xdr:colOff>
      <xdr:row>76</xdr:row>
      <xdr:rowOff>40373</xdr:rowOff>
    </xdr:to>
    <xdr:cxnSp macro="">
      <xdr:nvCxnSpPr>
        <xdr:cNvPr id="406" name="直線コネクタ 405"/>
        <xdr:cNvCxnSpPr/>
      </xdr:nvCxnSpPr>
      <xdr:spPr>
        <a:xfrm flipV="1">
          <a:off x="9639300" y="13054640"/>
          <a:ext cx="838200" cy="15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153669</xdr:rowOff>
    </xdr:from>
    <xdr:ext cx="534377" cy="259045"/>
    <xdr:sp macro="" textlink="">
      <xdr:nvSpPr>
        <xdr:cNvPr id="407" name="商工費平均値テキスト"/>
        <xdr:cNvSpPr txBox="1"/>
      </xdr:nvSpPr>
      <xdr:spPr>
        <a:xfrm>
          <a:off x="10528300" y="13183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11,223</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3792</xdr:rowOff>
    </xdr:from>
    <xdr:to>
      <xdr:col>15</xdr:col>
      <xdr:colOff>231775</xdr:colOff>
      <xdr:row>77</xdr:row>
      <xdr:rowOff>105392</xdr:rowOff>
    </xdr:to>
    <xdr:sp macro="" textlink="">
      <xdr:nvSpPr>
        <xdr:cNvPr id="408" name="フローチャート : 判断 407"/>
        <xdr:cNvSpPr/>
      </xdr:nvSpPr>
      <xdr:spPr>
        <a:xfrm>
          <a:off x="10426700" y="1320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40373</xdr:rowOff>
    </xdr:from>
    <xdr:to>
      <xdr:col>14</xdr:col>
      <xdr:colOff>28575</xdr:colOff>
      <xdr:row>76</xdr:row>
      <xdr:rowOff>41974</xdr:rowOff>
    </xdr:to>
    <xdr:cxnSp macro="">
      <xdr:nvCxnSpPr>
        <xdr:cNvPr id="409" name="直線コネクタ 408"/>
        <xdr:cNvCxnSpPr/>
      </xdr:nvCxnSpPr>
      <xdr:spPr>
        <a:xfrm flipV="1">
          <a:off x="8750300" y="13070573"/>
          <a:ext cx="889000" cy="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149273</xdr:rowOff>
    </xdr:from>
    <xdr:to>
      <xdr:col>14</xdr:col>
      <xdr:colOff>79375</xdr:colOff>
      <xdr:row>77</xdr:row>
      <xdr:rowOff>79423</xdr:rowOff>
    </xdr:to>
    <xdr:sp macro="" textlink="">
      <xdr:nvSpPr>
        <xdr:cNvPr id="410" name="フローチャート : 判断 409"/>
        <xdr:cNvSpPr/>
      </xdr:nvSpPr>
      <xdr:spPr>
        <a:xfrm>
          <a:off x="9588500" y="1317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70550</xdr:rowOff>
    </xdr:from>
    <xdr:ext cx="534377" cy="259045"/>
    <xdr:sp macro="" textlink="">
      <xdr:nvSpPr>
        <xdr:cNvPr id="411" name="テキスト ボックス 410"/>
        <xdr:cNvSpPr txBox="1"/>
      </xdr:nvSpPr>
      <xdr:spPr>
        <a:xfrm>
          <a:off x="9372111" y="1327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12,359</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17263</xdr:rowOff>
    </xdr:from>
    <xdr:to>
      <xdr:col>12</xdr:col>
      <xdr:colOff>511175</xdr:colOff>
      <xdr:row>76</xdr:row>
      <xdr:rowOff>41974</xdr:rowOff>
    </xdr:to>
    <xdr:cxnSp macro="">
      <xdr:nvCxnSpPr>
        <xdr:cNvPr id="412" name="直線コネクタ 411"/>
        <xdr:cNvCxnSpPr/>
      </xdr:nvCxnSpPr>
      <xdr:spPr>
        <a:xfrm>
          <a:off x="7861300" y="13047463"/>
          <a:ext cx="889000" cy="24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153068</xdr:rowOff>
    </xdr:from>
    <xdr:to>
      <xdr:col>12</xdr:col>
      <xdr:colOff>561975</xdr:colOff>
      <xdr:row>77</xdr:row>
      <xdr:rowOff>83218</xdr:rowOff>
    </xdr:to>
    <xdr:sp macro="" textlink="">
      <xdr:nvSpPr>
        <xdr:cNvPr id="413" name="フローチャート : 判断 412"/>
        <xdr:cNvSpPr/>
      </xdr:nvSpPr>
      <xdr:spPr>
        <a:xfrm>
          <a:off x="8699500" y="1318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74345</xdr:rowOff>
    </xdr:from>
    <xdr:ext cx="534377" cy="259045"/>
    <xdr:sp macro="" textlink="">
      <xdr:nvSpPr>
        <xdr:cNvPr id="414" name="テキスト ボックス 413"/>
        <xdr:cNvSpPr txBox="1"/>
      </xdr:nvSpPr>
      <xdr:spPr>
        <a:xfrm>
          <a:off x="8483111" y="13275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12,193</a:t>
          </a:r>
          <a:endParaRPr kumimoji="1" lang="ja-JP" altLang="en-US" sz="1000" b="1">
            <a:solidFill>
              <a:srgbClr val="000080"/>
            </a:solidFill>
            <a:latin typeface="ＭＳ Ｐゴシック"/>
          </a:endParaRPr>
        </a:p>
      </xdr:txBody>
    </xdr:sp>
    <xdr:clientData/>
  </xdr:oneCellAnchor>
  <xdr:twoCellAnchor>
    <xdr:from>
      <xdr:col>10</xdr:col>
      <xdr:colOff>104775</xdr:colOff>
      <xdr:row>75</xdr:row>
      <xdr:rowOff>170904</xdr:rowOff>
    </xdr:from>
    <xdr:to>
      <xdr:col>11</xdr:col>
      <xdr:colOff>307975</xdr:colOff>
      <xdr:row>76</xdr:row>
      <xdr:rowOff>17263</xdr:rowOff>
    </xdr:to>
    <xdr:cxnSp macro="">
      <xdr:nvCxnSpPr>
        <xdr:cNvPr id="415" name="直線コネクタ 414"/>
        <xdr:cNvCxnSpPr/>
      </xdr:nvCxnSpPr>
      <xdr:spPr>
        <a:xfrm>
          <a:off x="6972300" y="13029654"/>
          <a:ext cx="889000" cy="17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145090</xdr:rowOff>
    </xdr:from>
    <xdr:to>
      <xdr:col>11</xdr:col>
      <xdr:colOff>358775</xdr:colOff>
      <xdr:row>77</xdr:row>
      <xdr:rowOff>75240</xdr:rowOff>
    </xdr:to>
    <xdr:sp macro="" textlink="">
      <xdr:nvSpPr>
        <xdr:cNvPr id="416" name="フローチャート : 判断 415"/>
        <xdr:cNvSpPr/>
      </xdr:nvSpPr>
      <xdr:spPr>
        <a:xfrm>
          <a:off x="7810500" y="131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66367</xdr:rowOff>
    </xdr:from>
    <xdr:ext cx="534377" cy="259045"/>
    <xdr:sp macro="" textlink="">
      <xdr:nvSpPr>
        <xdr:cNvPr id="417" name="テキスト ボックス 416"/>
        <xdr:cNvSpPr txBox="1"/>
      </xdr:nvSpPr>
      <xdr:spPr>
        <a:xfrm>
          <a:off x="7594111" y="1326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12,542</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133728</xdr:rowOff>
    </xdr:from>
    <xdr:to>
      <xdr:col>10</xdr:col>
      <xdr:colOff>155575</xdr:colOff>
      <xdr:row>77</xdr:row>
      <xdr:rowOff>63878</xdr:rowOff>
    </xdr:to>
    <xdr:sp macro="" textlink="">
      <xdr:nvSpPr>
        <xdr:cNvPr id="418" name="フローチャート : 判断 417"/>
        <xdr:cNvSpPr/>
      </xdr:nvSpPr>
      <xdr:spPr>
        <a:xfrm>
          <a:off x="6921500" y="13163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55005</xdr:rowOff>
    </xdr:from>
    <xdr:ext cx="534377" cy="259045"/>
    <xdr:sp macro="" textlink="">
      <xdr:nvSpPr>
        <xdr:cNvPr id="419" name="テキスト ボックス 418"/>
        <xdr:cNvSpPr txBox="1"/>
      </xdr:nvSpPr>
      <xdr:spPr>
        <a:xfrm>
          <a:off x="6705111" y="13256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13,039</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75</xdr:row>
      <xdr:rowOff>145090</xdr:rowOff>
    </xdr:from>
    <xdr:to>
      <xdr:col>15</xdr:col>
      <xdr:colOff>231775</xdr:colOff>
      <xdr:row>76</xdr:row>
      <xdr:rowOff>75239</xdr:rowOff>
    </xdr:to>
    <xdr:sp macro="" textlink="">
      <xdr:nvSpPr>
        <xdr:cNvPr id="425" name="円/楕円 424"/>
        <xdr:cNvSpPr/>
      </xdr:nvSpPr>
      <xdr:spPr>
        <a:xfrm>
          <a:off x="10426700" y="130038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167967</xdr:rowOff>
    </xdr:from>
    <xdr:ext cx="534377" cy="259045"/>
    <xdr:sp macro="" textlink="">
      <xdr:nvSpPr>
        <xdr:cNvPr id="426" name="商工費該当値テキスト"/>
        <xdr:cNvSpPr txBox="1"/>
      </xdr:nvSpPr>
      <xdr:spPr>
        <a:xfrm>
          <a:off x="10528300" y="12855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20,042</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161023</xdr:rowOff>
    </xdr:from>
    <xdr:to>
      <xdr:col>14</xdr:col>
      <xdr:colOff>79375</xdr:colOff>
      <xdr:row>76</xdr:row>
      <xdr:rowOff>91173</xdr:rowOff>
    </xdr:to>
    <xdr:sp macro="" textlink="">
      <xdr:nvSpPr>
        <xdr:cNvPr id="427" name="円/楕円 426"/>
        <xdr:cNvSpPr/>
      </xdr:nvSpPr>
      <xdr:spPr>
        <a:xfrm>
          <a:off x="9588500" y="13019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107701</xdr:rowOff>
    </xdr:from>
    <xdr:ext cx="534377" cy="259045"/>
    <xdr:sp macro="" textlink="">
      <xdr:nvSpPr>
        <xdr:cNvPr id="428" name="テキスト ボックス 427"/>
        <xdr:cNvSpPr txBox="1"/>
      </xdr:nvSpPr>
      <xdr:spPr>
        <a:xfrm>
          <a:off x="9372111" y="12795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19,345</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162624</xdr:rowOff>
    </xdr:from>
    <xdr:to>
      <xdr:col>12</xdr:col>
      <xdr:colOff>561975</xdr:colOff>
      <xdr:row>76</xdr:row>
      <xdr:rowOff>92774</xdr:rowOff>
    </xdr:to>
    <xdr:sp macro="" textlink="">
      <xdr:nvSpPr>
        <xdr:cNvPr id="429" name="円/楕円 428"/>
        <xdr:cNvSpPr/>
      </xdr:nvSpPr>
      <xdr:spPr>
        <a:xfrm>
          <a:off x="8699500" y="13021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109300</xdr:rowOff>
    </xdr:from>
    <xdr:ext cx="534377" cy="259045"/>
    <xdr:sp macro="" textlink="">
      <xdr:nvSpPr>
        <xdr:cNvPr id="430" name="テキスト ボックス 429"/>
        <xdr:cNvSpPr txBox="1"/>
      </xdr:nvSpPr>
      <xdr:spPr>
        <a:xfrm>
          <a:off x="8483111" y="12796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19,275</a:t>
          </a:r>
          <a:endParaRPr kumimoji="1" lang="ja-JP" altLang="en-US" sz="1000" b="1">
            <a:solidFill>
              <a:srgbClr val="FF0000"/>
            </a:solidFill>
            <a:latin typeface="ＭＳ Ｐゴシック"/>
          </a:endParaRPr>
        </a:p>
      </xdr:txBody>
    </xdr:sp>
    <xdr:clientData/>
  </xdr:oneCellAnchor>
  <xdr:twoCellAnchor>
    <xdr:from>
      <xdr:col>11</xdr:col>
      <xdr:colOff>257175</xdr:colOff>
      <xdr:row>75</xdr:row>
      <xdr:rowOff>137912</xdr:rowOff>
    </xdr:from>
    <xdr:to>
      <xdr:col>11</xdr:col>
      <xdr:colOff>358775</xdr:colOff>
      <xdr:row>76</xdr:row>
      <xdr:rowOff>68061</xdr:rowOff>
    </xdr:to>
    <xdr:sp macro="" textlink="">
      <xdr:nvSpPr>
        <xdr:cNvPr id="431" name="円/楕円 430"/>
        <xdr:cNvSpPr/>
      </xdr:nvSpPr>
      <xdr:spPr>
        <a:xfrm>
          <a:off x="7810500" y="1299666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74</xdr:row>
      <xdr:rowOff>84589</xdr:rowOff>
    </xdr:from>
    <xdr:ext cx="534377" cy="259045"/>
    <xdr:sp macro="" textlink="">
      <xdr:nvSpPr>
        <xdr:cNvPr id="432" name="テキスト ボックス 431"/>
        <xdr:cNvSpPr txBox="1"/>
      </xdr:nvSpPr>
      <xdr:spPr>
        <a:xfrm>
          <a:off x="7594111" y="12771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20,356</a:t>
          </a:r>
          <a:endParaRPr kumimoji="1" lang="ja-JP" altLang="en-US" sz="1000" b="1">
            <a:solidFill>
              <a:srgbClr val="FF0000"/>
            </a:solidFill>
            <a:latin typeface="ＭＳ Ｐゴシック"/>
          </a:endParaRPr>
        </a:p>
      </xdr:txBody>
    </xdr:sp>
    <xdr:clientData/>
  </xdr:oneCellAnchor>
  <xdr:twoCellAnchor>
    <xdr:from>
      <xdr:col>10</xdr:col>
      <xdr:colOff>53975</xdr:colOff>
      <xdr:row>75</xdr:row>
      <xdr:rowOff>120104</xdr:rowOff>
    </xdr:from>
    <xdr:to>
      <xdr:col>10</xdr:col>
      <xdr:colOff>155575</xdr:colOff>
      <xdr:row>76</xdr:row>
      <xdr:rowOff>50254</xdr:rowOff>
    </xdr:to>
    <xdr:sp macro="" textlink="">
      <xdr:nvSpPr>
        <xdr:cNvPr id="433" name="円/楕円 432"/>
        <xdr:cNvSpPr/>
      </xdr:nvSpPr>
      <xdr:spPr>
        <a:xfrm>
          <a:off x="6921500" y="12978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74</xdr:row>
      <xdr:rowOff>66781</xdr:rowOff>
    </xdr:from>
    <xdr:ext cx="534377" cy="259045"/>
    <xdr:sp macro="" textlink="">
      <xdr:nvSpPr>
        <xdr:cNvPr id="434" name="テキスト ボックス 433"/>
        <xdr:cNvSpPr txBox="1"/>
      </xdr:nvSpPr>
      <xdr:spPr>
        <a:xfrm>
          <a:off x="6705111" y="12754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21,135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72,654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47" name="テキスト ボックス 446"/>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170866</xdr:rowOff>
    </xdr:from>
    <xdr:to>
      <xdr:col>15</xdr:col>
      <xdr:colOff>180340</xdr:colOff>
      <xdr:row>99</xdr:row>
      <xdr:rowOff>17666</xdr:rowOff>
    </xdr:to>
    <xdr:cxnSp macro="">
      <xdr:nvCxnSpPr>
        <xdr:cNvPr id="459" name="直線コネクタ 458"/>
        <xdr:cNvCxnSpPr/>
      </xdr:nvCxnSpPr>
      <xdr:spPr>
        <a:xfrm flipV="1">
          <a:off x="10475595" y="15601366"/>
          <a:ext cx="1270" cy="1389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21493</xdr:rowOff>
    </xdr:from>
    <xdr:ext cx="534377" cy="259045"/>
    <xdr:sp macro="" textlink="">
      <xdr:nvSpPr>
        <xdr:cNvPr id="460" name="土木費最小値テキスト"/>
        <xdr:cNvSpPr txBox="1"/>
      </xdr:nvSpPr>
      <xdr:spPr>
        <a:xfrm>
          <a:off x="10528300" y="16995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21,406</a:t>
          </a:r>
          <a:endParaRPr kumimoji="1" lang="ja-JP" altLang="en-US" sz="1000" b="1">
            <a:latin typeface="ＭＳ Ｐゴシック"/>
          </a:endParaRPr>
        </a:p>
      </xdr:txBody>
    </xdr:sp>
    <xdr:clientData/>
  </xdr:oneCellAnchor>
  <xdr:twoCellAnchor>
    <xdr:from>
      <xdr:col>15</xdr:col>
      <xdr:colOff>92075</xdr:colOff>
      <xdr:row>99</xdr:row>
      <xdr:rowOff>17666</xdr:rowOff>
    </xdr:from>
    <xdr:to>
      <xdr:col>15</xdr:col>
      <xdr:colOff>269875</xdr:colOff>
      <xdr:row>99</xdr:row>
      <xdr:rowOff>17666</xdr:rowOff>
    </xdr:to>
    <xdr:cxnSp macro="">
      <xdr:nvCxnSpPr>
        <xdr:cNvPr id="461" name="直線コネクタ 460"/>
        <xdr:cNvCxnSpPr/>
      </xdr:nvCxnSpPr>
      <xdr:spPr>
        <a:xfrm>
          <a:off x="10388600" y="16991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117543</xdr:rowOff>
    </xdr:from>
    <xdr:ext cx="534377" cy="259045"/>
    <xdr:sp macro="" textlink="">
      <xdr:nvSpPr>
        <xdr:cNvPr id="462" name="土木費最大値テキスト"/>
        <xdr:cNvSpPr txBox="1"/>
      </xdr:nvSpPr>
      <xdr:spPr>
        <a:xfrm>
          <a:off x="10528300" y="15376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94,364</a:t>
          </a:r>
          <a:endParaRPr kumimoji="1" lang="ja-JP" altLang="en-US" sz="1000" b="1">
            <a:latin typeface="ＭＳ Ｐゴシック"/>
          </a:endParaRPr>
        </a:p>
      </xdr:txBody>
    </xdr:sp>
    <xdr:clientData/>
  </xdr:oneCellAnchor>
  <xdr:twoCellAnchor>
    <xdr:from>
      <xdr:col>15</xdr:col>
      <xdr:colOff>92075</xdr:colOff>
      <xdr:row>90</xdr:row>
      <xdr:rowOff>170866</xdr:rowOff>
    </xdr:from>
    <xdr:to>
      <xdr:col>15</xdr:col>
      <xdr:colOff>269875</xdr:colOff>
      <xdr:row>90</xdr:row>
      <xdr:rowOff>170866</xdr:rowOff>
    </xdr:to>
    <xdr:cxnSp macro="">
      <xdr:nvCxnSpPr>
        <xdr:cNvPr id="463" name="直線コネクタ 462"/>
        <xdr:cNvCxnSpPr/>
      </xdr:nvCxnSpPr>
      <xdr:spPr>
        <a:xfrm>
          <a:off x="10388600" y="15601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150521</xdr:rowOff>
    </xdr:from>
    <xdr:to>
      <xdr:col>15</xdr:col>
      <xdr:colOff>180975</xdr:colOff>
      <xdr:row>96</xdr:row>
      <xdr:rowOff>110764</xdr:rowOff>
    </xdr:to>
    <xdr:cxnSp macro="">
      <xdr:nvCxnSpPr>
        <xdr:cNvPr id="464" name="直線コネクタ 463"/>
        <xdr:cNvCxnSpPr/>
      </xdr:nvCxnSpPr>
      <xdr:spPr>
        <a:xfrm flipV="1">
          <a:off x="9639300" y="16438271"/>
          <a:ext cx="838200" cy="131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38104</xdr:rowOff>
    </xdr:from>
    <xdr:ext cx="534377" cy="259045"/>
    <xdr:sp macro="" textlink="">
      <xdr:nvSpPr>
        <xdr:cNvPr id="465" name="土木費平均値テキスト"/>
        <xdr:cNvSpPr txBox="1"/>
      </xdr:nvSpPr>
      <xdr:spPr>
        <a:xfrm>
          <a:off x="10528300" y="16497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43,534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59677</xdr:rowOff>
    </xdr:from>
    <xdr:to>
      <xdr:col>15</xdr:col>
      <xdr:colOff>231775</xdr:colOff>
      <xdr:row>96</xdr:row>
      <xdr:rowOff>161277</xdr:rowOff>
    </xdr:to>
    <xdr:sp macro="" textlink="">
      <xdr:nvSpPr>
        <xdr:cNvPr id="466" name="フローチャート : 判断 465"/>
        <xdr:cNvSpPr/>
      </xdr:nvSpPr>
      <xdr:spPr>
        <a:xfrm>
          <a:off x="10426700" y="1651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94208</xdr:rowOff>
    </xdr:from>
    <xdr:to>
      <xdr:col>14</xdr:col>
      <xdr:colOff>28575</xdr:colOff>
      <xdr:row>96</xdr:row>
      <xdr:rowOff>110764</xdr:rowOff>
    </xdr:to>
    <xdr:cxnSp macro="">
      <xdr:nvCxnSpPr>
        <xdr:cNvPr id="467" name="直線コネクタ 466"/>
        <xdr:cNvCxnSpPr/>
      </xdr:nvCxnSpPr>
      <xdr:spPr>
        <a:xfrm>
          <a:off x="8750300" y="16553408"/>
          <a:ext cx="889000" cy="16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73013</xdr:rowOff>
    </xdr:from>
    <xdr:to>
      <xdr:col>14</xdr:col>
      <xdr:colOff>79375</xdr:colOff>
      <xdr:row>97</xdr:row>
      <xdr:rowOff>3163</xdr:rowOff>
    </xdr:to>
    <xdr:sp macro="" textlink="">
      <xdr:nvSpPr>
        <xdr:cNvPr id="468" name="フローチャート : 判断 467"/>
        <xdr:cNvSpPr/>
      </xdr:nvSpPr>
      <xdr:spPr>
        <a:xfrm>
          <a:off x="9588500" y="1653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165740</xdr:rowOff>
    </xdr:from>
    <xdr:ext cx="534377" cy="259045"/>
    <xdr:sp macro="" textlink="">
      <xdr:nvSpPr>
        <xdr:cNvPr id="469" name="テキスト ボックス 468"/>
        <xdr:cNvSpPr txBox="1"/>
      </xdr:nvSpPr>
      <xdr:spPr>
        <a:xfrm>
          <a:off x="9372111" y="1662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42,834</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94208</xdr:rowOff>
    </xdr:from>
    <xdr:to>
      <xdr:col>12</xdr:col>
      <xdr:colOff>511175</xdr:colOff>
      <xdr:row>96</xdr:row>
      <xdr:rowOff>143396</xdr:rowOff>
    </xdr:to>
    <xdr:cxnSp macro="">
      <xdr:nvCxnSpPr>
        <xdr:cNvPr id="470" name="直線コネクタ 469"/>
        <xdr:cNvCxnSpPr/>
      </xdr:nvCxnSpPr>
      <xdr:spPr>
        <a:xfrm flipV="1">
          <a:off x="7861300" y="16553408"/>
          <a:ext cx="889000" cy="4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9709</xdr:rowOff>
    </xdr:from>
    <xdr:to>
      <xdr:col>12</xdr:col>
      <xdr:colOff>561975</xdr:colOff>
      <xdr:row>96</xdr:row>
      <xdr:rowOff>111309</xdr:rowOff>
    </xdr:to>
    <xdr:sp macro="" textlink="">
      <xdr:nvSpPr>
        <xdr:cNvPr id="471" name="フローチャート : 判断 470"/>
        <xdr:cNvSpPr/>
      </xdr:nvSpPr>
      <xdr:spPr>
        <a:xfrm>
          <a:off x="8699500" y="16468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127836</xdr:rowOff>
    </xdr:from>
    <xdr:ext cx="534377" cy="259045"/>
    <xdr:sp macro="" textlink="">
      <xdr:nvSpPr>
        <xdr:cNvPr id="472" name="テキスト ボックス 471"/>
        <xdr:cNvSpPr txBox="1"/>
      </xdr:nvSpPr>
      <xdr:spPr>
        <a:xfrm>
          <a:off x="8483111" y="16244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46,157</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143396</xdr:rowOff>
    </xdr:from>
    <xdr:to>
      <xdr:col>11</xdr:col>
      <xdr:colOff>307975</xdr:colOff>
      <xdr:row>97</xdr:row>
      <xdr:rowOff>15112</xdr:rowOff>
    </xdr:to>
    <xdr:cxnSp macro="">
      <xdr:nvCxnSpPr>
        <xdr:cNvPr id="473" name="直線コネクタ 472"/>
        <xdr:cNvCxnSpPr/>
      </xdr:nvCxnSpPr>
      <xdr:spPr>
        <a:xfrm flipV="1">
          <a:off x="6972300" y="16602596"/>
          <a:ext cx="889000" cy="43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7595</xdr:rowOff>
    </xdr:from>
    <xdr:to>
      <xdr:col>11</xdr:col>
      <xdr:colOff>358775</xdr:colOff>
      <xdr:row>96</xdr:row>
      <xdr:rowOff>109195</xdr:rowOff>
    </xdr:to>
    <xdr:sp macro="" textlink="">
      <xdr:nvSpPr>
        <xdr:cNvPr id="474" name="フローチャート : 判断 473"/>
        <xdr:cNvSpPr/>
      </xdr:nvSpPr>
      <xdr:spPr>
        <a:xfrm>
          <a:off x="7810500" y="16466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125722</xdr:rowOff>
    </xdr:from>
    <xdr:ext cx="534377" cy="259045"/>
    <xdr:sp macro="" textlink="">
      <xdr:nvSpPr>
        <xdr:cNvPr id="475" name="テキスト ボックス 474"/>
        <xdr:cNvSpPr txBox="1"/>
      </xdr:nvSpPr>
      <xdr:spPr>
        <a:xfrm>
          <a:off x="7594111" y="16242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46,268</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62325</xdr:rowOff>
    </xdr:from>
    <xdr:to>
      <xdr:col>10</xdr:col>
      <xdr:colOff>155575</xdr:colOff>
      <xdr:row>96</xdr:row>
      <xdr:rowOff>163925</xdr:rowOff>
    </xdr:to>
    <xdr:sp macro="" textlink="">
      <xdr:nvSpPr>
        <xdr:cNvPr id="476" name="フローチャート : 判断 475"/>
        <xdr:cNvSpPr/>
      </xdr:nvSpPr>
      <xdr:spPr>
        <a:xfrm>
          <a:off x="6921500" y="16521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9002</xdr:rowOff>
    </xdr:from>
    <xdr:ext cx="534377" cy="259045"/>
    <xdr:sp macro="" textlink="">
      <xdr:nvSpPr>
        <xdr:cNvPr id="477" name="テキスト ボックス 476"/>
        <xdr:cNvSpPr txBox="1"/>
      </xdr:nvSpPr>
      <xdr:spPr>
        <a:xfrm>
          <a:off x="6705111" y="1629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43,395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99721</xdr:rowOff>
    </xdr:from>
    <xdr:to>
      <xdr:col>15</xdr:col>
      <xdr:colOff>231775</xdr:colOff>
      <xdr:row>96</xdr:row>
      <xdr:rowOff>29871</xdr:rowOff>
    </xdr:to>
    <xdr:sp macro="" textlink="">
      <xdr:nvSpPr>
        <xdr:cNvPr id="483" name="円/楕円 482"/>
        <xdr:cNvSpPr/>
      </xdr:nvSpPr>
      <xdr:spPr>
        <a:xfrm>
          <a:off x="10426700" y="16387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122598</xdr:rowOff>
    </xdr:from>
    <xdr:ext cx="534377" cy="259045"/>
    <xdr:sp macro="" textlink="">
      <xdr:nvSpPr>
        <xdr:cNvPr id="484" name="土木費該当値テキスト"/>
        <xdr:cNvSpPr txBox="1"/>
      </xdr:nvSpPr>
      <xdr:spPr>
        <a:xfrm>
          <a:off x="10528300" y="16238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50,432</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59964</xdr:rowOff>
    </xdr:from>
    <xdr:to>
      <xdr:col>14</xdr:col>
      <xdr:colOff>79375</xdr:colOff>
      <xdr:row>96</xdr:row>
      <xdr:rowOff>161564</xdr:rowOff>
    </xdr:to>
    <xdr:sp macro="" textlink="">
      <xdr:nvSpPr>
        <xdr:cNvPr id="485" name="円/楕円 484"/>
        <xdr:cNvSpPr/>
      </xdr:nvSpPr>
      <xdr:spPr>
        <a:xfrm>
          <a:off x="9588500" y="1651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6641</xdr:rowOff>
    </xdr:from>
    <xdr:ext cx="534377" cy="259045"/>
    <xdr:sp macro="" textlink="">
      <xdr:nvSpPr>
        <xdr:cNvPr id="486" name="テキスト ボックス 485"/>
        <xdr:cNvSpPr txBox="1"/>
      </xdr:nvSpPr>
      <xdr:spPr>
        <a:xfrm>
          <a:off x="9372111" y="16294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43,519</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43408</xdr:rowOff>
    </xdr:from>
    <xdr:to>
      <xdr:col>12</xdr:col>
      <xdr:colOff>561975</xdr:colOff>
      <xdr:row>96</xdr:row>
      <xdr:rowOff>145008</xdr:rowOff>
    </xdr:to>
    <xdr:sp macro="" textlink="">
      <xdr:nvSpPr>
        <xdr:cNvPr id="487" name="円/楕円 486"/>
        <xdr:cNvSpPr/>
      </xdr:nvSpPr>
      <xdr:spPr>
        <a:xfrm>
          <a:off x="8699500" y="1650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136135</xdr:rowOff>
    </xdr:from>
    <xdr:ext cx="534377" cy="259045"/>
    <xdr:sp macro="" textlink="">
      <xdr:nvSpPr>
        <xdr:cNvPr id="488" name="テキスト ボックス 487"/>
        <xdr:cNvSpPr txBox="1"/>
      </xdr:nvSpPr>
      <xdr:spPr>
        <a:xfrm>
          <a:off x="8483111" y="16595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44,388</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92596</xdr:rowOff>
    </xdr:from>
    <xdr:to>
      <xdr:col>11</xdr:col>
      <xdr:colOff>358775</xdr:colOff>
      <xdr:row>97</xdr:row>
      <xdr:rowOff>22746</xdr:rowOff>
    </xdr:to>
    <xdr:sp macro="" textlink="">
      <xdr:nvSpPr>
        <xdr:cNvPr id="489" name="円/楕円 488"/>
        <xdr:cNvSpPr/>
      </xdr:nvSpPr>
      <xdr:spPr>
        <a:xfrm>
          <a:off x="7810500" y="1655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13873</xdr:rowOff>
    </xdr:from>
    <xdr:ext cx="534377" cy="259045"/>
    <xdr:sp macro="" textlink="">
      <xdr:nvSpPr>
        <xdr:cNvPr id="490" name="テキスト ボックス 489"/>
        <xdr:cNvSpPr txBox="1"/>
      </xdr:nvSpPr>
      <xdr:spPr>
        <a:xfrm>
          <a:off x="7594111" y="16644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41,806</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135762</xdr:rowOff>
    </xdr:from>
    <xdr:to>
      <xdr:col>10</xdr:col>
      <xdr:colOff>155575</xdr:colOff>
      <xdr:row>97</xdr:row>
      <xdr:rowOff>65912</xdr:rowOff>
    </xdr:to>
    <xdr:sp macro="" textlink="">
      <xdr:nvSpPr>
        <xdr:cNvPr id="491" name="円/楕円 490"/>
        <xdr:cNvSpPr/>
      </xdr:nvSpPr>
      <xdr:spPr>
        <a:xfrm>
          <a:off x="6921500" y="16594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57039</xdr:rowOff>
    </xdr:from>
    <xdr:ext cx="534377" cy="259045"/>
    <xdr:sp macro="" textlink="">
      <xdr:nvSpPr>
        <xdr:cNvPr id="492" name="テキスト ボックス 491"/>
        <xdr:cNvSpPr txBox="1"/>
      </xdr:nvSpPr>
      <xdr:spPr>
        <a:xfrm>
          <a:off x="6705111" y="1668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39,540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18,462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503" name="テキスト ボックス 502"/>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504" name="直線コネクタ 50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128105</xdr:rowOff>
    </xdr:from>
    <xdr:ext cx="467179" cy="259045"/>
    <xdr:sp macro="" textlink="">
      <xdr:nvSpPr>
        <xdr:cNvPr id="505" name="テキスト ボックス 504"/>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6" name="直線コネクタ 50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7" name="テキスト ボックス 50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8" name="直線コネクタ 50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9" name="テキスト ボックス 50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10" name="直線コネクタ 50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11" name="テキスト ボックス 51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2" name="直線コネクタ 51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13" name="テキスト ボックス 51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4" name="直線コネクタ 51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15" name="テキスト ボックス 514"/>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136761</xdr:rowOff>
    </xdr:from>
    <xdr:to>
      <xdr:col>23</xdr:col>
      <xdr:colOff>516889</xdr:colOff>
      <xdr:row>39</xdr:row>
      <xdr:rowOff>21318</xdr:rowOff>
    </xdr:to>
    <xdr:cxnSp macro="">
      <xdr:nvCxnSpPr>
        <xdr:cNvPr id="519" name="直線コネクタ 518"/>
        <xdr:cNvCxnSpPr/>
      </xdr:nvCxnSpPr>
      <xdr:spPr>
        <a:xfrm flipV="1">
          <a:off x="16317595" y="5108811"/>
          <a:ext cx="1269" cy="1599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25145</xdr:rowOff>
    </xdr:from>
    <xdr:ext cx="469744" cy="259045"/>
    <xdr:sp macro="" textlink="">
      <xdr:nvSpPr>
        <xdr:cNvPr id="520" name="消防費最小値テキスト"/>
        <xdr:cNvSpPr txBox="1"/>
      </xdr:nvSpPr>
      <xdr:spPr>
        <a:xfrm>
          <a:off x="16370300" y="6711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8,475</a:t>
          </a:r>
          <a:endParaRPr kumimoji="1" lang="ja-JP" altLang="en-US" sz="1000" b="1">
            <a:latin typeface="ＭＳ Ｐゴシック"/>
          </a:endParaRPr>
        </a:p>
      </xdr:txBody>
    </xdr:sp>
    <xdr:clientData/>
  </xdr:oneCellAnchor>
  <xdr:twoCellAnchor>
    <xdr:from>
      <xdr:col>23</xdr:col>
      <xdr:colOff>428625</xdr:colOff>
      <xdr:row>39</xdr:row>
      <xdr:rowOff>21318</xdr:rowOff>
    </xdr:from>
    <xdr:to>
      <xdr:col>23</xdr:col>
      <xdr:colOff>606425</xdr:colOff>
      <xdr:row>39</xdr:row>
      <xdr:rowOff>21318</xdr:rowOff>
    </xdr:to>
    <xdr:cxnSp macro="">
      <xdr:nvCxnSpPr>
        <xdr:cNvPr id="521" name="直線コネクタ 520"/>
        <xdr:cNvCxnSpPr/>
      </xdr:nvCxnSpPr>
      <xdr:spPr>
        <a:xfrm>
          <a:off x="16230600" y="6707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83438</xdr:rowOff>
    </xdr:from>
    <xdr:ext cx="534377" cy="259045"/>
    <xdr:sp macro="" textlink="">
      <xdr:nvSpPr>
        <xdr:cNvPr id="522" name="消防費最大値テキスト"/>
        <xdr:cNvSpPr txBox="1"/>
      </xdr:nvSpPr>
      <xdr:spPr>
        <a:xfrm>
          <a:off x="16370300" y="4884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18,268</a:t>
          </a:r>
          <a:endParaRPr kumimoji="1" lang="ja-JP" altLang="en-US" sz="1000" b="1">
            <a:latin typeface="ＭＳ Ｐゴシック"/>
          </a:endParaRPr>
        </a:p>
      </xdr:txBody>
    </xdr:sp>
    <xdr:clientData/>
  </xdr:oneCellAnchor>
  <xdr:twoCellAnchor>
    <xdr:from>
      <xdr:col>23</xdr:col>
      <xdr:colOff>428625</xdr:colOff>
      <xdr:row>29</xdr:row>
      <xdr:rowOff>136761</xdr:rowOff>
    </xdr:from>
    <xdr:to>
      <xdr:col>23</xdr:col>
      <xdr:colOff>606425</xdr:colOff>
      <xdr:row>29</xdr:row>
      <xdr:rowOff>136761</xdr:rowOff>
    </xdr:to>
    <xdr:cxnSp macro="">
      <xdr:nvCxnSpPr>
        <xdr:cNvPr id="523" name="直線コネクタ 522"/>
        <xdr:cNvCxnSpPr/>
      </xdr:nvCxnSpPr>
      <xdr:spPr>
        <a:xfrm>
          <a:off x="16230600" y="510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112105</xdr:rowOff>
    </xdr:from>
    <xdr:to>
      <xdr:col>23</xdr:col>
      <xdr:colOff>517525</xdr:colOff>
      <xdr:row>36</xdr:row>
      <xdr:rowOff>131209</xdr:rowOff>
    </xdr:to>
    <xdr:cxnSp macro="">
      <xdr:nvCxnSpPr>
        <xdr:cNvPr id="524" name="直線コネクタ 523"/>
        <xdr:cNvCxnSpPr/>
      </xdr:nvCxnSpPr>
      <xdr:spPr>
        <a:xfrm flipV="1">
          <a:off x="15481300" y="6284305"/>
          <a:ext cx="838200" cy="19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34</xdr:row>
      <xdr:rowOff>140842</xdr:rowOff>
    </xdr:from>
    <xdr:ext cx="534377" cy="259045"/>
    <xdr:sp macro="" textlink="">
      <xdr:nvSpPr>
        <xdr:cNvPr id="525" name="消防費平均値テキスト"/>
        <xdr:cNvSpPr txBox="1"/>
      </xdr:nvSpPr>
      <xdr:spPr>
        <a:xfrm>
          <a:off x="16370300" y="59701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11,772</a:t>
          </a:r>
          <a:endParaRPr kumimoji="1" lang="ja-JP" altLang="en-US" sz="1000" b="1">
            <a:solidFill>
              <a:srgbClr val="000080"/>
            </a:solidFill>
            <a:latin typeface="ＭＳ Ｐゴシック"/>
          </a:endParaRPr>
        </a:p>
      </xdr:txBody>
    </xdr:sp>
    <xdr:clientData/>
  </xdr:oneCellAnchor>
  <xdr:twoCellAnchor>
    <xdr:from>
      <xdr:col>23</xdr:col>
      <xdr:colOff>466725</xdr:colOff>
      <xdr:row>35</xdr:row>
      <xdr:rowOff>117965</xdr:rowOff>
    </xdr:from>
    <xdr:to>
      <xdr:col>23</xdr:col>
      <xdr:colOff>568325</xdr:colOff>
      <xdr:row>36</xdr:row>
      <xdr:rowOff>48115</xdr:rowOff>
    </xdr:to>
    <xdr:sp macro="" textlink="">
      <xdr:nvSpPr>
        <xdr:cNvPr id="526" name="フローチャート : 判断 525"/>
        <xdr:cNvSpPr/>
      </xdr:nvSpPr>
      <xdr:spPr>
        <a:xfrm>
          <a:off x="16268700" y="611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111778</xdr:rowOff>
    </xdr:from>
    <xdr:to>
      <xdr:col>22</xdr:col>
      <xdr:colOff>365125</xdr:colOff>
      <xdr:row>36</xdr:row>
      <xdr:rowOff>131209</xdr:rowOff>
    </xdr:to>
    <xdr:cxnSp macro="">
      <xdr:nvCxnSpPr>
        <xdr:cNvPr id="527" name="直線コネクタ 526"/>
        <xdr:cNvCxnSpPr/>
      </xdr:nvCxnSpPr>
      <xdr:spPr>
        <a:xfrm>
          <a:off x="14592300" y="6283978"/>
          <a:ext cx="889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87104</xdr:rowOff>
    </xdr:from>
    <xdr:to>
      <xdr:col>22</xdr:col>
      <xdr:colOff>415925</xdr:colOff>
      <xdr:row>36</xdr:row>
      <xdr:rowOff>17254</xdr:rowOff>
    </xdr:to>
    <xdr:sp macro="" textlink="">
      <xdr:nvSpPr>
        <xdr:cNvPr id="528" name="フローチャート : 判断 527"/>
        <xdr:cNvSpPr/>
      </xdr:nvSpPr>
      <xdr:spPr>
        <a:xfrm>
          <a:off x="15430500" y="608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33781</xdr:rowOff>
    </xdr:from>
    <xdr:ext cx="534377" cy="259045"/>
    <xdr:sp macro="" textlink="">
      <xdr:nvSpPr>
        <xdr:cNvPr id="529" name="テキスト ボックス 528"/>
        <xdr:cNvSpPr txBox="1"/>
      </xdr:nvSpPr>
      <xdr:spPr>
        <a:xfrm>
          <a:off x="15214111" y="586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11,961</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111778</xdr:rowOff>
    </xdr:from>
    <xdr:to>
      <xdr:col>21</xdr:col>
      <xdr:colOff>161925</xdr:colOff>
      <xdr:row>36</xdr:row>
      <xdr:rowOff>132679</xdr:rowOff>
    </xdr:to>
    <xdr:cxnSp macro="">
      <xdr:nvCxnSpPr>
        <xdr:cNvPr id="530" name="直線コネクタ 529"/>
        <xdr:cNvCxnSpPr/>
      </xdr:nvCxnSpPr>
      <xdr:spPr>
        <a:xfrm flipV="1">
          <a:off x="13703300" y="6283978"/>
          <a:ext cx="889000" cy="20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60162</xdr:rowOff>
    </xdr:from>
    <xdr:to>
      <xdr:col>21</xdr:col>
      <xdr:colOff>212725</xdr:colOff>
      <xdr:row>35</xdr:row>
      <xdr:rowOff>161762</xdr:rowOff>
    </xdr:to>
    <xdr:sp macro="" textlink="">
      <xdr:nvSpPr>
        <xdr:cNvPr id="531" name="フローチャート : 判断 530"/>
        <xdr:cNvSpPr/>
      </xdr:nvSpPr>
      <xdr:spPr>
        <a:xfrm>
          <a:off x="14541500" y="6060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6839</xdr:rowOff>
    </xdr:from>
    <xdr:ext cx="534377" cy="259045"/>
    <xdr:sp macro="" textlink="">
      <xdr:nvSpPr>
        <xdr:cNvPr id="532" name="テキスト ボックス 531"/>
        <xdr:cNvSpPr txBox="1"/>
      </xdr:nvSpPr>
      <xdr:spPr>
        <a:xfrm>
          <a:off x="14325111" y="583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12,126</a:t>
          </a:r>
          <a:endParaRPr kumimoji="1" lang="ja-JP" altLang="en-US" sz="1000" b="1">
            <a:solidFill>
              <a:srgbClr val="000080"/>
            </a:solidFill>
            <a:latin typeface="ＭＳ Ｐゴシック"/>
          </a:endParaRPr>
        </a:p>
      </xdr:txBody>
    </xdr:sp>
    <xdr:clientData/>
  </xdr:oneCellAnchor>
  <xdr:twoCellAnchor>
    <xdr:from>
      <xdr:col>18</xdr:col>
      <xdr:colOff>441325</xdr:colOff>
      <xdr:row>34</xdr:row>
      <xdr:rowOff>79774</xdr:rowOff>
    </xdr:from>
    <xdr:to>
      <xdr:col>19</xdr:col>
      <xdr:colOff>644525</xdr:colOff>
      <xdr:row>36</xdr:row>
      <xdr:rowOff>132679</xdr:rowOff>
    </xdr:to>
    <xdr:cxnSp macro="">
      <xdr:nvCxnSpPr>
        <xdr:cNvPr id="533" name="直線コネクタ 532"/>
        <xdr:cNvCxnSpPr/>
      </xdr:nvCxnSpPr>
      <xdr:spPr>
        <a:xfrm>
          <a:off x="12814300" y="5909074"/>
          <a:ext cx="889000" cy="395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159439</xdr:rowOff>
    </xdr:from>
    <xdr:to>
      <xdr:col>20</xdr:col>
      <xdr:colOff>9525</xdr:colOff>
      <xdr:row>36</xdr:row>
      <xdr:rowOff>89589</xdr:rowOff>
    </xdr:to>
    <xdr:sp macro="" textlink="">
      <xdr:nvSpPr>
        <xdr:cNvPr id="534" name="フローチャート : 判断 533"/>
        <xdr:cNvSpPr/>
      </xdr:nvSpPr>
      <xdr:spPr>
        <a:xfrm>
          <a:off x="13652500" y="616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106116</xdr:rowOff>
    </xdr:from>
    <xdr:ext cx="534377" cy="259045"/>
    <xdr:sp macro="" textlink="">
      <xdr:nvSpPr>
        <xdr:cNvPr id="535" name="テキスト ボックス 534"/>
        <xdr:cNvSpPr txBox="1"/>
      </xdr:nvSpPr>
      <xdr:spPr>
        <a:xfrm>
          <a:off x="13436111" y="5935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11,518</a:t>
          </a:r>
          <a:endParaRPr kumimoji="1" lang="ja-JP" altLang="en-US" sz="1000" b="1">
            <a:solidFill>
              <a:srgbClr val="000080"/>
            </a:solidFill>
            <a:latin typeface="ＭＳ Ｐゴシック"/>
          </a:endParaRPr>
        </a:p>
      </xdr:txBody>
    </xdr:sp>
    <xdr:clientData/>
  </xdr:oneCellAnchor>
  <xdr:twoCellAnchor>
    <xdr:from>
      <xdr:col>18</xdr:col>
      <xdr:colOff>390525</xdr:colOff>
      <xdr:row>35</xdr:row>
      <xdr:rowOff>120251</xdr:rowOff>
    </xdr:from>
    <xdr:to>
      <xdr:col>18</xdr:col>
      <xdr:colOff>492125</xdr:colOff>
      <xdr:row>36</xdr:row>
      <xdr:rowOff>50401</xdr:rowOff>
    </xdr:to>
    <xdr:sp macro="" textlink="">
      <xdr:nvSpPr>
        <xdr:cNvPr id="536" name="フローチャート : 判断 535"/>
        <xdr:cNvSpPr/>
      </xdr:nvSpPr>
      <xdr:spPr>
        <a:xfrm>
          <a:off x="12763500" y="6121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41528</xdr:rowOff>
    </xdr:from>
    <xdr:ext cx="534377" cy="259045"/>
    <xdr:sp macro="" textlink="">
      <xdr:nvSpPr>
        <xdr:cNvPr id="537" name="テキスト ボックス 536"/>
        <xdr:cNvSpPr txBox="1"/>
      </xdr:nvSpPr>
      <xdr:spPr>
        <a:xfrm>
          <a:off x="12547111" y="6213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11,758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61305</xdr:rowOff>
    </xdr:from>
    <xdr:to>
      <xdr:col>23</xdr:col>
      <xdr:colOff>568325</xdr:colOff>
      <xdr:row>36</xdr:row>
      <xdr:rowOff>162905</xdr:rowOff>
    </xdr:to>
    <xdr:sp macro="" textlink="">
      <xdr:nvSpPr>
        <xdr:cNvPr id="543" name="円/楕円 542"/>
        <xdr:cNvSpPr/>
      </xdr:nvSpPr>
      <xdr:spPr>
        <a:xfrm>
          <a:off x="16268700" y="623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39732</xdr:rowOff>
    </xdr:from>
    <xdr:ext cx="534377" cy="259045"/>
    <xdr:sp macro="" textlink="">
      <xdr:nvSpPr>
        <xdr:cNvPr id="544" name="消防費該当値テキスト"/>
        <xdr:cNvSpPr txBox="1"/>
      </xdr:nvSpPr>
      <xdr:spPr>
        <a:xfrm>
          <a:off x="16370300" y="6211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11,069</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80409</xdr:rowOff>
    </xdr:from>
    <xdr:to>
      <xdr:col>22</xdr:col>
      <xdr:colOff>415925</xdr:colOff>
      <xdr:row>37</xdr:row>
      <xdr:rowOff>10559</xdr:rowOff>
    </xdr:to>
    <xdr:sp macro="" textlink="">
      <xdr:nvSpPr>
        <xdr:cNvPr id="545" name="円/楕円 544"/>
        <xdr:cNvSpPr/>
      </xdr:nvSpPr>
      <xdr:spPr>
        <a:xfrm>
          <a:off x="15430500" y="625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1686</xdr:rowOff>
    </xdr:from>
    <xdr:ext cx="534377" cy="259045"/>
    <xdr:sp macro="" textlink="">
      <xdr:nvSpPr>
        <xdr:cNvPr id="546" name="テキスト ボックス 545"/>
        <xdr:cNvSpPr txBox="1"/>
      </xdr:nvSpPr>
      <xdr:spPr>
        <a:xfrm>
          <a:off x="15214111" y="6345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10,952</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60978</xdr:rowOff>
    </xdr:from>
    <xdr:to>
      <xdr:col>21</xdr:col>
      <xdr:colOff>212725</xdr:colOff>
      <xdr:row>36</xdr:row>
      <xdr:rowOff>162578</xdr:rowOff>
    </xdr:to>
    <xdr:sp macro="" textlink="">
      <xdr:nvSpPr>
        <xdr:cNvPr id="547" name="円/楕円 546"/>
        <xdr:cNvSpPr/>
      </xdr:nvSpPr>
      <xdr:spPr>
        <a:xfrm>
          <a:off x="14541500" y="623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153705</xdr:rowOff>
    </xdr:from>
    <xdr:ext cx="534377" cy="259045"/>
    <xdr:sp macro="" textlink="">
      <xdr:nvSpPr>
        <xdr:cNvPr id="548" name="テキスト ボックス 547"/>
        <xdr:cNvSpPr txBox="1"/>
      </xdr:nvSpPr>
      <xdr:spPr>
        <a:xfrm>
          <a:off x="14325111" y="6325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11,071</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81879</xdr:rowOff>
    </xdr:from>
    <xdr:to>
      <xdr:col>20</xdr:col>
      <xdr:colOff>9525</xdr:colOff>
      <xdr:row>37</xdr:row>
      <xdr:rowOff>12029</xdr:rowOff>
    </xdr:to>
    <xdr:sp macro="" textlink="">
      <xdr:nvSpPr>
        <xdr:cNvPr id="549" name="円/楕円 548"/>
        <xdr:cNvSpPr/>
      </xdr:nvSpPr>
      <xdr:spPr>
        <a:xfrm>
          <a:off x="13652500" y="6254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3156</xdr:rowOff>
    </xdr:from>
    <xdr:ext cx="534377" cy="259045"/>
    <xdr:sp macro="" textlink="">
      <xdr:nvSpPr>
        <xdr:cNvPr id="550" name="テキスト ボックス 549"/>
        <xdr:cNvSpPr txBox="1"/>
      </xdr:nvSpPr>
      <xdr:spPr>
        <a:xfrm>
          <a:off x="13436111" y="6346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10,943</a:t>
          </a:r>
          <a:endParaRPr kumimoji="1" lang="ja-JP" altLang="en-US" sz="1000" b="1">
            <a:solidFill>
              <a:srgbClr val="FF0000"/>
            </a:solidFill>
            <a:latin typeface="ＭＳ Ｐゴシック"/>
          </a:endParaRPr>
        </a:p>
      </xdr:txBody>
    </xdr:sp>
    <xdr:clientData/>
  </xdr:oneCellAnchor>
  <xdr:twoCellAnchor>
    <xdr:from>
      <xdr:col>18</xdr:col>
      <xdr:colOff>390525</xdr:colOff>
      <xdr:row>34</xdr:row>
      <xdr:rowOff>28974</xdr:rowOff>
    </xdr:from>
    <xdr:to>
      <xdr:col>18</xdr:col>
      <xdr:colOff>492125</xdr:colOff>
      <xdr:row>34</xdr:row>
      <xdr:rowOff>130574</xdr:rowOff>
    </xdr:to>
    <xdr:sp macro="" textlink="">
      <xdr:nvSpPr>
        <xdr:cNvPr id="551" name="円/楕円 550"/>
        <xdr:cNvSpPr/>
      </xdr:nvSpPr>
      <xdr:spPr>
        <a:xfrm>
          <a:off x="12763500" y="585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32</xdr:row>
      <xdr:rowOff>147101</xdr:rowOff>
    </xdr:from>
    <xdr:ext cx="534377" cy="259045"/>
    <xdr:sp macro="" textlink="">
      <xdr:nvSpPr>
        <xdr:cNvPr id="552" name="テキスト ボックス 551"/>
        <xdr:cNvSpPr txBox="1"/>
      </xdr:nvSpPr>
      <xdr:spPr>
        <a:xfrm>
          <a:off x="12547111" y="5633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13,367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3" name="テキスト ボックス 56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64" name="直線コネクタ 56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65" name="テキスト ボックス 564"/>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66" name="直線コネクタ 56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67" name="テキスト ボックス 566"/>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8" name="直線コネクタ 56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69" name="テキスト ボックス 568"/>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70" name="直線コネクタ 56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168927</xdr:rowOff>
    </xdr:from>
    <xdr:ext cx="531299" cy="259045"/>
    <xdr:sp macro="" textlink="">
      <xdr:nvSpPr>
        <xdr:cNvPr id="571" name="テキスト ボックス 570"/>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3" name="テキスト ボックス 57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96815</xdr:rowOff>
    </xdr:from>
    <xdr:to>
      <xdr:col>23</xdr:col>
      <xdr:colOff>516889</xdr:colOff>
      <xdr:row>57</xdr:row>
      <xdr:rowOff>167658</xdr:rowOff>
    </xdr:to>
    <xdr:cxnSp macro="">
      <xdr:nvCxnSpPr>
        <xdr:cNvPr id="575" name="直線コネクタ 574"/>
        <xdr:cNvCxnSpPr/>
      </xdr:nvCxnSpPr>
      <xdr:spPr>
        <a:xfrm flipV="1">
          <a:off x="16317595" y="8669315"/>
          <a:ext cx="1269" cy="1270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35</xdr:rowOff>
    </xdr:from>
    <xdr:ext cx="534377" cy="259045"/>
    <xdr:sp macro="" textlink="">
      <xdr:nvSpPr>
        <xdr:cNvPr id="576" name="教育費最小値テキスト"/>
        <xdr:cNvSpPr txBox="1"/>
      </xdr:nvSpPr>
      <xdr:spPr>
        <a:xfrm>
          <a:off x="16370300" y="9944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26,277</a:t>
          </a:r>
          <a:endParaRPr kumimoji="1" lang="ja-JP" altLang="en-US" sz="1000" b="1">
            <a:latin typeface="ＭＳ Ｐゴシック"/>
          </a:endParaRPr>
        </a:p>
      </xdr:txBody>
    </xdr:sp>
    <xdr:clientData/>
  </xdr:oneCellAnchor>
  <xdr:twoCellAnchor>
    <xdr:from>
      <xdr:col>23</xdr:col>
      <xdr:colOff>428625</xdr:colOff>
      <xdr:row>57</xdr:row>
      <xdr:rowOff>167658</xdr:rowOff>
    </xdr:from>
    <xdr:to>
      <xdr:col>23</xdr:col>
      <xdr:colOff>606425</xdr:colOff>
      <xdr:row>57</xdr:row>
      <xdr:rowOff>167658</xdr:rowOff>
    </xdr:to>
    <xdr:cxnSp macro="">
      <xdr:nvCxnSpPr>
        <xdr:cNvPr id="577" name="直線コネクタ 576"/>
        <xdr:cNvCxnSpPr/>
      </xdr:nvCxnSpPr>
      <xdr:spPr>
        <a:xfrm>
          <a:off x="16230600" y="9940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43492</xdr:rowOff>
    </xdr:from>
    <xdr:ext cx="534377" cy="259045"/>
    <xdr:sp macro="" textlink="">
      <xdr:nvSpPr>
        <xdr:cNvPr id="578" name="教育費最大値テキスト"/>
        <xdr:cNvSpPr txBox="1"/>
      </xdr:nvSpPr>
      <xdr:spPr>
        <a:xfrm>
          <a:off x="16370300" y="8444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81,876</a:t>
          </a:r>
          <a:endParaRPr kumimoji="1" lang="ja-JP" altLang="en-US" sz="1000" b="1">
            <a:latin typeface="ＭＳ Ｐゴシック"/>
          </a:endParaRPr>
        </a:p>
      </xdr:txBody>
    </xdr:sp>
    <xdr:clientData/>
  </xdr:oneCellAnchor>
  <xdr:twoCellAnchor>
    <xdr:from>
      <xdr:col>23</xdr:col>
      <xdr:colOff>428625</xdr:colOff>
      <xdr:row>50</xdr:row>
      <xdr:rowOff>96815</xdr:rowOff>
    </xdr:from>
    <xdr:to>
      <xdr:col>23</xdr:col>
      <xdr:colOff>606425</xdr:colOff>
      <xdr:row>50</xdr:row>
      <xdr:rowOff>96815</xdr:rowOff>
    </xdr:to>
    <xdr:cxnSp macro="">
      <xdr:nvCxnSpPr>
        <xdr:cNvPr id="579" name="直線コネクタ 578"/>
        <xdr:cNvCxnSpPr/>
      </xdr:nvCxnSpPr>
      <xdr:spPr>
        <a:xfrm>
          <a:off x="16230600" y="866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27023</xdr:rowOff>
    </xdr:from>
    <xdr:to>
      <xdr:col>23</xdr:col>
      <xdr:colOff>517525</xdr:colOff>
      <xdr:row>55</xdr:row>
      <xdr:rowOff>86756</xdr:rowOff>
    </xdr:to>
    <xdr:cxnSp macro="">
      <xdr:nvCxnSpPr>
        <xdr:cNvPr id="580" name="直線コネクタ 579"/>
        <xdr:cNvCxnSpPr/>
      </xdr:nvCxnSpPr>
      <xdr:spPr>
        <a:xfrm>
          <a:off x="15481300" y="9285323"/>
          <a:ext cx="838200" cy="231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118282</xdr:rowOff>
    </xdr:from>
    <xdr:ext cx="534377" cy="259045"/>
    <xdr:sp macro="" textlink="">
      <xdr:nvSpPr>
        <xdr:cNvPr id="581" name="教育費平均値テキスト"/>
        <xdr:cNvSpPr txBox="1"/>
      </xdr:nvSpPr>
      <xdr:spPr>
        <a:xfrm>
          <a:off x="16370300" y="95480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40,271</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139855</xdr:rowOff>
    </xdr:from>
    <xdr:to>
      <xdr:col>23</xdr:col>
      <xdr:colOff>568325</xdr:colOff>
      <xdr:row>56</xdr:row>
      <xdr:rowOff>70005</xdr:rowOff>
    </xdr:to>
    <xdr:sp macro="" textlink="">
      <xdr:nvSpPr>
        <xdr:cNvPr id="582" name="フローチャート : 判断 581"/>
        <xdr:cNvSpPr/>
      </xdr:nvSpPr>
      <xdr:spPr>
        <a:xfrm>
          <a:off x="16268700" y="9569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27023</xdr:rowOff>
    </xdr:from>
    <xdr:to>
      <xdr:col>22</xdr:col>
      <xdr:colOff>365125</xdr:colOff>
      <xdr:row>55</xdr:row>
      <xdr:rowOff>4232</xdr:rowOff>
    </xdr:to>
    <xdr:cxnSp macro="">
      <xdr:nvCxnSpPr>
        <xdr:cNvPr id="583" name="直線コネクタ 582"/>
        <xdr:cNvCxnSpPr/>
      </xdr:nvCxnSpPr>
      <xdr:spPr>
        <a:xfrm flipV="1">
          <a:off x="14592300" y="9285323"/>
          <a:ext cx="889000" cy="148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78681</xdr:rowOff>
    </xdr:from>
    <xdr:to>
      <xdr:col>22</xdr:col>
      <xdr:colOff>415925</xdr:colOff>
      <xdr:row>56</xdr:row>
      <xdr:rowOff>8831</xdr:rowOff>
    </xdr:to>
    <xdr:sp macro="" textlink="">
      <xdr:nvSpPr>
        <xdr:cNvPr id="584" name="フローチャート : 判断 583"/>
        <xdr:cNvSpPr/>
      </xdr:nvSpPr>
      <xdr:spPr>
        <a:xfrm>
          <a:off x="15430500" y="950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171408</xdr:rowOff>
    </xdr:from>
    <xdr:ext cx="534377" cy="259045"/>
    <xdr:sp macro="" textlink="">
      <xdr:nvSpPr>
        <xdr:cNvPr id="585" name="テキスト ボックス 584"/>
        <xdr:cNvSpPr txBox="1"/>
      </xdr:nvSpPr>
      <xdr:spPr>
        <a:xfrm>
          <a:off x="15214111" y="960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4232</xdr:rowOff>
    </xdr:from>
    <xdr:to>
      <xdr:col>21</xdr:col>
      <xdr:colOff>161925</xdr:colOff>
      <xdr:row>56</xdr:row>
      <xdr:rowOff>54501</xdr:rowOff>
    </xdr:to>
    <xdr:cxnSp macro="">
      <xdr:nvCxnSpPr>
        <xdr:cNvPr id="586" name="直線コネクタ 585"/>
        <xdr:cNvCxnSpPr/>
      </xdr:nvCxnSpPr>
      <xdr:spPr>
        <a:xfrm flipV="1">
          <a:off x="13703300" y="9433982"/>
          <a:ext cx="889000" cy="221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114000</xdr:rowOff>
    </xdr:from>
    <xdr:to>
      <xdr:col>21</xdr:col>
      <xdr:colOff>212725</xdr:colOff>
      <xdr:row>56</xdr:row>
      <xdr:rowOff>44150</xdr:rowOff>
    </xdr:to>
    <xdr:sp macro="" textlink="">
      <xdr:nvSpPr>
        <xdr:cNvPr id="587" name="フローチャート : 判断 586"/>
        <xdr:cNvSpPr/>
      </xdr:nvSpPr>
      <xdr:spPr>
        <a:xfrm>
          <a:off x="14541500" y="954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35277</xdr:rowOff>
    </xdr:from>
    <xdr:ext cx="534377" cy="259045"/>
    <xdr:sp macro="" textlink="">
      <xdr:nvSpPr>
        <xdr:cNvPr id="588" name="テキスト ボックス 587"/>
        <xdr:cNvSpPr txBox="1"/>
      </xdr:nvSpPr>
      <xdr:spPr>
        <a:xfrm>
          <a:off x="14325111" y="9636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41,402</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169258</xdr:rowOff>
    </xdr:from>
    <xdr:to>
      <xdr:col>19</xdr:col>
      <xdr:colOff>644525</xdr:colOff>
      <xdr:row>56</xdr:row>
      <xdr:rowOff>54501</xdr:rowOff>
    </xdr:to>
    <xdr:cxnSp macro="">
      <xdr:nvCxnSpPr>
        <xdr:cNvPr id="589" name="直線コネクタ 588"/>
        <xdr:cNvCxnSpPr/>
      </xdr:nvCxnSpPr>
      <xdr:spPr>
        <a:xfrm>
          <a:off x="12814300" y="9599008"/>
          <a:ext cx="889000" cy="56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168910</xdr:rowOff>
    </xdr:from>
    <xdr:to>
      <xdr:col>20</xdr:col>
      <xdr:colOff>9525</xdr:colOff>
      <xdr:row>56</xdr:row>
      <xdr:rowOff>99060</xdr:rowOff>
    </xdr:to>
    <xdr:sp macro="" textlink="">
      <xdr:nvSpPr>
        <xdr:cNvPr id="590" name="フローチャート : 判断 589"/>
        <xdr:cNvSpPr/>
      </xdr:nvSpPr>
      <xdr:spPr>
        <a:xfrm>
          <a:off x="13652500" y="959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115587</xdr:rowOff>
    </xdr:from>
    <xdr:ext cx="534377" cy="259045"/>
    <xdr:sp macro="" textlink="">
      <xdr:nvSpPr>
        <xdr:cNvPr id="591" name="テキスト ボックス 590"/>
        <xdr:cNvSpPr txBox="1"/>
      </xdr:nvSpPr>
      <xdr:spPr>
        <a:xfrm>
          <a:off x="13436111" y="9373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39,000</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68257</xdr:rowOff>
    </xdr:from>
    <xdr:to>
      <xdr:col>18</xdr:col>
      <xdr:colOff>492125</xdr:colOff>
      <xdr:row>56</xdr:row>
      <xdr:rowOff>169857</xdr:rowOff>
    </xdr:to>
    <xdr:sp macro="" textlink="">
      <xdr:nvSpPr>
        <xdr:cNvPr id="592" name="フローチャート : 判断 591"/>
        <xdr:cNvSpPr/>
      </xdr:nvSpPr>
      <xdr:spPr>
        <a:xfrm>
          <a:off x="12763500" y="9669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160984</xdr:rowOff>
    </xdr:from>
    <xdr:ext cx="534377" cy="259045"/>
    <xdr:sp macro="" textlink="">
      <xdr:nvSpPr>
        <xdr:cNvPr id="593" name="テキスト ボックス 592"/>
        <xdr:cNvSpPr txBox="1"/>
      </xdr:nvSpPr>
      <xdr:spPr>
        <a:xfrm>
          <a:off x="12547111" y="9762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35,903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55</xdr:row>
      <xdr:rowOff>35956</xdr:rowOff>
    </xdr:from>
    <xdr:to>
      <xdr:col>23</xdr:col>
      <xdr:colOff>568325</xdr:colOff>
      <xdr:row>55</xdr:row>
      <xdr:rowOff>137556</xdr:rowOff>
    </xdr:to>
    <xdr:sp macro="" textlink="">
      <xdr:nvSpPr>
        <xdr:cNvPr id="599" name="円/楕円 598"/>
        <xdr:cNvSpPr/>
      </xdr:nvSpPr>
      <xdr:spPr>
        <a:xfrm>
          <a:off x="16268700" y="946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58833</xdr:rowOff>
    </xdr:from>
    <xdr:ext cx="534377" cy="259045"/>
    <xdr:sp macro="" textlink="">
      <xdr:nvSpPr>
        <xdr:cNvPr id="600" name="教育費該当値テキスト"/>
        <xdr:cNvSpPr txBox="1"/>
      </xdr:nvSpPr>
      <xdr:spPr>
        <a:xfrm>
          <a:off x="16370300" y="9317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44,816</a:t>
          </a:r>
          <a:endParaRPr kumimoji="1" lang="ja-JP" altLang="en-US" sz="1000" b="1">
            <a:solidFill>
              <a:srgbClr val="FF0000"/>
            </a:solidFill>
            <a:latin typeface="ＭＳ Ｐゴシック"/>
          </a:endParaRPr>
        </a:p>
      </xdr:txBody>
    </xdr:sp>
    <xdr:clientData/>
  </xdr:oneCellAnchor>
  <xdr:twoCellAnchor>
    <xdr:from>
      <xdr:col>22</xdr:col>
      <xdr:colOff>314325</xdr:colOff>
      <xdr:row>53</xdr:row>
      <xdr:rowOff>147673</xdr:rowOff>
    </xdr:from>
    <xdr:to>
      <xdr:col>22</xdr:col>
      <xdr:colOff>415925</xdr:colOff>
      <xdr:row>54</xdr:row>
      <xdr:rowOff>77823</xdr:rowOff>
    </xdr:to>
    <xdr:sp macro="" textlink="">
      <xdr:nvSpPr>
        <xdr:cNvPr id="601" name="円/楕円 600"/>
        <xdr:cNvSpPr/>
      </xdr:nvSpPr>
      <xdr:spPr>
        <a:xfrm>
          <a:off x="15430500" y="9234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52</xdr:row>
      <xdr:rowOff>94350</xdr:rowOff>
    </xdr:from>
    <xdr:ext cx="534377" cy="259045"/>
    <xdr:sp macro="" textlink="">
      <xdr:nvSpPr>
        <xdr:cNvPr id="602" name="テキスト ボックス 601"/>
        <xdr:cNvSpPr txBox="1"/>
      </xdr:nvSpPr>
      <xdr:spPr>
        <a:xfrm>
          <a:off x="15214111" y="900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54,929</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124882</xdr:rowOff>
    </xdr:from>
    <xdr:to>
      <xdr:col>21</xdr:col>
      <xdr:colOff>212725</xdr:colOff>
      <xdr:row>55</xdr:row>
      <xdr:rowOff>55032</xdr:rowOff>
    </xdr:to>
    <xdr:sp macro="" textlink="">
      <xdr:nvSpPr>
        <xdr:cNvPr id="603" name="円/楕円 602"/>
        <xdr:cNvSpPr/>
      </xdr:nvSpPr>
      <xdr:spPr>
        <a:xfrm>
          <a:off x="14541500" y="9383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71559</xdr:rowOff>
    </xdr:from>
    <xdr:ext cx="534377" cy="259045"/>
    <xdr:sp macro="" textlink="">
      <xdr:nvSpPr>
        <xdr:cNvPr id="604" name="テキスト ボックス 603"/>
        <xdr:cNvSpPr txBox="1"/>
      </xdr:nvSpPr>
      <xdr:spPr>
        <a:xfrm>
          <a:off x="14325111" y="9158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48,426</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3701</xdr:rowOff>
    </xdr:from>
    <xdr:to>
      <xdr:col>20</xdr:col>
      <xdr:colOff>9525</xdr:colOff>
      <xdr:row>56</xdr:row>
      <xdr:rowOff>105301</xdr:rowOff>
    </xdr:to>
    <xdr:sp macro="" textlink="">
      <xdr:nvSpPr>
        <xdr:cNvPr id="605" name="円/楕円 604"/>
        <xdr:cNvSpPr/>
      </xdr:nvSpPr>
      <xdr:spPr>
        <a:xfrm>
          <a:off x="13652500" y="9604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96428</xdr:rowOff>
    </xdr:from>
    <xdr:ext cx="534377" cy="259045"/>
    <xdr:sp macro="" textlink="">
      <xdr:nvSpPr>
        <xdr:cNvPr id="606" name="テキスト ボックス 605"/>
        <xdr:cNvSpPr txBox="1"/>
      </xdr:nvSpPr>
      <xdr:spPr>
        <a:xfrm>
          <a:off x="13436111" y="9697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38,727</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118458</xdr:rowOff>
    </xdr:from>
    <xdr:to>
      <xdr:col>18</xdr:col>
      <xdr:colOff>492125</xdr:colOff>
      <xdr:row>56</xdr:row>
      <xdr:rowOff>48608</xdr:rowOff>
    </xdr:to>
    <xdr:sp macro="" textlink="">
      <xdr:nvSpPr>
        <xdr:cNvPr id="607" name="円/楕円 606"/>
        <xdr:cNvSpPr/>
      </xdr:nvSpPr>
      <xdr:spPr>
        <a:xfrm>
          <a:off x="12763500" y="954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65135</xdr:rowOff>
    </xdr:from>
    <xdr:ext cx="534377" cy="259045"/>
    <xdr:sp macro="" textlink="">
      <xdr:nvSpPr>
        <xdr:cNvPr id="608" name="テキスト ボックス 607"/>
        <xdr:cNvSpPr txBox="1"/>
      </xdr:nvSpPr>
      <xdr:spPr>
        <a:xfrm>
          <a:off x="12547111" y="9323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41,207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25,016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19" name="直線コネクタ 61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20" name="テキスト ボックス 61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21" name="直線コネクタ 62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622" name="テキスト ボックス 62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23" name="直線コネクタ 62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624" name="テキスト ボックス 62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25" name="直線コネクタ 62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26" name="テキスト ボックス 62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27" name="直線コネクタ 62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628" name="テキスト ボックス 62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29" name="直線コネクタ 62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38299</xdr:rowOff>
    </xdr:from>
    <xdr:ext cx="531299" cy="259045"/>
    <xdr:sp macro="" textlink="">
      <xdr:nvSpPr>
        <xdr:cNvPr id="630" name="テキスト ボックス 629"/>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2" name="テキスト ボックス 63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30625</xdr:rowOff>
    </xdr:from>
    <xdr:to>
      <xdr:col>23</xdr:col>
      <xdr:colOff>516889</xdr:colOff>
      <xdr:row>79</xdr:row>
      <xdr:rowOff>98879</xdr:rowOff>
    </xdr:to>
    <xdr:cxnSp macro="">
      <xdr:nvCxnSpPr>
        <xdr:cNvPr id="634" name="直線コネクタ 633"/>
        <xdr:cNvCxnSpPr/>
      </xdr:nvCxnSpPr>
      <xdr:spPr>
        <a:xfrm flipV="1">
          <a:off x="16317595" y="12032125"/>
          <a:ext cx="1269" cy="1611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108864</xdr:rowOff>
    </xdr:from>
    <xdr:ext cx="249299" cy="259045"/>
    <xdr:sp macro="" textlink="">
      <xdr:nvSpPr>
        <xdr:cNvPr id="635" name="災害復旧費最小値テキスト"/>
        <xdr:cNvSpPr txBox="1"/>
      </xdr:nvSpPr>
      <xdr:spPr>
        <a:xfrm>
          <a:off x="16370300" y="136534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6" name="直線コネクタ 635"/>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148752</xdr:rowOff>
    </xdr:from>
    <xdr:ext cx="534377" cy="259045"/>
    <xdr:sp macro="" textlink="">
      <xdr:nvSpPr>
        <xdr:cNvPr id="637" name="災害復旧費最大値テキスト"/>
        <xdr:cNvSpPr txBox="1"/>
      </xdr:nvSpPr>
      <xdr:spPr>
        <a:xfrm>
          <a:off x="16370300" y="11807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49,340</a:t>
          </a:r>
          <a:endParaRPr kumimoji="1" lang="ja-JP" altLang="en-US" sz="1000" b="1">
            <a:latin typeface="ＭＳ Ｐゴシック"/>
          </a:endParaRPr>
        </a:p>
      </xdr:txBody>
    </xdr:sp>
    <xdr:clientData/>
  </xdr:oneCellAnchor>
  <xdr:twoCellAnchor>
    <xdr:from>
      <xdr:col>23</xdr:col>
      <xdr:colOff>428625</xdr:colOff>
      <xdr:row>70</xdr:row>
      <xdr:rowOff>30625</xdr:rowOff>
    </xdr:from>
    <xdr:to>
      <xdr:col>23</xdr:col>
      <xdr:colOff>606425</xdr:colOff>
      <xdr:row>70</xdr:row>
      <xdr:rowOff>30625</xdr:rowOff>
    </xdr:to>
    <xdr:cxnSp macro="">
      <xdr:nvCxnSpPr>
        <xdr:cNvPr id="638" name="直線コネクタ 637"/>
        <xdr:cNvCxnSpPr/>
      </xdr:nvCxnSpPr>
      <xdr:spPr>
        <a:xfrm>
          <a:off x="16230600" y="12032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70</xdr:row>
      <xdr:rowOff>30625</xdr:rowOff>
    </xdr:from>
    <xdr:to>
      <xdr:col>23</xdr:col>
      <xdr:colOff>517525</xdr:colOff>
      <xdr:row>72</xdr:row>
      <xdr:rowOff>107435</xdr:rowOff>
    </xdr:to>
    <xdr:cxnSp macro="">
      <xdr:nvCxnSpPr>
        <xdr:cNvPr id="639" name="直線コネクタ 638"/>
        <xdr:cNvCxnSpPr/>
      </xdr:nvCxnSpPr>
      <xdr:spPr>
        <a:xfrm flipV="1">
          <a:off x="15481300" y="12032125"/>
          <a:ext cx="838200" cy="419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153314</xdr:rowOff>
    </xdr:from>
    <xdr:ext cx="469744" cy="259045"/>
    <xdr:sp macro="" textlink="">
      <xdr:nvSpPr>
        <xdr:cNvPr id="640" name="災害復旧費平均値テキスト"/>
        <xdr:cNvSpPr txBox="1"/>
      </xdr:nvSpPr>
      <xdr:spPr>
        <a:xfrm>
          <a:off x="16370300" y="135264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1,367</a:t>
          </a:r>
          <a:endParaRPr kumimoji="1" lang="ja-JP" altLang="en-US" sz="1000" b="1">
            <a:solidFill>
              <a:srgbClr val="000080"/>
            </a:solidFill>
            <a:latin typeface="ＭＳ Ｐゴシック"/>
          </a:endParaRPr>
        </a:p>
      </xdr:txBody>
    </xdr:sp>
    <xdr:clientData/>
  </xdr:oneCellAnchor>
  <xdr:twoCellAnchor>
    <xdr:from>
      <xdr:col>23</xdr:col>
      <xdr:colOff>466725</xdr:colOff>
      <xdr:row>79</xdr:row>
      <xdr:rowOff>3437</xdr:rowOff>
    </xdr:from>
    <xdr:to>
      <xdr:col>23</xdr:col>
      <xdr:colOff>568325</xdr:colOff>
      <xdr:row>79</xdr:row>
      <xdr:rowOff>105037</xdr:rowOff>
    </xdr:to>
    <xdr:sp macro="" textlink="">
      <xdr:nvSpPr>
        <xdr:cNvPr id="641" name="フローチャート : 判断 640"/>
        <xdr:cNvSpPr/>
      </xdr:nvSpPr>
      <xdr:spPr>
        <a:xfrm>
          <a:off x="16268700" y="1354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72</xdr:row>
      <xdr:rowOff>107435</xdr:rowOff>
    </xdr:from>
    <xdr:to>
      <xdr:col>22</xdr:col>
      <xdr:colOff>365125</xdr:colOff>
      <xdr:row>75</xdr:row>
      <xdr:rowOff>13153</xdr:rowOff>
    </xdr:to>
    <xdr:cxnSp macro="">
      <xdr:nvCxnSpPr>
        <xdr:cNvPr id="642" name="直線コネクタ 641"/>
        <xdr:cNvCxnSpPr/>
      </xdr:nvCxnSpPr>
      <xdr:spPr>
        <a:xfrm flipV="1">
          <a:off x="14592300" y="12451835"/>
          <a:ext cx="889000" cy="420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79</xdr:row>
      <xdr:rowOff>14508</xdr:rowOff>
    </xdr:from>
    <xdr:to>
      <xdr:col>22</xdr:col>
      <xdr:colOff>415925</xdr:colOff>
      <xdr:row>79</xdr:row>
      <xdr:rowOff>116108</xdr:rowOff>
    </xdr:to>
    <xdr:sp macro="" textlink="">
      <xdr:nvSpPr>
        <xdr:cNvPr id="643" name="フローチャート : 判断 642"/>
        <xdr:cNvSpPr/>
      </xdr:nvSpPr>
      <xdr:spPr>
        <a:xfrm>
          <a:off x="15430500" y="13559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107235</xdr:rowOff>
    </xdr:from>
    <xdr:ext cx="469744" cy="259045"/>
    <xdr:sp macro="" textlink="">
      <xdr:nvSpPr>
        <xdr:cNvPr id="644" name="テキスト ボックス 643"/>
        <xdr:cNvSpPr txBox="1"/>
      </xdr:nvSpPr>
      <xdr:spPr>
        <a:xfrm>
          <a:off x="15246427" y="13651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1,028</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13153</xdr:rowOff>
    </xdr:from>
    <xdr:to>
      <xdr:col>21</xdr:col>
      <xdr:colOff>161925</xdr:colOff>
      <xdr:row>75</xdr:row>
      <xdr:rowOff>152143</xdr:rowOff>
    </xdr:to>
    <xdr:cxnSp macro="">
      <xdr:nvCxnSpPr>
        <xdr:cNvPr id="645" name="直線コネクタ 644"/>
        <xdr:cNvCxnSpPr/>
      </xdr:nvCxnSpPr>
      <xdr:spPr>
        <a:xfrm flipV="1">
          <a:off x="13703300" y="12871903"/>
          <a:ext cx="889000" cy="138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79</xdr:row>
      <xdr:rowOff>16565</xdr:rowOff>
    </xdr:from>
    <xdr:to>
      <xdr:col>21</xdr:col>
      <xdr:colOff>212725</xdr:colOff>
      <xdr:row>79</xdr:row>
      <xdr:rowOff>118165</xdr:rowOff>
    </xdr:to>
    <xdr:sp macro="" textlink="">
      <xdr:nvSpPr>
        <xdr:cNvPr id="646" name="フローチャート : 判断 645"/>
        <xdr:cNvSpPr/>
      </xdr:nvSpPr>
      <xdr:spPr>
        <a:xfrm>
          <a:off x="14541500" y="1356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109292</xdr:rowOff>
    </xdr:from>
    <xdr:ext cx="378565" cy="259045"/>
    <xdr:sp macro="" textlink="">
      <xdr:nvSpPr>
        <xdr:cNvPr id="647" name="テキスト ボックス 646"/>
        <xdr:cNvSpPr txBox="1"/>
      </xdr:nvSpPr>
      <xdr:spPr>
        <a:xfrm>
          <a:off x="14403017" y="136538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108479</xdr:rowOff>
    </xdr:from>
    <xdr:to>
      <xdr:col>19</xdr:col>
      <xdr:colOff>644525</xdr:colOff>
      <xdr:row>75</xdr:row>
      <xdr:rowOff>152143</xdr:rowOff>
    </xdr:to>
    <xdr:cxnSp macro="">
      <xdr:nvCxnSpPr>
        <xdr:cNvPr id="648" name="直線コネクタ 647"/>
        <xdr:cNvCxnSpPr/>
      </xdr:nvCxnSpPr>
      <xdr:spPr>
        <a:xfrm>
          <a:off x="12814300" y="12967229"/>
          <a:ext cx="889000" cy="43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79</xdr:row>
      <xdr:rowOff>15650</xdr:rowOff>
    </xdr:from>
    <xdr:to>
      <xdr:col>20</xdr:col>
      <xdr:colOff>9525</xdr:colOff>
      <xdr:row>79</xdr:row>
      <xdr:rowOff>117250</xdr:rowOff>
    </xdr:to>
    <xdr:sp macro="" textlink="">
      <xdr:nvSpPr>
        <xdr:cNvPr id="649" name="フローチャート : 判断 648"/>
        <xdr:cNvSpPr/>
      </xdr:nvSpPr>
      <xdr:spPr>
        <a:xfrm>
          <a:off x="13652500" y="1356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108377</xdr:rowOff>
    </xdr:from>
    <xdr:ext cx="378565" cy="259045"/>
    <xdr:sp macro="" textlink="">
      <xdr:nvSpPr>
        <xdr:cNvPr id="650" name="テキスト ボックス 649"/>
        <xdr:cNvSpPr txBox="1"/>
      </xdr:nvSpPr>
      <xdr:spPr>
        <a:xfrm>
          <a:off x="13514017" y="13652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a:t>
          </a:r>
          <a:endParaRPr kumimoji="1" lang="ja-JP" altLang="en-US" sz="1000" b="1">
            <a:solidFill>
              <a:srgbClr val="000080"/>
            </a:solidFill>
            <a:latin typeface="ＭＳ Ｐゴシック"/>
          </a:endParaRPr>
        </a:p>
      </xdr:txBody>
    </xdr:sp>
    <xdr:clientData/>
  </xdr:oneCellAnchor>
  <xdr:twoCellAnchor>
    <xdr:from>
      <xdr:col>18</xdr:col>
      <xdr:colOff>390525</xdr:colOff>
      <xdr:row>79</xdr:row>
      <xdr:rowOff>3045</xdr:rowOff>
    </xdr:from>
    <xdr:to>
      <xdr:col>18</xdr:col>
      <xdr:colOff>492125</xdr:colOff>
      <xdr:row>79</xdr:row>
      <xdr:rowOff>104645</xdr:rowOff>
    </xdr:to>
    <xdr:sp macro="" textlink="">
      <xdr:nvSpPr>
        <xdr:cNvPr id="651" name="フローチャート : 判断 650"/>
        <xdr:cNvSpPr/>
      </xdr:nvSpPr>
      <xdr:spPr>
        <a:xfrm>
          <a:off x="12763500" y="1354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95772</xdr:rowOff>
    </xdr:from>
    <xdr:ext cx="469744" cy="259045"/>
    <xdr:sp macro="" textlink="">
      <xdr:nvSpPr>
        <xdr:cNvPr id="652" name="テキスト ボックス 651"/>
        <xdr:cNvSpPr txBox="1"/>
      </xdr:nvSpPr>
      <xdr:spPr>
        <a:xfrm>
          <a:off x="12579427" y="13640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69</xdr:row>
      <xdr:rowOff>151275</xdr:rowOff>
    </xdr:from>
    <xdr:to>
      <xdr:col>23</xdr:col>
      <xdr:colOff>568325</xdr:colOff>
      <xdr:row>70</xdr:row>
      <xdr:rowOff>81425</xdr:rowOff>
    </xdr:to>
    <xdr:sp macro="" textlink="">
      <xdr:nvSpPr>
        <xdr:cNvPr id="658" name="円/楕円 657"/>
        <xdr:cNvSpPr/>
      </xdr:nvSpPr>
      <xdr:spPr>
        <a:xfrm>
          <a:off x="16268700" y="11981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69</xdr:row>
      <xdr:rowOff>104302</xdr:rowOff>
    </xdr:from>
    <xdr:ext cx="534377" cy="259045"/>
    <xdr:sp macro="" textlink="">
      <xdr:nvSpPr>
        <xdr:cNvPr id="659" name="災害復旧費該当値テキスト"/>
        <xdr:cNvSpPr txBox="1"/>
      </xdr:nvSpPr>
      <xdr:spPr>
        <a:xfrm>
          <a:off x="16370300" y="1193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49,340</a:t>
          </a:r>
          <a:endParaRPr kumimoji="1" lang="ja-JP" altLang="en-US" sz="1000" b="1">
            <a:solidFill>
              <a:srgbClr val="FF0000"/>
            </a:solidFill>
            <a:latin typeface="ＭＳ Ｐゴシック"/>
          </a:endParaRPr>
        </a:p>
      </xdr:txBody>
    </xdr:sp>
    <xdr:clientData/>
  </xdr:oneCellAnchor>
  <xdr:twoCellAnchor>
    <xdr:from>
      <xdr:col>22</xdr:col>
      <xdr:colOff>314325</xdr:colOff>
      <xdr:row>72</xdr:row>
      <xdr:rowOff>56635</xdr:rowOff>
    </xdr:from>
    <xdr:to>
      <xdr:col>22</xdr:col>
      <xdr:colOff>415925</xdr:colOff>
      <xdr:row>72</xdr:row>
      <xdr:rowOff>158235</xdr:rowOff>
    </xdr:to>
    <xdr:sp macro="" textlink="">
      <xdr:nvSpPr>
        <xdr:cNvPr id="660" name="円/楕円 659"/>
        <xdr:cNvSpPr/>
      </xdr:nvSpPr>
      <xdr:spPr>
        <a:xfrm>
          <a:off x="15430500" y="1240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71</xdr:row>
      <xdr:rowOff>3312</xdr:rowOff>
    </xdr:from>
    <xdr:ext cx="534377" cy="259045"/>
    <xdr:sp macro="" textlink="">
      <xdr:nvSpPr>
        <xdr:cNvPr id="661" name="テキスト ボックス 660"/>
        <xdr:cNvSpPr txBox="1"/>
      </xdr:nvSpPr>
      <xdr:spPr>
        <a:xfrm>
          <a:off x="15214111" y="12176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36,488</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133803</xdr:rowOff>
    </xdr:from>
    <xdr:to>
      <xdr:col>21</xdr:col>
      <xdr:colOff>212725</xdr:colOff>
      <xdr:row>75</xdr:row>
      <xdr:rowOff>63953</xdr:rowOff>
    </xdr:to>
    <xdr:sp macro="" textlink="">
      <xdr:nvSpPr>
        <xdr:cNvPr id="662" name="円/楕円 661"/>
        <xdr:cNvSpPr/>
      </xdr:nvSpPr>
      <xdr:spPr>
        <a:xfrm>
          <a:off x="14541500" y="12821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80480</xdr:rowOff>
    </xdr:from>
    <xdr:ext cx="534377" cy="259045"/>
    <xdr:sp macro="" textlink="">
      <xdr:nvSpPr>
        <xdr:cNvPr id="663" name="テキスト ボックス 662"/>
        <xdr:cNvSpPr txBox="1"/>
      </xdr:nvSpPr>
      <xdr:spPr>
        <a:xfrm>
          <a:off x="14325111" y="12596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23,625</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101343</xdr:rowOff>
    </xdr:from>
    <xdr:to>
      <xdr:col>20</xdr:col>
      <xdr:colOff>9525</xdr:colOff>
      <xdr:row>76</xdr:row>
      <xdr:rowOff>31493</xdr:rowOff>
    </xdr:to>
    <xdr:sp macro="" textlink="">
      <xdr:nvSpPr>
        <xdr:cNvPr id="664" name="円/楕円 663"/>
        <xdr:cNvSpPr/>
      </xdr:nvSpPr>
      <xdr:spPr>
        <a:xfrm>
          <a:off x="13652500" y="12960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48020</xdr:rowOff>
    </xdr:from>
    <xdr:ext cx="534377" cy="259045"/>
    <xdr:sp macro="" textlink="">
      <xdr:nvSpPr>
        <xdr:cNvPr id="665" name="テキスト ボックス 664"/>
        <xdr:cNvSpPr txBox="1"/>
      </xdr:nvSpPr>
      <xdr:spPr>
        <a:xfrm>
          <a:off x="13436111" y="12735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19,369</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57679</xdr:rowOff>
    </xdr:from>
    <xdr:to>
      <xdr:col>18</xdr:col>
      <xdr:colOff>492125</xdr:colOff>
      <xdr:row>75</xdr:row>
      <xdr:rowOff>159280</xdr:rowOff>
    </xdr:to>
    <xdr:sp macro="" textlink="">
      <xdr:nvSpPr>
        <xdr:cNvPr id="666" name="円/楕円 665"/>
        <xdr:cNvSpPr/>
      </xdr:nvSpPr>
      <xdr:spPr>
        <a:xfrm>
          <a:off x="12763500" y="1291642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4356</xdr:rowOff>
    </xdr:from>
    <xdr:ext cx="534377" cy="259045"/>
    <xdr:sp macro="" textlink="">
      <xdr:nvSpPr>
        <xdr:cNvPr id="667" name="テキスト ボックス 666"/>
        <xdr:cNvSpPr txBox="1"/>
      </xdr:nvSpPr>
      <xdr:spPr>
        <a:xfrm>
          <a:off x="12547111" y="12691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20,706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42,004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100</xdr:row>
      <xdr:rowOff>111777</xdr:rowOff>
    </xdr:from>
    <xdr:ext cx="248786" cy="259045"/>
    <xdr:sp macro="" textlink="">
      <xdr:nvSpPr>
        <xdr:cNvPr id="678" name="テキスト ボックス 677"/>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99</xdr:row>
      <xdr:rowOff>98879</xdr:rowOff>
    </xdr:from>
    <xdr:to>
      <xdr:col>24</xdr:col>
      <xdr:colOff>644525</xdr:colOff>
      <xdr:row>99</xdr:row>
      <xdr:rowOff>98879</xdr:rowOff>
    </xdr:to>
    <xdr:cxnSp macro="">
      <xdr:nvCxnSpPr>
        <xdr:cNvPr id="679" name="直線コネクタ 67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98</xdr:row>
      <xdr:rowOff>128106</xdr:rowOff>
    </xdr:from>
    <xdr:ext cx="531299" cy="259045"/>
    <xdr:sp macro="" textlink="">
      <xdr:nvSpPr>
        <xdr:cNvPr id="680" name="テキスト ボックス 679"/>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1" name="直線コネクタ 68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2" name="テキスト ボックス 68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3" name="直線コネクタ 68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4" name="テキスト ボックス 68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5" name="直線コネクタ 68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6" name="テキスト ボックス 68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7" name="直線コネクタ 68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88" name="テキスト ボックス 68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9" name="直線コネクタ 68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38298</xdr:rowOff>
    </xdr:from>
    <xdr:ext cx="531299" cy="259045"/>
    <xdr:sp macro="" textlink="">
      <xdr:nvSpPr>
        <xdr:cNvPr id="690" name="テキスト ボックス 689"/>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1" name="直線コネクタ 69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92" name="テキスト ボックス 691"/>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106291</xdr:rowOff>
    </xdr:from>
    <xdr:to>
      <xdr:col>23</xdr:col>
      <xdr:colOff>516889</xdr:colOff>
      <xdr:row>98</xdr:row>
      <xdr:rowOff>43427</xdr:rowOff>
    </xdr:to>
    <xdr:cxnSp macro="">
      <xdr:nvCxnSpPr>
        <xdr:cNvPr id="694" name="直線コネクタ 693"/>
        <xdr:cNvCxnSpPr/>
      </xdr:nvCxnSpPr>
      <xdr:spPr>
        <a:xfrm flipV="1">
          <a:off x="16317595" y="15365341"/>
          <a:ext cx="1269" cy="148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47254</xdr:rowOff>
    </xdr:from>
    <xdr:ext cx="534377" cy="259045"/>
    <xdr:sp macro="" textlink="">
      <xdr:nvSpPr>
        <xdr:cNvPr id="695" name="公債費最小値テキスト"/>
        <xdr:cNvSpPr txBox="1"/>
      </xdr:nvSpPr>
      <xdr:spPr>
        <a:xfrm>
          <a:off x="16370300" y="1684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16,948</a:t>
          </a:r>
          <a:endParaRPr kumimoji="1" lang="ja-JP" altLang="en-US" sz="1000" b="1">
            <a:latin typeface="ＭＳ Ｐゴシック"/>
          </a:endParaRPr>
        </a:p>
      </xdr:txBody>
    </xdr:sp>
    <xdr:clientData/>
  </xdr:oneCellAnchor>
  <xdr:twoCellAnchor>
    <xdr:from>
      <xdr:col>23</xdr:col>
      <xdr:colOff>428625</xdr:colOff>
      <xdr:row>98</xdr:row>
      <xdr:rowOff>43427</xdr:rowOff>
    </xdr:from>
    <xdr:to>
      <xdr:col>23</xdr:col>
      <xdr:colOff>606425</xdr:colOff>
      <xdr:row>98</xdr:row>
      <xdr:rowOff>43427</xdr:rowOff>
    </xdr:to>
    <xdr:cxnSp macro="">
      <xdr:nvCxnSpPr>
        <xdr:cNvPr id="696" name="直線コネクタ 695"/>
        <xdr:cNvCxnSpPr/>
      </xdr:nvCxnSpPr>
      <xdr:spPr>
        <a:xfrm>
          <a:off x="16230600" y="16845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52968</xdr:rowOff>
    </xdr:from>
    <xdr:ext cx="534377" cy="259045"/>
    <xdr:sp macro="" textlink="">
      <xdr:nvSpPr>
        <xdr:cNvPr id="697" name="公債費最大値テキスト"/>
        <xdr:cNvSpPr txBox="1"/>
      </xdr:nvSpPr>
      <xdr:spPr>
        <a:xfrm>
          <a:off x="16370300" y="15140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62,273</a:t>
          </a:r>
          <a:endParaRPr kumimoji="1" lang="ja-JP" altLang="en-US" sz="1000" b="1">
            <a:latin typeface="ＭＳ Ｐゴシック"/>
          </a:endParaRPr>
        </a:p>
      </xdr:txBody>
    </xdr:sp>
    <xdr:clientData/>
  </xdr:oneCellAnchor>
  <xdr:twoCellAnchor>
    <xdr:from>
      <xdr:col>23</xdr:col>
      <xdr:colOff>428625</xdr:colOff>
      <xdr:row>89</xdr:row>
      <xdr:rowOff>106291</xdr:rowOff>
    </xdr:from>
    <xdr:to>
      <xdr:col>23</xdr:col>
      <xdr:colOff>606425</xdr:colOff>
      <xdr:row>89</xdr:row>
      <xdr:rowOff>106291</xdr:rowOff>
    </xdr:to>
    <xdr:cxnSp macro="">
      <xdr:nvCxnSpPr>
        <xdr:cNvPr id="698" name="直線コネクタ 697"/>
        <xdr:cNvCxnSpPr/>
      </xdr:nvCxnSpPr>
      <xdr:spPr>
        <a:xfrm>
          <a:off x="16230600" y="15365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88264</xdr:rowOff>
    </xdr:from>
    <xdr:to>
      <xdr:col>23</xdr:col>
      <xdr:colOff>517525</xdr:colOff>
      <xdr:row>95</xdr:row>
      <xdr:rowOff>108806</xdr:rowOff>
    </xdr:to>
    <xdr:cxnSp macro="">
      <xdr:nvCxnSpPr>
        <xdr:cNvPr id="699" name="直線コネクタ 698"/>
        <xdr:cNvCxnSpPr/>
      </xdr:nvCxnSpPr>
      <xdr:spPr>
        <a:xfrm flipV="1">
          <a:off x="15481300" y="16376014"/>
          <a:ext cx="838200" cy="2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93</xdr:row>
      <xdr:rowOff>57</xdr:rowOff>
    </xdr:from>
    <xdr:ext cx="534377" cy="259045"/>
    <xdr:sp macro="" textlink="">
      <xdr:nvSpPr>
        <xdr:cNvPr id="700" name="公債費平均値テキスト"/>
        <xdr:cNvSpPr txBox="1"/>
      </xdr:nvSpPr>
      <xdr:spPr>
        <a:xfrm>
          <a:off x="16370300" y="159449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38,421</a:t>
          </a:r>
          <a:endParaRPr kumimoji="1" lang="ja-JP" altLang="en-US" sz="1000" b="1">
            <a:solidFill>
              <a:srgbClr val="000080"/>
            </a:solidFill>
            <a:latin typeface="ＭＳ Ｐゴシック"/>
          </a:endParaRPr>
        </a:p>
      </xdr:txBody>
    </xdr:sp>
    <xdr:clientData/>
  </xdr:oneCellAnchor>
  <xdr:twoCellAnchor>
    <xdr:from>
      <xdr:col>23</xdr:col>
      <xdr:colOff>466725</xdr:colOff>
      <xdr:row>93</xdr:row>
      <xdr:rowOff>148630</xdr:rowOff>
    </xdr:from>
    <xdr:to>
      <xdr:col>23</xdr:col>
      <xdr:colOff>568325</xdr:colOff>
      <xdr:row>94</xdr:row>
      <xdr:rowOff>78780</xdr:rowOff>
    </xdr:to>
    <xdr:sp macro="" textlink="">
      <xdr:nvSpPr>
        <xdr:cNvPr id="701" name="フローチャート : 判断 700"/>
        <xdr:cNvSpPr/>
      </xdr:nvSpPr>
      <xdr:spPr>
        <a:xfrm>
          <a:off x="16268700" y="1609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87874</xdr:rowOff>
    </xdr:from>
    <xdr:to>
      <xdr:col>22</xdr:col>
      <xdr:colOff>365125</xdr:colOff>
      <xdr:row>95</xdr:row>
      <xdr:rowOff>108806</xdr:rowOff>
    </xdr:to>
    <xdr:cxnSp macro="">
      <xdr:nvCxnSpPr>
        <xdr:cNvPr id="702" name="直線コネクタ 701"/>
        <xdr:cNvCxnSpPr/>
      </xdr:nvCxnSpPr>
      <xdr:spPr>
        <a:xfrm>
          <a:off x="14592300" y="16375624"/>
          <a:ext cx="889000" cy="20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93</xdr:row>
      <xdr:rowOff>142948</xdr:rowOff>
    </xdr:from>
    <xdr:to>
      <xdr:col>22</xdr:col>
      <xdr:colOff>415925</xdr:colOff>
      <xdr:row>94</xdr:row>
      <xdr:rowOff>73098</xdr:rowOff>
    </xdr:to>
    <xdr:sp macro="" textlink="">
      <xdr:nvSpPr>
        <xdr:cNvPr id="703" name="フローチャート : 判断 702"/>
        <xdr:cNvSpPr/>
      </xdr:nvSpPr>
      <xdr:spPr>
        <a:xfrm>
          <a:off x="15430500" y="16087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92</xdr:row>
      <xdr:rowOff>89625</xdr:rowOff>
    </xdr:from>
    <xdr:ext cx="534377" cy="259045"/>
    <xdr:sp macro="" textlink="">
      <xdr:nvSpPr>
        <xdr:cNvPr id="704" name="テキスト ボックス 703"/>
        <xdr:cNvSpPr txBox="1"/>
      </xdr:nvSpPr>
      <xdr:spPr>
        <a:xfrm>
          <a:off x="15214111" y="1586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38,595</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71120</xdr:rowOff>
    </xdr:from>
    <xdr:to>
      <xdr:col>21</xdr:col>
      <xdr:colOff>161925</xdr:colOff>
      <xdr:row>95</xdr:row>
      <xdr:rowOff>87874</xdr:rowOff>
    </xdr:to>
    <xdr:cxnSp macro="">
      <xdr:nvCxnSpPr>
        <xdr:cNvPr id="705" name="直線コネクタ 704"/>
        <xdr:cNvCxnSpPr/>
      </xdr:nvCxnSpPr>
      <xdr:spPr>
        <a:xfrm>
          <a:off x="13703300" y="16358870"/>
          <a:ext cx="889000" cy="16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93</xdr:row>
      <xdr:rowOff>70808</xdr:rowOff>
    </xdr:from>
    <xdr:to>
      <xdr:col>21</xdr:col>
      <xdr:colOff>212725</xdr:colOff>
      <xdr:row>94</xdr:row>
      <xdr:rowOff>958</xdr:rowOff>
    </xdr:to>
    <xdr:sp macro="" textlink="">
      <xdr:nvSpPr>
        <xdr:cNvPr id="706" name="フローチャート : 判断 705"/>
        <xdr:cNvSpPr/>
      </xdr:nvSpPr>
      <xdr:spPr>
        <a:xfrm>
          <a:off x="14541500" y="16015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92</xdr:row>
      <xdr:rowOff>17485</xdr:rowOff>
    </xdr:from>
    <xdr:ext cx="534377" cy="259045"/>
    <xdr:sp macro="" textlink="">
      <xdr:nvSpPr>
        <xdr:cNvPr id="707" name="テキスト ボックス 706"/>
        <xdr:cNvSpPr txBox="1"/>
      </xdr:nvSpPr>
      <xdr:spPr>
        <a:xfrm>
          <a:off x="14325111" y="15790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40,804</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13187</xdr:rowOff>
    </xdr:from>
    <xdr:to>
      <xdr:col>19</xdr:col>
      <xdr:colOff>644525</xdr:colOff>
      <xdr:row>95</xdr:row>
      <xdr:rowOff>71120</xdr:rowOff>
    </xdr:to>
    <xdr:cxnSp macro="">
      <xdr:nvCxnSpPr>
        <xdr:cNvPr id="708" name="直線コネクタ 707"/>
        <xdr:cNvCxnSpPr/>
      </xdr:nvCxnSpPr>
      <xdr:spPr>
        <a:xfrm>
          <a:off x="12814300" y="16300937"/>
          <a:ext cx="889000" cy="57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93</xdr:row>
      <xdr:rowOff>56341</xdr:rowOff>
    </xdr:from>
    <xdr:to>
      <xdr:col>20</xdr:col>
      <xdr:colOff>9525</xdr:colOff>
      <xdr:row>93</xdr:row>
      <xdr:rowOff>157941</xdr:rowOff>
    </xdr:to>
    <xdr:sp macro="" textlink="">
      <xdr:nvSpPr>
        <xdr:cNvPr id="709" name="フローチャート : 判断 708"/>
        <xdr:cNvSpPr/>
      </xdr:nvSpPr>
      <xdr:spPr>
        <a:xfrm>
          <a:off x="13652500" y="16001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3018</xdr:rowOff>
    </xdr:from>
    <xdr:ext cx="534377" cy="259045"/>
    <xdr:sp macro="" textlink="">
      <xdr:nvSpPr>
        <xdr:cNvPr id="710" name="テキスト ボックス 709"/>
        <xdr:cNvSpPr txBox="1"/>
      </xdr:nvSpPr>
      <xdr:spPr>
        <a:xfrm>
          <a:off x="13436111" y="1577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41,247</a:t>
          </a:r>
          <a:endParaRPr kumimoji="1" lang="ja-JP" altLang="en-US" sz="1000" b="1">
            <a:solidFill>
              <a:srgbClr val="000080"/>
            </a:solidFill>
            <a:latin typeface="ＭＳ Ｐゴシック"/>
          </a:endParaRPr>
        </a:p>
      </xdr:txBody>
    </xdr:sp>
    <xdr:clientData/>
  </xdr:oneCellAnchor>
  <xdr:twoCellAnchor>
    <xdr:from>
      <xdr:col>18</xdr:col>
      <xdr:colOff>390525</xdr:colOff>
      <xdr:row>93</xdr:row>
      <xdr:rowOff>38151</xdr:rowOff>
    </xdr:from>
    <xdr:to>
      <xdr:col>18</xdr:col>
      <xdr:colOff>492125</xdr:colOff>
      <xdr:row>93</xdr:row>
      <xdr:rowOff>139751</xdr:rowOff>
    </xdr:to>
    <xdr:sp macro="" textlink="">
      <xdr:nvSpPr>
        <xdr:cNvPr id="711" name="フローチャート : 判断 710"/>
        <xdr:cNvSpPr/>
      </xdr:nvSpPr>
      <xdr:spPr>
        <a:xfrm>
          <a:off x="12763500" y="15983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91</xdr:row>
      <xdr:rowOff>156278</xdr:rowOff>
    </xdr:from>
    <xdr:ext cx="534377" cy="259045"/>
    <xdr:sp macro="" textlink="">
      <xdr:nvSpPr>
        <xdr:cNvPr id="712" name="テキスト ボックス 711"/>
        <xdr:cNvSpPr txBox="1"/>
      </xdr:nvSpPr>
      <xdr:spPr>
        <a:xfrm>
          <a:off x="12547111" y="15758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41,804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3" name="テキスト ボックス 71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4" name="テキスト ボックス 71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5" name="テキスト ボックス 71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6" name="テキスト ボックス 71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7" name="テキスト ボックス 71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37464</xdr:rowOff>
    </xdr:from>
    <xdr:to>
      <xdr:col>23</xdr:col>
      <xdr:colOff>568325</xdr:colOff>
      <xdr:row>95</xdr:row>
      <xdr:rowOff>139064</xdr:rowOff>
    </xdr:to>
    <xdr:sp macro="" textlink="">
      <xdr:nvSpPr>
        <xdr:cNvPr id="718" name="円/楕円 717"/>
        <xdr:cNvSpPr/>
      </xdr:nvSpPr>
      <xdr:spPr>
        <a:xfrm>
          <a:off x="16268700" y="1632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15891</xdr:rowOff>
    </xdr:from>
    <xdr:ext cx="534377" cy="259045"/>
    <xdr:sp macro="" textlink="">
      <xdr:nvSpPr>
        <xdr:cNvPr id="719" name="公債費該当値テキスト"/>
        <xdr:cNvSpPr txBox="1"/>
      </xdr:nvSpPr>
      <xdr:spPr>
        <a:xfrm>
          <a:off x="16370300" y="16303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31,325</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58006</xdr:rowOff>
    </xdr:from>
    <xdr:to>
      <xdr:col>22</xdr:col>
      <xdr:colOff>415925</xdr:colOff>
      <xdr:row>95</xdr:row>
      <xdr:rowOff>159606</xdr:rowOff>
    </xdr:to>
    <xdr:sp macro="" textlink="">
      <xdr:nvSpPr>
        <xdr:cNvPr id="720" name="円/楕円 719"/>
        <xdr:cNvSpPr/>
      </xdr:nvSpPr>
      <xdr:spPr>
        <a:xfrm>
          <a:off x="15430500" y="1634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150733</xdr:rowOff>
    </xdr:from>
    <xdr:ext cx="534377" cy="259045"/>
    <xdr:sp macro="" textlink="">
      <xdr:nvSpPr>
        <xdr:cNvPr id="721" name="テキスト ボックス 720"/>
        <xdr:cNvSpPr txBox="1"/>
      </xdr:nvSpPr>
      <xdr:spPr>
        <a:xfrm>
          <a:off x="15214111" y="16438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30,696</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37074</xdr:rowOff>
    </xdr:from>
    <xdr:to>
      <xdr:col>21</xdr:col>
      <xdr:colOff>212725</xdr:colOff>
      <xdr:row>95</xdr:row>
      <xdr:rowOff>138674</xdr:rowOff>
    </xdr:to>
    <xdr:sp macro="" textlink="">
      <xdr:nvSpPr>
        <xdr:cNvPr id="722" name="円/楕円 721"/>
        <xdr:cNvSpPr/>
      </xdr:nvSpPr>
      <xdr:spPr>
        <a:xfrm>
          <a:off x="14541500" y="1632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129801</xdr:rowOff>
    </xdr:from>
    <xdr:ext cx="534377" cy="259045"/>
    <xdr:sp macro="" textlink="">
      <xdr:nvSpPr>
        <xdr:cNvPr id="723" name="テキスト ボックス 722"/>
        <xdr:cNvSpPr txBox="1"/>
      </xdr:nvSpPr>
      <xdr:spPr>
        <a:xfrm>
          <a:off x="14325111" y="16417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31,337</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20320</xdr:rowOff>
    </xdr:from>
    <xdr:to>
      <xdr:col>20</xdr:col>
      <xdr:colOff>9525</xdr:colOff>
      <xdr:row>95</xdr:row>
      <xdr:rowOff>121920</xdr:rowOff>
    </xdr:to>
    <xdr:sp macro="" textlink="">
      <xdr:nvSpPr>
        <xdr:cNvPr id="724" name="円/楕円 723"/>
        <xdr:cNvSpPr/>
      </xdr:nvSpPr>
      <xdr:spPr>
        <a:xfrm>
          <a:off x="13652500" y="1630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113047</xdr:rowOff>
    </xdr:from>
    <xdr:ext cx="534377" cy="259045"/>
    <xdr:sp macro="" textlink="">
      <xdr:nvSpPr>
        <xdr:cNvPr id="725" name="テキスト ボックス 724"/>
        <xdr:cNvSpPr txBox="1"/>
      </xdr:nvSpPr>
      <xdr:spPr>
        <a:xfrm>
          <a:off x="13436111" y="16400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31,850</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133837</xdr:rowOff>
    </xdr:from>
    <xdr:to>
      <xdr:col>18</xdr:col>
      <xdr:colOff>492125</xdr:colOff>
      <xdr:row>95</xdr:row>
      <xdr:rowOff>63987</xdr:rowOff>
    </xdr:to>
    <xdr:sp macro="" textlink="">
      <xdr:nvSpPr>
        <xdr:cNvPr id="726" name="円/楕円 725"/>
        <xdr:cNvSpPr/>
      </xdr:nvSpPr>
      <xdr:spPr>
        <a:xfrm>
          <a:off x="12763500" y="1625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55114</xdr:rowOff>
    </xdr:from>
    <xdr:ext cx="534377" cy="259045"/>
    <xdr:sp macro="" textlink="">
      <xdr:nvSpPr>
        <xdr:cNvPr id="727" name="テキスト ボックス 726"/>
        <xdr:cNvSpPr txBox="1"/>
      </xdr:nvSpPr>
      <xdr:spPr>
        <a:xfrm>
          <a:off x="12547111" y="16342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33,624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8" name="正方形/長方形 72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9" name="正方形/長方形 72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30" name="正方形/長方形 72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1" name="正方形/長方形 73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2" name="正方形/長方形 73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3" name="正方形/長方形 73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4" name="正方形/長方形 73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5" name="正方形/長方形 73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6" name="テキスト ボックス 73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7" name="直線コネクタ 73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38" name="直線コネクタ 73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39" name="テキスト ボックス 73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40" name="直線コネクタ 73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41" name="テキスト ボックス 740"/>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42" name="直線コネクタ 74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43" name="テキスト ボックス 742"/>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44" name="直線コネクタ 74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45" name="テキスト ボックス 744"/>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46" name="直線コネクタ 74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47" name="テキスト ボックス 746"/>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48" name="直線コネクタ 74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38299</xdr:rowOff>
    </xdr:from>
    <xdr:ext cx="467179" cy="259045"/>
    <xdr:sp macro="" textlink="">
      <xdr:nvSpPr>
        <xdr:cNvPr id="749" name="テキスト ボックス 748"/>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50" name="直線コネクタ 74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51" name="テキスト ボックス 75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5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39116</xdr:rowOff>
    </xdr:from>
    <xdr:to>
      <xdr:col>32</xdr:col>
      <xdr:colOff>186689</xdr:colOff>
      <xdr:row>39</xdr:row>
      <xdr:rowOff>98878</xdr:rowOff>
    </xdr:to>
    <xdr:cxnSp macro="">
      <xdr:nvCxnSpPr>
        <xdr:cNvPr id="753" name="直線コネクタ 752"/>
        <xdr:cNvCxnSpPr/>
      </xdr:nvCxnSpPr>
      <xdr:spPr>
        <a:xfrm flipV="1">
          <a:off x="22159595" y="5354066"/>
          <a:ext cx="1269" cy="1431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54"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55" name="直線コネクタ 75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157243</xdr:rowOff>
    </xdr:from>
    <xdr:ext cx="469744" cy="259045"/>
    <xdr:sp macro="" textlink="">
      <xdr:nvSpPr>
        <xdr:cNvPr id="756" name="諸支出金最大値テキスト"/>
        <xdr:cNvSpPr txBox="1"/>
      </xdr:nvSpPr>
      <xdr:spPr>
        <a:xfrm>
          <a:off x="22212300" y="5129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4,383</a:t>
          </a:r>
          <a:endParaRPr kumimoji="1" lang="ja-JP" altLang="en-US" sz="1000" b="1">
            <a:latin typeface="ＭＳ Ｐゴシック"/>
          </a:endParaRPr>
        </a:p>
      </xdr:txBody>
    </xdr:sp>
    <xdr:clientData/>
  </xdr:oneCellAnchor>
  <xdr:twoCellAnchor>
    <xdr:from>
      <xdr:col>32</xdr:col>
      <xdr:colOff>98425</xdr:colOff>
      <xdr:row>31</xdr:row>
      <xdr:rowOff>39116</xdr:rowOff>
    </xdr:from>
    <xdr:to>
      <xdr:col>32</xdr:col>
      <xdr:colOff>276225</xdr:colOff>
      <xdr:row>31</xdr:row>
      <xdr:rowOff>39116</xdr:rowOff>
    </xdr:to>
    <xdr:cxnSp macro="">
      <xdr:nvCxnSpPr>
        <xdr:cNvPr id="757" name="直線コネクタ 756"/>
        <xdr:cNvCxnSpPr/>
      </xdr:nvCxnSpPr>
      <xdr:spPr>
        <a:xfrm>
          <a:off x="22072600" y="5354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33</xdr:row>
      <xdr:rowOff>130883</xdr:rowOff>
    </xdr:from>
    <xdr:to>
      <xdr:col>32</xdr:col>
      <xdr:colOff>187325</xdr:colOff>
      <xdr:row>39</xdr:row>
      <xdr:rowOff>98878</xdr:rowOff>
    </xdr:to>
    <xdr:cxnSp macro="">
      <xdr:nvCxnSpPr>
        <xdr:cNvPr id="758" name="直線コネクタ 757"/>
        <xdr:cNvCxnSpPr/>
      </xdr:nvCxnSpPr>
      <xdr:spPr>
        <a:xfrm>
          <a:off x="21323300" y="5788733"/>
          <a:ext cx="838200" cy="996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157497</xdr:rowOff>
    </xdr:from>
    <xdr:ext cx="378565" cy="259045"/>
    <xdr:sp macro="" textlink="">
      <xdr:nvSpPr>
        <xdr:cNvPr id="759" name="諸支出金平均値テキスト"/>
        <xdr:cNvSpPr txBox="1"/>
      </xdr:nvSpPr>
      <xdr:spPr>
        <a:xfrm>
          <a:off x="22212300" y="650114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134620</xdr:rowOff>
    </xdr:from>
    <xdr:to>
      <xdr:col>32</xdr:col>
      <xdr:colOff>238125</xdr:colOff>
      <xdr:row>39</xdr:row>
      <xdr:rowOff>64770</xdr:rowOff>
    </xdr:to>
    <xdr:sp macro="" textlink="">
      <xdr:nvSpPr>
        <xdr:cNvPr id="760" name="フローチャート : 判断 759"/>
        <xdr:cNvSpPr/>
      </xdr:nvSpPr>
      <xdr:spPr>
        <a:xfrm>
          <a:off x="22110700" y="664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33</xdr:row>
      <xdr:rowOff>130883</xdr:rowOff>
    </xdr:from>
    <xdr:to>
      <xdr:col>31</xdr:col>
      <xdr:colOff>34925</xdr:colOff>
      <xdr:row>39</xdr:row>
      <xdr:rowOff>60996</xdr:rowOff>
    </xdr:to>
    <xdr:cxnSp macro="">
      <xdr:nvCxnSpPr>
        <xdr:cNvPr id="761" name="直線コネクタ 760"/>
        <xdr:cNvCxnSpPr/>
      </xdr:nvCxnSpPr>
      <xdr:spPr>
        <a:xfrm flipV="1">
          <a:off x="20434300" y="5788733"/>
          <a:ext cx="889000" cy="958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88574</xdr:rowOff>
    </xdr:from>
    <xdr:to>
      <xdr:col>31</xdr:col>
      <xdr:colOff>85725</xdr:colOff>
      <xdr:row>39</xdr:row>
      <xdr:rowOff>18724</xdr:rowOff>
    </xdr:to>
    <xdr:sp macro="" textlink="">
      <xdr:nvSpPr>
        <xdr:cNvPr id="762" name="フローチャート : 判断 761"/>
        <xdr:cNvSpPr/>
      </xdr:nvSpPr>
      <xdr:spPr>
        <a:xfrm>
          <a:off x="21272500" y="660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9851</xdr:rowOff>
    </xdr:from>
    <xdr:ext cx="378565" cy="259045"/>
    <xdr:sp macro="" textlink="">
      <xdr:nvSpPr>
        <xdr:cNvPr id="763" name="テキスト ボックス 762"/>
        <xdr:cNvSpPr txBox="1"/>
      </xdr:nvSpPr>
      <xdr:spPr>
        <a:xfrm>
          <a:off x="21134017" y="66964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60996</xdr:rowOff>
    </xdr:from>
    <xdr:to>
      <xdr:col>29</xdr:col>
      <xdr:colOff>517525</xdr:colOff>
      <xdr:row>39</xdr:row>
      <xdr:rowOff>98878</xdr:rowOff>
    </xdr:to>
    <xdr:cxnSp macro="">
      <xdr:nvCxnSpPr>
        <xdr:cNvPr id="764" name="直線コネクタ 763"/>
        <xdr:cNvCxnSpPr/>
      </xdr:nvCxnSpPr>
      <xdr:spPr>
        <a:xfrm flipV="1">
          <a:off x="19545300" y="6747546"/>
          <a:ext cx="889000" cy="37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146050</xdr:rowOff>
    </xdr:from>
    <xdr:to>
      <xdr:col>29</xdr:col>
      <xdr:colOff>568325</xdr:colOff>
      <xdr:row>38</xdr:row>
      <xdr:rowOff>76200</xdr:rowOff>
    </xdr:to>
    <xdr:sp macro="" textlink="">
      <xdr:nvSpPr>
        <xdr:cNvPr id="765" name="フローチャート : 判断 764"/>
        <xdr:cNvSpPr/>
      </xdr:nvSpPr>
      <xdr:spPr>
        <a:xfrm>
          <a:off x="20383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92727</xdr:rowOff>
    </xdr:from>
    <xdr:ext cx="378565" cy="259045"/>
    <xdr:sp macro="" textlink="">
      <xdr:nvSpPr>
        <xdr:cNvPr id="766" name="テキスト ボックス 765"/>
        <xdr:cNvSpPr txBox="1"/>
      </xdr:nvSpPr>
      <xdr:spPr>
        <a:xfrm>
          <a:off x="20245017" y="6264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67" name="直線コネクタ 766"/>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108168</xdr:rowOff>
    </xdr:from>
    <xdr:to>
      <xdr:col>28</xdr:col>
      <xdr:colOff>365125</xdr:colOff>
      <xdr:row>39</xdr:row>
      <xdr:rowOff>38318</xdr:rowOff>
    </xdr:to>
    <xdr:sp macro="" textlink="">
      <xdr:nvSpPr>
        <xdr:cNvPr id="768" name="フローチャート : 判断 767"/>
        <xdr:cNvSpPr/>
      </xdr:nvSpPr>
      <xdr:spPr>
        <a:xfrm>
          <a:off x="19494500" y="662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54845</xdr:rowOff>
    </xdr:from>
    <xdr:ext cx="378565" cy="259045"/>
    <xdr:sp macro="" textlink="">
      <xdr:nvSpPr>
        <xdr:cNvPr id="769" name="テキスト ボックス 768"/>
        <xdr:cNvSpPr txBox="1"/>
      </xdr:nvSpPr>
      <xdr:spPr>
        <a:xfrm>
          <a:off x="19356017" y="6398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53957</xdr:rowOff>
    </xdr:from>
    <xdr:to>
      <xdr:col>27</xdr:col>
      <xdr:colOff>161925</xdr:colOff>
      <xdr:row>37</xdr:row>
      <xdr:rowOff>155557</xdr:rowOff>
    </xdr:to>
    <xdr:sp macro="" textlink="">
      <xdr:nvSpPr>
        <xdr:cNvPr id="770" name="フローチャート : 判断 769"/>
        <xdr:cNvSpPr/>
      </xdr:nvSpPr>
      <xdr:spPr>
        <a:xfrm>
          <a:off x="18605500" y="6397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634</xdr:rowOff>
    </xdr:from>
    <xdr:ext cx="469744" cy="259045"/>
    <xdr:sp macro="" textlink="">
      <xdr:nvSpPr>
        <xdr:cNvPr id="771" name="テキスト ボックス 770"/>
        <xdr:cNvSpPr txBox="1"/>
      </xdr:nvSpPr>
      <xdr:spPr>
        <a:xfrm>
          <a:off x="18421427" y="6172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72" name="テキスト ボックス 77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3" name="テキスト ボックス 77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4" name="テキスト ボックス 77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5" name="テキスト ボックス 77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6" name="テキスト ボックス 77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77" name="円/楕円 776"/>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78"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33</xdr:row>
      <xdr:rowOff>80083</xdr:rowOff>
    </xdr:from>
    <xdr:to>
      <xdr:col>31</xdr:col>
      <xdr:colOff>85725</xdr:colOff>
      <xdr:row>34</xdr:row>
      <xdr:rowOff>10233</xdr:rowOff>
    </xdr:to>
    <xdr:sp macro="" textlink="">
      <xdr:nvSpPr>
        <xdr:cNvPr id="779" name="円/楕円 778"/>
        <xdr:cNvSpPr/>
      </xdr:nvSpPr>
      <xdr:spPr>
        <a:xfrm>
          <a:off x="21272500" y="573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32</xdr:row>
      <xdr:rowOff>26760</xdr:rowOff>
    </xdr:from>
    <xdr:ext cx="469744" cy="259045"/>
    <xdr:sp macro="" textlink="">
      <xdr:nvSpPr>
        <xdr:cNvPr id="780" name="テキスト ボックス 779"/>
        <xdr:cNvSpPr txBox="1"/>
      </xdr:nvSpPr>
      <xdr:spPr>
        <a:xfrm>
          <a:off x="21088427" y="5513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3,052</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10196</xdr:rowOff>
    </xdr:from>
    <xdr:to>
      <xdr:col>29</xdr:col>
      <xdr:colOff>568325</xdr:colOff>
      <xdr:row>39</xdr:row>
      <xdr:rowOff>111796</xdr:rowOff>
    </xdr:to>
    <xdr:sp macro="" textlink="">
      <xdr:nvSpPr>
        <xdr:cNvPr id="781" name="円/楕円 780"/>
        <xdr:cNvSpPr/>
      </xdr:nvSpPr>
      <xdr:spPr>
        <a:xfrm>
          <a:off x="20383500" y="669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102923</xdr:rowOff>
    </xdr:from>
    <xdr:ext cx="378565" cy="259045"/>
    <xdr:sp macro="" textlink="">
      <xdr:nvSpPr>
        <xdr:cNvPr id="782" name="テキスト ボックス 781"/>
        <xdr:cNvSpPr txBox="1"/>
      </xdr:nvSpPr>
      <xdr:spPr>
        <a:xfrm>
          <a:off x="20245017" y="67894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83" name="円/楕円 782"/>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84" name="テキスト ボックス 783"/>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85" name="円/楕円 784"/>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86" name="テキスト ボックス 785"/>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7" name="正方形/長方形 78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8" name="正方形/長方形 78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9" name="正方形/長方形 78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90" name="正方形/長方形 78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91" name="正方形/長方形 79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92" name="正方形/長方形 79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3" name="正方形/長方形 79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4" name="正方形/長方形 79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5" name="テキスト ボックス 79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6" name="直線コネクタ 79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7" name="直線コネクタ 79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8" name="テキスト ボックス 79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800" name="テキスト ボックス 79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802" name="直線コネクタ 80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6" name="直線コネクタ 80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7" name="直線コネクタ 80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9" name="フローチャート : 判断 80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10" name="直線コネクタ 80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11" name="フローチャート : 判断 81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12" name="テキスト ボックス 811"/>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3" name="直線コネクタ 81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4" name="フローチャート : 判断 81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5" name="テキスト ボックス 814"/>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6" name="直線コネクタ 81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7" name="フローチャート : 判断 81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8" name="テキスト ボックス 817"/>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9" name="フローチャート : 判断 81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20" name="テキスト ボックス 819"/>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6" name="円/楕円 82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8" name="円/楕円 82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9" name="テキスト ボックス 828"/>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30" name="円/楕円 82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31" name="テキスト ボックス 830"/>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32" name="円/楕円 83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3" name="テキスト ボックス 832"/>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4" name="円/楕円 83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5" name="テキスト ボックス 834"/>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300">
              <a:solidFill>
                <a:schemeClr val="dk1"/>
              </a:solidFill>
              <a:effectLst/>
              <a:latin typeface="+mn-lt"/>
              <a:ea typeface="+mn-ea"/>
              <a:cs typeface="+mn-cs"/>
            </a:rPr>
            <a:t>歳出決算総額は、住民一人当たり</a:t>
          </a:r>
          <a:r>
            <a:rPr kumimoji="1" lang="en-US" altLang="ja-JP" sz="1300">
              <a:solidFill>
                <a:schemeClr val="dk1"/>
              </a:solidFill>
              <a:effectLst/>
              <a:latin typeface="+mn-lt"/>
              <a:ea typeface="+mn-ea"/>
              <a:cs typeface="+mn-cs"/>
            </a:rPr>
            <a:t>513,565</a:t>
          </a:r>
          <a:r>
            <a:rPr kumimoji="1" lang="ja-JP" altLang="ja-JP" sz="1300">
              <a:solidFill>
                <a:schemeClr val="dk1"/>
              </a:solidFill>
              <a:effectLst/>
              <a:latin typeface="+mn-lt"/>
              <a:ea typeface="+mn-ea"/>
              <a:cs typeface="+mn-cs"/>
            </a:rPr>
            <a:t>円となっている。</a:t>
          </a:r>
          <a:r>
            <a:rPr kumimoji="1" lang="ja-JP" altLang="en-US" sz="1300">
              <a:solidFill>
                <a:schemeClr val="dk1"/>
              </a:solidFill>
              <a:effectLst/>
              <a:latin typeface="+mn-lt"/>
              <a:ea typeface="+mn-ea"/>
              <a:cs typeface="+mn-cs"/>
            </a:rPr>
            <a:t>主な構成費目である民生費は、住民一人当たり</a:t>
          </a:r>
          <a:r>
            <a:rPr kumimoji="1" lang="en-US" altLang="ja-JP" sz="1300">
              <a:solidFill>
                <a:schemeClr val="dk1"/>
              </a:solidFill>
              <a:effectLst/>
              <a:latin typeface="+mn-lt"/>
              <a:ea typeface="+mn-ea"/>
              <a:cs typeface="+mn-cs"/>
            </a:rPr>
            <a:t>215,577</a:t>
          </a:r>
          <a:r>
            <a:rPr kumimoji="1" lang="ja-JP" altLang="en-US" sz="1300">
              <a:solidFill>
                <a:schemeClr val="dk1"/>
              </a:solidFill>
              <a:effectLst/>
              <a:latin typeface="+mn-lt"/>
              <a:ea typeface="+mn-ea"/>
              <a:cs typeface="+mn-cs"/>
            </a:rPr>
            <a:t>円と類似団体に比べ突出しているが、これは一般住宅等の除染事業によるものである。同様に、災害復旧費が</a:t>
          </a:r>
          <a:r>
            <a:rPr kumimoji="1" lang="en-US" altLang="ja-JP" sz="1300">
              <a:solidFill>
                <a:schemeClr val="dk1"/>
              </a:solidFill>
              <a:effectLst/>
              <a:latin typeface="+mn-lt"/>
              <a:ea typeface="+mn-ea"/>
              <a:cs typeface="+mn-cs"/>
            </a:rPr>
            <a:t>49,340</a:t>
          </a:r>
          <a:r>
            <a:rPr kumimoji="1" lang="ja-JP" altLang="en-US" sz="1300">
              <a:solidFill>
                <a:schemeClr val="dk1"/>
              </a:solidFill>
              <a:effectLst/>
              <a:latin typeface="+mn-lt"/>
              <a:ea typeface="+mn-ea"/>
              <a:cs typeface="+mn-cs"/>
            </a:rPr>
            <a:t>円となっているが、道路等公共施設の除染のほか、除染事業に伴う除去土壌等の仮置場の整備・搬出等によるものである（</a:t>
          </a:r>
          <a:r>
            <a:rPr kumimoji="1" lang="ja-JP" altLang="ja-JP" sz="1300" b="0" i="0" baseline="0">
              <a:solidFill>
                <a:schemeClr val="dk1"/>
              </a:solidFill>
              <a:effectLst/>
              <a:latin typeface="+mn-lt"/>
              <a:ea typeface="+mn-ea"/>
              <a:cs typeface="+mn-cs"/>
            </a:rPr>
            <a:t>全国平均と福島県平均の差を参照）。</a:t>
          </a:r>
          <a:r>
            <a:rPr kumimoji="1" lang="ja-JP" altLang="en-US" sz="1300" b="0" i="0" baseline="0">
              <a:solidFill>
                <a:schemeClr val="dk1"/>
              </a:solidFill>
              <a:effectLst/>
              <a:latin typeface="+mn-lt"/>
              <a:ea typeface="+mn-ea"/>
              <a:cs typeface="+mn-cs"/>
            </a:rPr>
            <a:t>東京電力福島第一原子力発電所</a:t>
          </a:r>
          <a:r>
            <a:rPr kumimoji="1" lang="ja-JP" altLang="ja-JP" sz="1300" b="0" i="0" baseline="0">
              <a:solidFill>
                <a:schemeClr val="dk1"/>
              </a:solidFill>
              <a:effectLst/>
              <a:latin typeface="+mn-lt"/>
              <a:ea typeface="+mn-ea"/>
              <a:cs typeface="+mn-cs"/>
            </a:rPr>
            <a:t>事故によるこのような異常値は平成</a:t>
          </a:r>
          <a:r>
            <a:rPr kumimoji="1" lang="en-US" altLang="ja-JP" sz="1300" b="0" i="0" baseline="0">
              <a:solidFill>
                <a:schemeClr val="dk1"/>
              </a:solidFill>
              <a:effectLst/>
              <a:latin typeface="+mn-lt"/>
              <a:ea typeface="+mn-ea"/>
              <a:cs typeface="+mn-cs"/>
            </a:rPr>
            <a:t>32</a:t>
          </a:r>
          <a:r>
            <a:rPr kumimoji="1" lang="ja-JP" altLang="ja-JP" sz="1300" b="0" i="0" baseline="0">
              <a:solidFill>
                <a:schemeClr val="dk1"/>
              </a:solidFill>
              <a:effectLst/>
              <a:latin typeface="+mn-lt"/>
              <a:ea typeface="+mn-ea"/>
              <a:cs typeface="+mn-cs"/>
            </a:rPr>
            <a:t>年度まで続く見込みである</a:t>
          </a:r>
          <a:r>
            <a:rPr kumimoji="1" lang="ja-JP" altLang="en-US" sz="1300">
              <a:solidFill>
                <a:schemeClr val="dk1"/>
              </a:solidFill>
              <a:effectLst/>
              <a:latin typeface="+mn-lt"/>
              <a:ea typeface="+mn-ea"/>
              <a:cs typeface="+mn-cs"/>
            </a:rPr>
            <a:t>。教育費も住民一人当たり</a:t>
          </a:r>
          <a:r>
            <a:rPr kumimoji="1" lang="en-US" altLang="ja-JP" sz="1300">
              <a:solidFill>
                <a:schemeClr val="dk1"/>
              </a:solidFill>
              <a:effectLst/>
              <a:latin typeface="+mn-lt"/>
              <a:ea typeface="+mn-ea"/>
              <a:cs typeface="+mn-cs"/>
            </a:rPr>
            <a:t>44,816</a:t>
          </a:r>
          <a:r>
            <a:rPr kumimoji="1" lang="ja-JP" altLang="en-US" sz="1300">
              <a:solidFill>
                <a:schemeClr val="dk1"/>
              </a:solidFill>
              <a:effectLst/>
              <a:latin typeface="+mn-lt"/>
              <a:ea typeface="+mn-ea"/>
              <a:cs typeface="+mn-cs"/>
            </a:rPr>
            <a:t>円となっており、類似団体よりも高い水準となっているが、これは平成</a:t>
          </a:r>
          <a:r>
            <a:rPr kumimoji="1" lang="en-US" altLang="ja-JP" sz="1300">
              <a:solidFill>
                <a:schemeClr val="dk1"/>
              </a:solidFill>
              <a:effectLst/>
              <a:latin typeface="+mn-lt"/>
              <a:ea typeface="+mn-ea"/>
              <a:cs typeface="+mn-cs"/>
            </a:rPr>
            <a:t>30</a:t>
          </a:r>
          <a:r>
            <a:rPr kumimoji="1" lang="ja-JP" altLang="en-US" sz="1300">
              <a:solidFill>
                <a:schemeClr val="dk1"/>
              </a:solidFill>
              <a:effectLst/>
              <a:latin typeface="+mn-lt"/>
              <a:ea typeface="+mn-ea"/>
              <a:cs typeface="+mn-cs"/>
            </a:rPr>
            <a:t>年４月開校予定の西田学園義務教育学校の整備等によるものである。同様に農林水産業費も住民一人当たり</a:t>
          </a:r>
          <a:r>
            <a:rPr kumimoji="1" lang="en-US" altLang="ja-JP" sz="1300">
              <a:solidFill>
                <a:schemeClr val="dk1"/>
              </a:solidFill>
              <a:effectLst/>
              <a:latin typeface="+mn-lt"/>
              <a:ea typeface="+mn-ea"/>
              <a:cs typeface="+mn-cs"/>
            </a:rPr>
            <a:t>12,422</a:t>
          </a:r>
          <a:r>
            <a:rPr kumimoji="1" lang="ja-JP" altLang="en-US" sz="1300">
              <a:solidFill>
                <a:schemeClr val="dk1"/>
              </a:solidFill>
              <a:effectLst/>
              <a:latin typeface="+mn-lt"/>
              <a:ea typeface="+mn-ea"/>
              <a:cs typeface="+mn-cs"/>
            </a:rPr>
            <a:t>円となっており、類似団体よりも高い水準となっているが、これは同事故を受けて、ふくしま森林再生事業等を実施していることによるものである。なお、労働費が平成</a:t>
          </a:r>
          <a:r>
            <a:rPr kumimoji="1" lang="en-US" altLang="ja-JP" sz="1300">
              <a:solidFill>
                <a:schemeClr val="dk1"/>
              </a:solidFill>
              <a:effectLst/>
              <a:latin typeface="+mn-lt"/>
              <a:ea typeface="+mn-ea"/>
              <a:cs typeface="+mn-cs"/>
            </a:rPr>
            <a:t>27</a:t>
          </a:r>
          <a:r>
            <a:rPr kumimoji="1" lang="ja-JP" altLang="en-US" sz="1300">
              <a:solidFill>
                <a:schemeClr val="dk1"/>
              </a:solidFill>
              <a:effectLst/>
              <a:latin typeface="+mn-lt"/>
              <a:ea typeface="+mn-ea"/>
              <a:cs typeface="+mn-cs"/>
            </a:rPr>
            <a:t>年度から大きく減少しているのは、被災求職者対策として実施していた地域雇用再生・創出モデル事業が平成</a:t>
          </a:r>
          <a:r>
            <a:rPr kumimoji="1" lang="en-US" altLang="ja-JP" sz="1300">
              <a:solidFill>
                <a:schemeClr val="dk1"/>
              </a:solidFill>
              <a:effectLst/>
              <a:latin typeface="+mn-lt"/>
              <a:ea typeface="+mn-ea"/>
              <a:cs typeface="+mn-cs"/>
            </a:rPr>
            <a:t>27</a:t>
          </a:r>
          <a:r>
            <a:rPr kumimoji="1" lang="ja-JP" altLang="en-US" sz="1300">
              <a:solidFill>
                <a:schemeClr val="dk1"/>
              </a:solidFill>
              <a:effectLst/>
              <a:latin typeface="+mn-lt"/>
              <a:ea typeface="+mn-ea"/>
              <a:cs typeface="+mn-cs"/>
            </a:rPr>
            <a:t>年度で終了したことによるものである。</a:t>
          </a:r>
          <a:endParaRPr kumimoji="1" lang="en-US" altLang="ja-JP" sz="1300">
            <a:solidFill>
              <a:schemeClr val="dk1"/>
            </a:solidFill>
            <a:effectLst/>
            <a:latin typeface="+mn-lt"/>
            <a:ea typeface="+mn-ea"/>
            <a:cs typeface="+mn-cs"/>
          </a:endParaRPr>
        </a:p>
        <a:p>
          <a:r>
            <a:rPr kumimoji="1" lang="ja-JP" altLang="en-US" sz="1300">
              <a:latin typeface="ＭＳ Ｐゴシック"/>
            </a:rPr>
            <a:t>　平成</a:t>
          </a:r>
          <a:r>
            <a:rPr kumimoji="1" lang="en-US" altLang="ja-JP" sz="1300">
              <a:latin typeface="ＭＳ Ｐゴシック"/>
            </a:rPr>
            <a:t>28</a:t>
          </a:r>
          <a:r>
            <a:rPr kumimoji="1" lang="ja-JP" altLang="en-US" sz="1300">
              <a:latin typeface="ＭＳ Ｐゴシック"/>
            </a:rPr>
            <a:t>年度決算から作成した事業別財務諸表の活用、公共施設等総合管理計画に基づく各施設の最適化・長寿命化、民間委託の推進、補助金等の全庁的な見直し、地方債の発行抑制（財政措置の厚い起債を原則とする）、事務のカイゼン及び定員・給与の適正化等により健全な財政運営を継続していく。</a:t>
          </a: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福島県郡山市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年度は、歳入がほぼ横ばい（</a:t>
          </a:r>
          <a:r>
            <a:rPr kumimoji="1" lang="en-US" altLang="ja-JP" sz="1400">
              <a:latin typeface="ＭＳ ゴシック" pitchFamily="49" charset="-128"/>
              <a:ea typeface="ＭＳ ゴシック" pitchFamily="49" charset="-128"/>
            </a:rPr>
            <a:t>0.2</a:t>
          </a:r>
          <a:r>
            <a:rPr kumimoji="1" lang="ja-JP" altLang="en-US" sz="1400">
              <a:latin typeface="ＭＳ ゴシック" pitchFamily="49" charset="-128"/>
              <a:ea typeface="ＭＳ ゴシック" pitchFamily="49" charset="-128"/>
            </a:rPr>
            <a:t>％の増）なのに対し、歳出が</a:t>
          </a:r>
          <a:r>
            <a:rPr kumimoji="1" lang="en-US" altLang="ja-JP" sz="1400">
              <a:latin typeface="ＭＳ ゴシック" pitchFamily="49" charset="-128"/>
              <a:ea typeface="ＭＳ ゴシック" pitchFamily="49" charset="-128"/>
            </a:rPr>
            <a:t>1.1</a:t>
          </a:r>
          <a:r>
            <a:rPr kumimoji="1" lang="ja-JP" altLang="en-US" sz="1400">
              <a:latin typeface="ＭＳ ゴシック" pitchFamily="49" charset="-128"/>
              <a:ea typeface="ＭＳ ゴシック" pitchFamily="49" charset="-128"/>
            </a:rPr>
            <a:t>％の増となった。増大する扶助費に財政調整基金を取り崩して対応したこと等により、実質単年度収支は赤字となっている。今後は、さらなる扶助費の増加や老朽化施設の維持補修費の増加等が見込まれることから、歳入確保に加えて、公共施設等総合管理計画に基づく施設の最適化等により実質単年度収支が赤字にならないよう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福島県郡山市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連結実質赤字比率については、全ての会計で赤字は発生せず黒字決算となっている。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については、水道事業会計において東京電力からの損害賠償金により純利益が増加したこと、熱海温泉事業特別会計において温泉使用料減免に対する震災復興特別交付税が交付されたことにより純利益が増加したこと等があり、黒字額は全体で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今後も引き続き経費節減及び業務の効率化に努め、健全財政の維持に努めていく。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173868482</v>
      </c>
      <c r="BO4" s="411"/>
      <c r="BP4" s="411"/>
      <c r="BQ4" s="411"/>
      <c r="BR4" s="411"/>
      <c r="BS4" s="411"/>
      <c r="BT4" s="411"/>
      <c r="BU4" s="412"/>
      <c r="BV4" s="410">
        <v>173477875</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5.9</v>
      </c>
      <c r="CU4" s="588"/>
      <c r="CV4" s="588"/>
      <c r="CW4" s="588"/>
      <c r="CX4" s="588"/>
      <c r="CY4" s="588"/>
      <c r="CZ4" s="588"/>
      <c r="DA4" s="589"/>
      <c r="DB4" s="587">
        <v>6.1</v>
      </c>
      <c r="DC4" s="588"/>
      <c r="DD4" s="588"/>
      <c r="DE4" s="588"/>
      <c r="DF4" s="588"/>
      <c r="DG4" s="588"/>
      <c r="DH4" s="588"/>
      <c r="DI4" s="589"/>
      <c r="DJ4" s="139"/>
      <c r="DK4" s="139"/>
      <c r="DL4" s="139"/>
      <c r="DM4" s="139"/>
      <c r="DN4" s="139"/>
      <c r="DO4" s="139"/>
    </row>
    <row r="5" spans="1:119" ht="18.75" customHeight="1">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167859282</v>
      </c>
      <c r="BO5" s="416"/>
      <c r="BP5" s="416"/>
      <c r="BQ5" s="416"/>
      <c r="BR5" s="416"/>
      <c r="BS5" s="416"/>
      <c r="BT5" s="416"/>
      <c r="BU5" s="417"/>
      <c r="BV5" s="415">
        <v>166007209</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90.6</v>
      </c>
      <c r="CU5" s="386"/>
      <c r="CV5" s="386"/>
      <c r="CW5" s="386"/>
      <c r="CX5" s="386"/>
      <c r="CY5" s="386"/>
      <c r="CZ5" s="386"/>
      <c r="DA5" s="387"/>
      <c r="DB5" s="385">
        <v>88.1</v>
      </c>
      <c r="DC5" s="386"/>
      <c r="DD5" s="386"/>
      <c r="DE5" s="386"/>
      <c r="DF5" s="386"/>
      <c r="DG5" s="386"/>
      <c r="DH5" s="386"/>
      <c r="DI5" s="387"/>
      <c r="DJ5" s="139"/>
      <c r="DK5" s="139"/>
      <c r="DL5" s="139"/>
      <c r="DM5" s="139"/>
      <c r="DN5" s="139"/>
      <c r="DO5" s="139"/>
    </row>
    <row r="6" spans="1:119" ht="18.75" customHeight="1">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6009200</v>
      </c>
      <c r="BO6" s="416"/>
      <c r="BP6" s="416"/>
      <c r="BQ6" s="416"/>
      <c r="BR6" s="416"/>
      <c r="BS6" s="416"/>
      <c r="BT6" s="416"/>
      <c r="BU6" s="417"/>
      <c r="BV6" s="415">
        <v>7470666</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97.5</v>
      </c>
      <c r="CU6" s="562"/>
      <c r="CV6" s="562"/>
      <c r="CW6" s="562"/>
      <c r="CX6" s="562"/>
      <c r="CY6" s="562"/>
      <c r="CZ6" s="562"/>
      <c r="DA6" s="563"/>
      <c r="DB6" s="561">
        <v>95.3</v>
      </c>
      <c r="DC6" s="562"/>
      <c r="DD6" s="562"/>
      <c r="DE6" s="562"/>
      <c r="DF6" s="562"/>
      <c r="DG6" s="562"/>
      <c r="DH6" s="562"/>
      <c r="DI6" s="563"/>
      <c r="DJ6" s="139"/>
      <c r="DK6" s="139"/>
      <c r="DL6" s="139"/>
      <c r="DM6" s="139"/>
      <c r="DN6" s="139"/>
      <c r="DO6" s="139"/>
    </row>
    <row r="7" spans="1:119" ht="18.75" customHeight="1">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2064403</v>
      </c>
      <c r="BO7" s="416"/>
      <c r="BP7" s="416"/>
      <c r="BQ7" s="416"/>
      <c r="BR7" s="416"/>
      <c r="BS7" s="416"/>
      <c r="BT7" s="416"/>
      <c r="BU7" s="417"/>
      <c r="BV7" s="415">
        <v>3284632</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67264598</v>
      </c>
      <c r="CU7" s="416"/>
      <c r="CV7" s="416"/>
      <c r="CW7" s="416"/>
      <c r="CX7" s="416"/>
      <c r="CY7" s="416"/>
      <c r="CZ7" s="416"/>
      <c r="DA7" s="417"/>
      <c r="DB7" s="415">
        <v>68464793</v>
      </c>
      <c r="DC7" s="416"/>
      <c r="DD7" s="416"/>
      <c r="DE7" s="416"/>
      <c r="DF7" s="416"/>
      <c r="DG7" s="416"/>
      <c r="DH7" s="416"/>
      <c r="DI7" s="417"/>
      <c r="DJ7" s="139"/>
      <c r="DK7" s="139"/>
      <c r="DL7" s="139"/>
      <c r="DM7" s="139"/>
      <c r="DN7" s="139"/>
      <c r="DO7" s="139"/>
    </row>
    <row r="8" spans="1:119" ht="18.75" customHeight="1" thickBot="1">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3944797</v>
      </c>
      <c r="BO8" s="416"/>
      <c r="BP8" s="416"/>
      <c r="BQ8" s="416"/>
      <c r="BR8" s="416"/>
      <c r="BS8" s="416"/>
      <c r="BT8" s="416"/>
      <c r="BU8" s="417"/>
      <c r="BV8" s="415">
        <v>4186034</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0.79</v>
      </c>
      <c r="CU8" s="525"/>
      <c r="CV8" s="525"/>
      <c r="CW8" s="525"/>
      <c r="CX8" s="525"/>
      <c r="CY8" s="525"/>
      <c r="CZ8" s="525"/>
      <c r="DA8" s="526"/>
      <c r="DB8" s="524">
        <v>0.77</v>
      </c>
      <c r="DC8" s="525"/>
      <c r="DD8" s="525"/>
      <c r="DE8" s="525"/>
      <c r="DF8" s="525"/>
      <c r="DG8" s="525"/>
      <c r="DH8" s="525"/>
      <c r="DI8" s="526"/>
      <c r="DJ8" s="139"/>
      <c r="DK8" s="139"/>
      <c r="DL8" s="139"/>
      <c r="DM8" s="139"/>
      <c r="DN8" s="139"/>
      <c r="DO8" s="139"/>
    </row>
    <row r="9" spans="1:119" ht="18.75" customHeight="1" thickBot="1">
      <c r="A9" s="140"/>
      <c r="B9" s="550" t="s">
        <v>96</v>
      </c>
      <c r="C9" s="551"/>
      <c r="D9" s="551"/>
      <c r="E9" s="551"/>
      <c r="F9" s="551"/>
      <c r="G9" s="551"/>
      <c r="H9" s="551"/>
      <c r="I9" s="551"/>
      <c r="J9" s="551"/>
      <c r="K9" s="478"/>
      <c r="L9" s="552" t="s">
        <v>97</v>
      </c>
      <c r="M9" s="553"/>
      <c r="N9" s="553"/>
      <c r="O9" s="553"/>
      <c r="P9" s="553"/>
      <c r="Q9" s="554"/>
      <c r="R9" s="555">
        <v>335444</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78</v>
      </c>
      <c r="AV9" s="473"/>
      <c r="AW9" s="473"/>
      <c r="AX9" s="473"/>
      <c r="AY9" s="395" t="s">
        <v>100</v>
      </c>
      <c r="AZ9" s="396"/>
      <c r="BA9" s="396"/>
      <c r="BB9" s="396"/>
      <c r="BC9" s="396"/>
      <c r="BD9" s="396"/>
      <c r="BE9" s="396"/>
      <c r="BF9" s="396"/>
      <c r="BG9" s="396"/>
      <c r="BH9" s="396"/>
      <c r="BI9" s="396"/>
      <c r="BJ9" s="396"/>
      <c r="BK9" s="396"/>
      <c r="BL9" s="396"/>
      <c r="BM9" s="397"/>
      <c r="BN9" s="415">
        <v>-241237</v>
      </c>
      <c r="BO9" s="416"/>
      <c r="BP9" s="416"/>
      <c r="BQ9" s="416"/>
      <c r="BR9" s="416"/>
      <c r="BS9" s="416"/>
      <c r="BT9" s="416"/>
      <c r="BU9" s="417"/>
      <c r="BV9" s="415">
        <v>-317334</v>
      </c>
      <c r="BW9" s="416"/>
      <c r="BX9" s="416"/>
      <c r="BY9" s="416"/>
      <c r="BZ9" s="416"/>
      <c r="CA9" s="416"/>
      <c r="CB9" s="416"/>
      <c r="CC9" s="417"/>
      <c r="CD9" s="424" t="s">
        <v>101</v>
      </c>
      <c r="CE9" s="425"/>
      <c r="CF9" s="425"/>
      <c r="CG9" s="425"/>
      <c r="CH9" s="425"/>
      <c r="CI9" s="425"/>
      <c r="CJ9" s="425"/>
      <c r="CK9" s="425"/>
      <c r="CL9" s="425"/>
      <c r="CM9" s="425"/>
      <c r="CN9" s="425"/>
      <c r="CO9" s="425"/>
      <c r="CP9" s="425"/>
      <c r="CQ9" s="425"/>
      <c r="CR9" s="425"/>
      <c r="CS9" s="426"/>
      <c r="CT9" s="385">
        <v>11.4</v>
      </c>
      <c r="CU9" s="386"/>
      <c r="CV9" s="386"/>
      <c r="CW9" s="386"/>
      <c r="CX9" s="386"/>
      <c r="CY9" s="386"/>
      <c r="CZ9" s="386"/>
      <c r="DA9" s="387"/>
      <c r="DB9" s="385">
        <v>10.4</v>
      </c>
      <c r="DC9" s="386"/>
      <c r="DD9" s="386"/>
      <c r="DE9" s="386"/>
      <c r="DF9" s="386"/>
      <c r="DG9" s="386"/>
      <c r="DH9" s="386"/>
      <c r="DI9" s="387"/>
      <c r="DJ9" s="139"/>
      <c r="DK9" s="139"/>
      <c r="DL9" s="139"/>
      <c r="DM9" s="139"/>
      <c r="DN9" s="139"/>
      <c r="DO9" s="139"/>
    </row>
    <row r="10" spans="1:119" ht="18.75" customHeight="1" thickBot="1">
      <c r="A10" s="140"/>
      <c r="B10" s="550"/>
      <c r="C10" s="551"/>
      <c r="D10" s="551"/>
      <c r="E10" s="551"/>
      <c r="F10" s="551"/>
      <c r="G10" s="551"/>
      <c r="H10" s="551"/>
      <c r="I10" s="551"/>
      <c r="J10" s="551"/>
      <c r="K10" s="478"/>
      <c r="L10" s="388" t="s">
        <v>102</v>
      </c>
      <c r="M10" s="389"/>
      <c r="N10" s="389"/>
      <c r="O10" s="389"/>
      <c r="P10" s="389"/>
      <c r="Q10" s="390"/>
      <c r="R10" s="391">
        <v>338712</v>
      </c>
      <c r="S10" s="392"/>
      <c r="T10" s="392"/>
      <c r="U10" s="392"/>
      <c r="V10" s="394"/>
      <c r="W10" s="559"/>
      <c r="X10" s="377"/>
      <c r="Y10" s="377"/>
      <c r="Z10" s="377"/>
      <c r="AA10" s="377"/>
      <c r="AB10" s="377"/>
      <c r="AC10" s="377"/>
      <c r="AD10" s="377"/>
      <c r="AE10" s="377"/>
      <c r="AF10" s="377"/>
      <c r="AG10" s="377"/>
      <c r="AH10" s="377"/>
      <c r="AI10" s="377"/>
      <c r="AJ10" s="377"/>
      <c r="AK10" s="377"/>
      <c r="AL10" s="560"/>
      <c r="AM10" s="484" t="s">
        <v>103</v>
      </c>
      <c r="AN10" s="389"/>
      <c r="AO10" s="389"/>
      <c r="AP10" s="389"/>
      <c r="AQ10" s="389"/>
      <c r="AR10" s="389"/>
      <c r="AS10" s="389"/>
      <c r="AT10" s="390"/>
      <c r="AU10" s="472" t="s">
        <v>104</v>
      </c>
      <c r="AV10" s="473"/>
      <c r="AW10" s="473"/>
      <c r="AX10" s="473"/>
      <c r="AY10" s="395" t="s">
        <v>105</v>
      </c>
      <c r="AZ10" s="396"/>
      <c r="BA10" s="396"/>
      <c r="BB10" s="396"/>
      <c r="BC10" s="396"/>
      <c r="BD10" s="396"/>
      <c r="BE10" s="396"/>
      <c r="BF10" s="396"/>
      <c r="BG10" s="396"/>
      <c r="BH10" s="396"/>
      <c r="BI10" s="396"/>
      <c r="BJ10" s="396"/>
      <c r="BK10" s="396"/>
      <c r="BL10" s="396"/>
      <c r="BM10" s="397"/>
      <c r="BN10" s="415">
        <v>3960102</v>
      </c>
      <c r="BO10" s="416"/>
      <c r="BP10" s="416"/>
      <c r="BQ10" s="416"/>
      <c r="BR10" s="416"/>
      <c r="BS10" s="416"/>
      <c r="BT10" s="416"/>
      <c r="BU10" s="417"/>
      <c r="BV10" s="415">
        <v>5851830</v>
      </c>
      <c r="BW10" s="416"/>
      <c r="BX10" s="416"/>
      <c r="BY10" s="416"/>
      <c r="BZ10" s="416"/>
      <c r="CA10" s="416"/>
      <c r="CB10" s="416"/>
      <c r="CC10" s="41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50"/>
      <c r="C11" s="551"/>
      <c r="D11" s="551"/>
      <c r="E11" s="551"/>
      <c r="F11" s="551"/>
      <c r="G11" s="551"/>
      <c r="H11" s="551"/>
      <c r="I11" s="551"/>
      <c r="J11" s="551"/>
      <c r="K11" s="478"/>
      <c r="L11" s="461" t="s">
        <v>107</v>
      </c>
      <c r="M11" s="462"/>
      <c r="N11" s="462"/>
      <c r="O11" s="462"/>
      <c r="P11" s="462"/>
      <c r="Q11" s="463"/>
      <c r="R11" s="547" t="s">
        <v>108</v>
      </c>
      <c r="S11" s="548"/>
      <c r="T11" s="548"/>
      <c r="U11" s="548"/>
      <c r="V11" s="549"/>
      <c r="W11" s="559"/>
      <c r="X11" s="377"/>
      <c r="Y11" s="377"/>
      <c r="Z11" s="377"/>
      <c r="AA11" s="377"/>
      <c r="AB11" s="377"/>
      <c r="AC11" s="377"/>
      <c r="AD11" s="377"/>
      <c r="AE11" s="377"/>
      <c r="AF11" s="377"/>
      <c r="AG11" s="377"/>
      <c r="AH11" s="377"/>
      <c r="AI11" s="377"/>
      <c r="AJ11" s="377"/>
      <c r="AK11" s="377"/>
      <c r="AL11" s="560"/>
      <c r="AM11" s="484" t="s">
        <v>109</v>
      </c>
      <c r="AN11" s="389"/>
      <c r="AO11" s="389"/>
      <c r="AP11" s="389"/>
      <c r="AQ11" s="389"/>
      <c r="AR11" s="389"/>
      <c r="AS11" s="389"/>
      <c r="AT11" s="390"/>
      <c r="AU11" s="472" t="s">
        <v>110</v>
      </c>
      <c r="AV11" s="473"/>
      <c r="AW11" s="473"/>
      <c r="AX11" s="473"/>
      <c r="AY11" s="395" t="s">
        <v>111</v>
      </c>
      <c r="AZ11" s="396"/>
      <c r="BA11" s="396"/>
      <c r="BB11" s="396"/>
      <c r="BC11" s="396"/>
      <c r="BD11" s="396"/>
      <c r="BE11" s="396"/>
      <c r="BF11" s="396"/>
      <c r="BG11" s="396"/>
      <c r="BH11" s="396"/>
      <c r="BI11" s="396"/>
      <c r="BJ11" s="396"/>
      <c r="BK11" s="396"/>
      <c r="BL11" s="396"/>
      <c r="BM11" s="397"/>
      <c r="BN11" s="415" t="s">
        <v>112</v>
      </c>
      <c r="BO11" s="416"/>
      <c r="BP11" s="416"/>
      <c r="BQ11" s="416"/>
      <c r="BR11" s="416"/>
      <c r="BS11" s="416"/>
      <c r="BT11" s="416"/>
      <c r="BU11" s="417"/>
      <c r="BV11" s="415" t="s">
        <v>112</v>
      </c>
      <c r="BW11" s="416"/>
      <c r="BX11" s="416"/>
      <c r="BY11" s="416"/>
      <c r="BZ11" s="416"/>
      <c r="CA11" s="416"/>
      <c r="CB11" s="416"/>
      <c r="CC11" s="417"/>
      <c r="CD11" s="424" t="s">
        <v>113</v>
      </c>
      <c r="CE11" s="425"/>
      <c r="CF11" s="425"/>
      <c r="CG11" s="425"/>
      <c r="CH11" s="425"/>
      <c r="CI11" s="425"/>
      <c r="CJ11" s="425"/>
      <c r="CK11" s="425"/>
      <c r="CL11" s="425"/>
      <c r="CM11" s="425"/>
      <c r="CN11" s="425"/>
      <c r="CO11" s="425"/>
      <c r="CP11" s="425"/>
      <c r="CQ11" s="425"/>
      <c r="CR11" s="425"/>
      <c r="CS11" s="426"/>
      <c r="CT11" s="524" t="s">
        <v>112</v>
      </c>
      <c r="CU11" s="525"/>
      <c r="CV11" s="525"/>
      <c r="CW11" s="525"/>
      <c r="CX11" s="525"/>
      <c r="CY11" s="525"/>
      <c r="CZ11" s="525"/>
      <c r="DA11" s="526"/>
      <c r="DB11" s="524" t="s">
        <v>112</v>
      </c>
      <c r="DC11" s="525"/>
      <c r="DD11" s="525"/>
      <c r="DE11" s="525"/>
      <c r="DF11" s="525"/>
      <c r="DG11" s="525"/>
      <c r="DH11" s="525"/>
      <c r="DI11" s="526"/>
      <c r="DJ11" s="139"/>
      <c r="DK11" s="139"/>
      <c r="DL11" s="139"/>
      <c r="DM11" s="139"/>
      <c r="DN11" s="139"/>
      <c r="DO11" s="139"/>
    </row>
    <row r="12" spans="1:119" ht="18.75" customHeight="1">
      <c r="A12" s="140"/>
      <c r="B12" s="527" t="s">
        <v>114</v>
      </c>
      <c r="C12" s="528"/>
      <c r="D12" s="528"/>
      <c r="E12" s="528"/>
      <c r="F12" s="528"/>
      <c r="G12" s="528"/>
      <c r="H12" s="528"/>
      <c r="I12" s="528"/>
      <c r="J12" s="528"/>
      <c r="K12" s="529"/>
      <c r="L12" s="536" t="s">
        <v>115</v>
      </c>
      <c r="M12" s="537"/>
      <c r="N12" s="537"/>
      <c r="O12" s="537"/>
      <c r="P12" s="537"/>
      <c r="Q12" s="538"/>
      <c r="R12" s="539">
        <v>326851</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v>5440000</v>
      </c>
      <c r="BO12" s="416"/>
      <c r="BP12" s="416"/>
      <c r="BQ12" s="416"/>
      <c r="BR12" s="416"/>
      <c r="BS12" s="416"/>
      <c r="BT12" s="416"/>
      <c r="BU12" s="417"/>
      <c r="BV12" s="415">
        <v>4840000</v>
      </c>
      <c r="BW12" s="416"/>
      <c r="BX12" s="416"/>
      <c r="BY12" s="416"/>
      <c r="BZ12" s="416"/>
      <c r="CA12" s="416"/>
      <c r="CB12" s="416"/>
      <c r="CC12" s="417"/>
      <c r="CD12" s="424" t="s">
        <v>121</v>
      </c>
      <c r="CE12" s="425"/>
      <c r="CF12" s="425"/>
      <c r="CG12" s="425"/>
      <c r="CH12" s="425"/>
      <c r="CI12" s="425"/>
      <c r="CJ12" s="425"/>
      <c r="CK12" s="425"/>
      <c r="CL12" s="425"/>
      <c r="CM12" s="425"/>
      <c r="CN12" s="425"/>
      <c r="CO12" s="425"/>
      <c r="CP12" s="425"/>
      <c r="CQ12" s="425"/>
      <c r="CR12" s="425"/>
      <c r="CS12" s="426"/>
      <c r="CT12" s="524" t="s">
        <v>122</v>
      </c>
      <c r="CU12" s="525"/>
      <c r="CV12" s="525"/>
      <c r="CW12" s="525"/>
      <c r="CX12" s="525"/>
      <c r="CY12" s="525"/>
      <c r="CZ12" s="525"/>
      <c r="DA12" s="526"/>
      <c r="DB12" s="524" t="s">
        <v>122</v>
      </c>
      <c r="DC12" s="525"/>
      <c r="DD12" s="525"/>
      <c r="DE12" s="525"/>
      <c r="DF12" s="525"/>
      <c r="DG12" s="525"/>
      <c r="DH12" s="525"/>
      <c r="DI12" s="526"/>
      <c r="DJ12" s="139"/>
      <c r="DK12" s="139"/>
      <c r="DL12" s="139"/>
      <c r="DM12" s="139"/>
      <c r="DN12" s="139"/>
      <c r="DO12" s="139"/>
    </row>
    <row r="13" spans="1:119" ht="18.75" customHeight="1">
      <c r="A13" s="140"/>
      <c r="B13" s="530"/>
      <c r="C13" s="531"/>
      <c r="D13" s="531"/>
      <c r="E13" s="531"/>
      <c r="F13" s="531"/>
      <c r="G13" s="531"/>
      <c r="H13" s="531"/>
      <c r="I13" s="531"/>
      <c r="J13" s="531"/>
      <c r="K13" s="532"/>
      <c r="L13" s="150"/>
      <c r="M13" s="513" t="s">
        <v>123</v>
      </c>
      <c r="N13" s="514"/>
      <c r="O13" s="514"/>
      <c r="P13" s="514"/>
      <c r="Q13" s="515"/>
      <c r="R13" s="516">
        <v>324698</v>
      </c>
      <c r="S13" s="517"/>
      <c r="T13" s="517"/>
      <c r="U13" s="517"/>
      <c r="V13" s="518"/>
      <c r="W13" s="504" t="s">
        <v>124</v>
      </c>
      <c r="X13" s="428"/>
      <c r="Y13" s="428"/>
      <c r="Z13" s="428"/>
      <c r="AA13" s="428"/>
      <c r="AB13" s="429"/>
      <c r="AC13" s="391">
        <v>4550</v>
      </c>
      <c r="AD13" s="392"/>
      <c r="AE13" s="392"/>
      <c r="AF13" s="392"/>
      <c r="AG13" s="393"/>
      <c r="AH13" s="391">
        <v>5199</v>
      </c>
      <c r="AI13" s="392"/>
      <c r="AJ13" s="392"/>
      <c r="AK13" s="392"/>
      <c r="AL13" s="394"/>
      <c r="AM13" s="484" t="s">
        <v>125</v>
      </c>
      <c r="AN13" s="389"/>
      <c r="AO13" s="389"/>
      <c r="AP13" s="389"/>
      <c r="AQ13" s="389"/>
      <c r="AR13" s="389"/>
      <c r="AS13" s="389"/>
      <c r="AT13" s="390"/>
      <c r="AU13" s="472" t="s">
        <v>126</v>
      </c>
      <c r="AV13" s="473"/>
      <c r="AW13" s="473"/>
      <c r="AX13" s="473"/>
      <c r="AY13" s="395" t="s">
        <v>127</v>
      </c>
      <c r="AZ13" s="396"/>
      <c r="BA13" s="396"/>
      <c r="BB13" s="396"/>
      <c r="BC13" s="396"/>
      <c r="BD13" s="396"/>
      <c r="BE13" s="396"/>
      <c r="BF13" s="396"/>
      <c r="BG13" s="396"/>
      <c r="BH13" s="396"/>
      <c r="BI13" s="396"/>
      <c r="BJ13" s="396"/>
      <c r="BK13" s="396"/>
      <c r="BL13" s="396"/>
      <c r="BM13" s="397"/>
      <c r="BN13" s="415">
        <v>-1721135</v>
      </c>
      <c r="BO13" s="416"/>
      <c r="BP13" s="416"/>
      <c r="BQ13" s="416"/>
      <c r="BR13" s="416"/>
      <c r="BS13" s="416"/>
      <c r="BT13" s="416"/>
      <c r="BU13" s="417"/>
      <c r="BV13" s="415">
        <v>694496</v>
      </c>
      <c r="BW13" s="416"/>
      <c r="BX13" s="416"/>
      <c r="BY13" s="416"/>
      <c r="BZ13" s="416"/>
      <c r="CA13" s="416"/>
      <c r="CB13" s="416"/>
      <c r="CC13" s="417"/>
      <c r="CD13" s="424" t="s">
        <v>128</v>
      </c>
      <c r="CE13" s="425"/>
      <c r="CF13" s="425"/>
      <c r="CG13" s="425"/>
      <c r="CH13" s="425"/>
      <c r="CI13" s="425"/>
      <c r="CJ13" s="425"/>
      <c r="CK13" s="425"/>
      <c r="CL13" s="425"/>
      <c r="CM13" s="425"/>
      <c r="CN13" s="425"/>
      <c r="CO13" s="425"/>
      <c r="CP13" s="425"/>
      <c r="CQ13" s="425"/>
      <c r="CR13" s="425"/>
      <c r="CS13" s="426"/>
      <c r="CT13" s="385">
        <v>5.0999999999999996</v>
      </c>
      <c r="CU13" s="386"/>
      <c r="CV13" s="386"/>
      <c r="CW13" s="386"/>
      <c r="CX13" s="386"/>
      <c r="CY13" s="386"/>
      <c r="CZ13" s="386"/>
      <c r="DA13" s="387"/>
      <c r="DB13" s="385">
        <v>4.5999999999999996</v>
      </c>
      <c r="DC13" s="386"/>
      <c r="DD13" s="386"/>
      <c r="DE13" s="386"/>
      <c r="DF13" s="386"/>
      <c r="DG13" s="386"/>
      <c r="DH13" s="386"/>
      <c r="DI13" s="387"/>
      <c r="DJ13" s="139"/>
      <c r="DK13" s="139"/>
      <c r="DL13" s="139"/>
      <c r="DM13" s="139"/>
      <c r="DN13" s="139"/>
      <c r="DO13" s="139"/>
    </row>
    <row r="14" spans="1:119" ht="18.75" customHeight="1" thickBot="1">
      <c r="A14" s="140"/>
      <c r="B14" s="530"/>
      <c r="C14" s="531"/>
      <c r="D14" s="531"/>
      <c r="E14" s="531"/>
      <c r="F14" s="531"/>
      <c r="G14" s="531"/>
      <c r="H14" s="531"/>
      <c r="I14" s="531"/>
      <c r="J14" s="531"/>
      <c r="K14" s="532"/>
      <c r="L14" s="506" t="s">
        <v>129</v>
      </c>
      <c r="M14" s="545"/>
      <c r="N14" s="545"/>
      <c r="O14" s="545"/>
      <c r="P14" s="545"/>
      <c r="Q14" s="546"/>
      <c r="R14" s="516">
        <v>327307</v>
      </c>
      <c r="S14" s="517"/>
      <c r="T14" s="517"/>
      <c r="U14" s="517"/>
      <c r="V14" s="518"/>
      <c r="W14" s="519"/>
      <c r="X14" s="431"/>
      <c r="Y14" s="431"/>
      <c r="Z14" s="431"/>
      <c r="AA14" s="431"/>
      <c r="AB14" s="432"/>
      <c r="AC14" s="509">
        <v>3.2</v>
      </c>
      <c r="AD14" s="510"/>
      <c r="AE14" s="510"/>
      <c r="AF14" s="510"/>
      <c r="AG14" s="511"/>
      <c r="AH14" s="509">
        <v>3.7</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130</v>
      </c>
      <c r="CE14" s="422"/>
      <c r="CF14" s="422"/>
      <c r="CG14" s="422"/>
      <c r="CH14" s="422"/>
      <c r="CI14" s="422"/>
      <c r="CJ14" s="422"/>
      <c r="CK14" s="422"/>
      <c r="CL14" s="422"/>
      <c r="CM14" s="422"/>
      <c r="CN14" s="422"/>
      <c r="CO14" s="422"/>
      <c r="CP14" s="422"/>
      <c r="CQ14" s="422"/>
      <c r="CR14" s="422"/>
      <c r="CS14" s="423"/>
      <c r="CT14" s="520" t="s">
        <v>122</v>
      </c>
      <c r="CU14" s="488"/>
      <c r="CV14" s="488"/>
      <c r="CW14" s="488"/>
      <c r="CX14" s="488"/>
      <c r="CY14" s="488"/>
      <c r="CZ14" s="488"/>
      <c r="DA14" s="489"/>
      <c r="DB14" s="520" t="s">
        <v>122</v>
      </c>
      <c r="DC14" s="488"/>
      <c r="DD14" s="488"/>
      <c r="DE14" s="488"/>
      <c r="DF14" s="488"/>
      <c r="DG14" s="488"/>
      <c r="DH14" s="488"/>
      <c r="DI14" s="489"/>
      <c r="DJ14" s="139"/>
      <c r="DK14" s="139"/>
      <c r="DL14" s="139"/>
      <c r="DM14" s="139"/>
      <c r="DN14" s="139"/>
      <c r="DO14" s="139"/>
    </row>
    <row r="15" spans="1:119" ht="18.75" customHeight="1">
      <c r="A15" s="140"/>
      <c r="B15" s="530"/>
      <c r="C15" s="531"/>
      <c r="D15" s="531"/>
      <c r="E15" s="531"/>
      <c r="F15" s="531"/>
      <c r="G15" s="531"/>
      <c r="H15" s="531"/>
      <c r="I15" s="531"/>
      <c r="J15" s="531"/>
      <c r="K15" s="532"/>
      <c r="L15" s="150"/>
      <c r="M15" s="513" t="s">
        <v>123</v>
      </c>
      <c r="N15" s="514"/>
      <c r="O15" s="514"/>
      <c r="P15" s="514"/>
      <c r="Q15" s="515"/>
      <c r="R15" s="516">
        <v>325325</v>
      </c>
      <c r="S15" s="517"/>
      <c r="T15" s="517"/>
      <c r="U15" s="517"/>
      <c r="V15" s="518"/>
      <c r="W15" s="504" t="s">
        <v>131</v>
      </c>
      <c r="X15" s="428"/>
      <c r="Y15" s="428"/>
      <c r="Z15" s="428"/>
      <c r="AA15" s="428"/>
      <c r="AB15" s="429"/>
      <c r="AC15" s="391">
        <v>36734</v>
      </c>
      <c r="AD15" s="392"/>
      <c r="AE15" s="392"/>
      <c r="AF15" s="392"/>
      <c r="AG15" s="393"/>
      <c r="AH15" s="391">
        <v>34375</v>
      </c>
      <c r="AI15" s="392"/>
      <c r="AJ15" s="392"/>
      <c r="AK15" s="392"/>
      <c r="AL15" s="394"/>
      <c r="AM15" s="484"/>
      <c r="AN15" s="389"/>
      <c r="AO15" s="389"/>
      <c r="AP15" s="389"/>
      <c r="AQ15" s="389"/>
      <c r="AR15" s="389"/>
      <c r="AS15" s="389"/>
      <c r="AT15" s="390"/>
      <c r="AU15" s="472"/>
      <c r="AV15" s="473"/>
      <c r="AW15" s="473"/>
      <c r="AX15" s="473"/>
      <c r="AY15" s="407" t="s">
        <v>132</v>
      </c>
      <c r="AZ15" s="408"/>
      <c r="BA15" s="408"/>
      <c r="BB15" s="408"/>
      <c r="BC15" s="408"/>
      <c r="BD15" s="408"/>
      <c r="BE15" s="408"/>
      <c r="BF15" s="408"/>
      <c r="BG15" s="408"/>
      <c r="BH15" s="408"/>
      <c r="BI15" s="408"/>
      <c r="BJ15" s="408"/>
      <c r="BK15" s="408"/>
      <c r="BL15" s="408"/>
      <c r="BM15" s="409"/>
      <c r="BN15" s="410">
        <v>40640203</v>
      </c>
      <c r="BO15" s="411"/>
      <c r="BP15" s="411"/>
      <c r="BQ15" s="411"/>
      <c r="BR15" s="411"/>
      <c r="BS15" s="411"/>
      <c r="BT15" s="411"/>
      <c r="BU15" s="412"/>
      <c r="BV15" s="410">
        <v>40896845</v>
      </c>
      <c r="BW15" s="411"/>
      <c r="BX15" s="411"/>
      <c r="BY15" s="411"/>
      <c r="BZ15" s="411"/>
      <c r="CA15" s="411"/>
      <c r="CB15" s="411"/>
      <c r="CC15" s="412"/>
      <c r="CD15" s="521" t="s">
        <v>133</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30"/>
      <c r="C16" s="531"/>
      <c r="D16" s="531"/>
      <c r="E16" s="531"/>
      <c r="F16" s="531"/>
      <c r="G16" s="531"/>
      <c r="H16" s="531"/>
      <c r="I16" s="531"/>
      <c r="J16" s="531"/>
      <c r="K16" s="532"/>
      <c r="L16" s="506" t="s">
        <v>134</v>
      </c>
      <c r="M16" s="507"/>
      <c r="N16" s="507"/>
      <c r="O16" s="507"/>
      <c r="P16" s="507"/>
      <c r="Q16" s="508"/>
      <c r="R16" s="501" t="s">
        <v>135</v>
      </c>
      <c r="S16" s="502"/>
      <c r="T16" s="502"/>
      <c r="U16" s="502"/>
      <c r="V16" s="503"/>
      <c r="W16" s="519"/>
      <c r="X16" s="431"/>
      <c r="Y16" s="431"/>
      <c r="Z16" s="431"/>
      <c r="AA16" s="431"/>
      <c r="AB16" s="432"/>
      <c r="AC16" s="509">
        <v>25.5</v>
      </c>
      <c r="AD16" s="510"/>
      <c r="AE16" s="510"/>
      <c r="AF16" s="510"/>
      <c r="AG16" s="511"/>
      <c r="AH16" s="509">
        <v>24.7</v>
      </c>
      <c r="AI16" s="510"/>
      <c r="AJ16" s="510"/>
      <c r="AK16" s="510"/>
      <c r="AL16" s="512"/>
      <c r="AM16" s="484"/>
      <c r="AN16" s="389"/>
      <c r="AO16" s="389"/>
      <c r="AP16" s="389"/>
      <c r="AQ16" s="389"/>
      <c r="AR16" s="389"/>
      <c r="AS16" s="389"/>
      <c r="AT16" s="390"/>
      <c r="AU16" s="472"/>
      <c r="AV16" s="473"/>
      <c r="AW16" s="473"/>
      <c r="AX16" s="473"/>
      <c r="AY16" s="395" t="s">
        <v>136</v>
      </c>
      <c r="AZ16" s="396"/>
      <c r="BA16" s="396"/>
      <c r="BB16" s="396"/>
      <c r="BC16" s="396"/>
      <c r="BD16" s="396"/>
      <c r="BE16" s="396"/>
      <c r="BF16" s="396"/>
      <c r="BG16" s="396"/>
      <c r="BH16" s="396"/>
      <c r="BI16" s="396"/>
      <c r="BJ16" s="396"/>
      <c r="BK16" s="396"/>
      <c r="BL16" s="396"/>
      <c r="BM16" s="397"/>
      <c r="BN16" s="415">
        <v>50996355</v>
      </c>
      <c r="BO16" s="416"/>
      <c r="BP16" s="416"/>
      <c r="BQ16" s="416"/>
      <c r="BR16" s="416"/>
      <c r="BS16" s="416"/>
      <c r="BT16" s="416"/>
      <c r="BU16" s="417"/>
      <c r="BV16" s="415">
        <v>51513650</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c r="A17" s="140"/>
      <c r="B17" s="533"/>
      <c r="C17" s="534"/>
      <c r="D17" s="534"/>
      <c r="E17" s="534"/>
      <c r="F17" s="534"/>
      <c r="G17" s="534"/>
      <c r="H17" s="534"/>
      <c r="I17" s="534"/>
      <c r="J17" s="534"/>
      <c r="K17" s="535"/>
      <c r="L17" s="155"/>
      <c r="M17" s="498" t="s">
        <v>137</v>
      </c>
      <c r="N17" s="499"/>
      <c r="O17" s="499"/>
      <c r="P17" s="499"/>
      <c r="Q17" s="500"/>
      <c r="R17" s="501" t="s">
        <v>138</v>
      </c>
      <c r="S17" s="502"/>
      <c r="T17" s="502"/>
      <c r="U17" s="502"/>
      <c r="V17" s="503"/>
      <c r="W17" s="504" t="s">
        <v>139</v>
      </c>
      <c r="X17" s="428"/>
      <c r="Y17" s="428"/>
      <c r="Z17" s="428"/>
      <c r="AA17" s="428"/>
      <c r="AB17" s="429"/>
      <c r="AC17" s="391">
        <v>102817</v>
      </c>
      <c r="AD17" s="392"/>
      <c r="AE17" s="392"/>
      <c r="AF17" s="392"/>
      <c r="AG17" s="393"/>
      <c r="AH17" s="391">
        <v>99647</v>
      </c>
      <c r="AI17" s="392"/>
      <c r="AJ17" s="392"/>
      <c r="AK17" s="392"/>
      <c r="AL17" s="394"/>
      <c r="AM17" s="484"/>
      <c r="AN17" s="389"/>
      <c r="AO17" s="389"/>
      <c r="AP17" s="389"/>
      <c r="AQ17" s="389"/>
      <c r="AR17" s="389"/>
      <c r="AS17" s="389"/>
      <c r="AT17" s="390"/>
      <c r="AU17" s="472"/>
      <c r="AV17" s="473"/>
      <c r="AW17" s="473"/>
      <c r="AX17" s="473"/>
      <c r="AY17" s="395" t="s">
        <v>140</v>
      </c>
      <c r="AZ17" s="396"/>
      <c r="BA17" s="396"/>
      <c r="BB17" s="396"/>
      <c r="BC17" s="396"/>
      <c r="BD17" s="396"/>
      <c r="BE17" s="396"/>
      <c r="BF17" s="396"/>
      <c r="BG17" s="396"/>
      <c r="BH17" s="396"/>
      <c r="BI17" s="396"/>
      <c r="BJ17" s="396"/>
      <c r="BK17" s="396"/>
      <c r="BL17" s="396"/>
      <c r="BM17" s="397"/>
      <c r="BN17" s="415">
        <v>52150331</v>
      </c>
      <c r="BO17" s="416"/>
      <c r="BP17" s="416"/>
      <c r="BQ17" s="416"/>
      <c r="BR17" s="416"/>
      <c r="BS17" s="416"/>
      <c r="BT17" s="416"/>
      <c r="BU17" s="417"/>
      <c r="BV17" s="415">
        <v>52499070</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c r="A18" s="140"/>
      <c r="B18" s="477" t="s">
        <v>141</v>
      </c>
      <c r="C18" s="478"/>
      <c r="D18" s="478"/>
      <c r="E18" s="479"/>
      <c r="F18" s="479"/>
      <c r="G18" s="479"/>
      <c r="H18" s="479"/>
      <c r="I18" s="479"/>
      <c r="J18" s="479"/>
      <c r="K18" s="479"/>
      <c r="L18" s="480">
        <v>757.2</v>
      </c>
      <c r="M18" s="480"/>
      <c r="N18" s="480"/>
      <c r="O18" s="480"/>
      <c r="P18" s="480"/>
      <c r="Q18" s="480"/>
      <c r="R18" s="481"/>
      <c r="S18" s="481"/>
      <c r="T18" s="481"/>
      <c r="U18" s="481"/>
      <c r="V18" s="482"/>
      <c r="W18" s="496"/>
      <c r="X18" s="497"/>
      <c r="Y18" s="497"/>
      <c r="Z18" s="497"/>
      <c r="AA18" s="497"/>
      <c r="AB18" s="505"/>
      <c r="AC18" s="379">
        <v>71.400000000000006</v>
      </c>
      <c r="AD18" s="380"/>
      <c r="AE18" s="380"/>
      <c r="AF18" s="380"/>
      <c r="AG18" s="483"/>
      <c r="AH18" s="379">
        <v>71.599999999999994</v>
      </c>
      <c r="AI18" s="380"/>
      <c r="AJ18" s="380"/>
      <c r="AK18" s="380"/>
      <c r="AL18" s="381"/>
      <c r="AM18" s="484"/>
      <c r="AN18" s="389"/>
      <c r="AO18" s="389"/>
      <c r="AP18" s="389"/>
      <c r="AQ18" s="389"/>
      <c r="AR18" s="389"/>
      <c r="AS18" s="389"/>
      <c r="AT18" s="390"/>
      <c r="AU18" s="472"/>
      <c r="AV18" s="473"/>
      <c r="AW18" s="473"/>
      <c r="AX18" s="473"/>
      <c r="AY18" s="395" t="s">
        <v>142</v>
      </c>
      <c r="AZ18" s="396"/>
      <c r="BA18" s="396"/>
      <c r="BB18" s="396"/>
      <c r="BC18" s="396"/>
      <c r="BD18" s="396"/>
      <c r="BE18" s="396"/>
      <c r="BF18" s="396"/>
      <c r="BG18" s="396"/>
      <c r="BH18" s="396"/>
      <c r="BI18" s="396"/>
      <c r="BJ18" s="396"/>
      <c r="BK18" s="396"/>
      <c r="BL18" s="396"/>
      <c r="BM18" s="397"/>
      <c r="BN18" s="415">
        <v>60848819</v>
      </c>
      <c r="BO18" s="416"/>
      <c r="BP18" s="416"/>
      <c r="BQ18" s="416"/>
      <c r="BR18" s="416"/>
      <c r="BS18" s="416"/>
      <c r="BT18" s="416"/>
      <c r="BU18" s="417"/>
      <c r="BV18" s="415">
        <v>60461633</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c r="A19" s="140"/>
      <c r="B19" s="477" t="s">
        <v>143</v>
      </c>
      <c r="C19" s="478"/>
      <c r="D19" s="478"/>
      <c r="E19" s="479"/>
      <c r="F19" s="479"/>
      <c r="G19" s="479"/>
      <c r="H19" s="479"/>
      <c r="I19" s="479"/>
      <c r="J19" s="479"/>
      <c r="K19" s="479"/>
      <c r="L19" s="485">
        <v>443</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144</v>
      </c>
      <c r="AZ19" s="396"/>
      <c r="BA19" s="396"/>
      <c r="BB19" s="396"/>
      <c r="BC19" s="396"/>
      <c r="BD19" s="396"/>
      <c r="BE19" s="396"/>
      <c r="BF19" s="396"/>
      <c r="BG19" s="396"/>
      <c r="BH19" s="396"/>
      <c r="BI19" s="396"/>
      <c r="BJ19" s="396"/>
      <c r="BK19" s="396"/>
      <c r="BL19" s="396"/>
      <c r="BM19" s="397"/>
      <c r="BN19" s="415">
        <v>86088157</v>
      </c>
      <c r="BO19" s="416"/>
      <c r="BP19" s="416"/>
      <c r="BQ19" s="416"/>
      <c r="BR19" s="416"/>
      <c r="BS19" s="416"/>
      <c r="BT19" s="416"/>
      <c r="BU19" s="417"/>
      <c r="BV19" s="415">
        <v>92443469</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c r="A20" s="140"/>
      <c r="B20" s="477" t="s">
        <v>145</v>
      </c>
      <c r="C20" s="478"/>
      <c r="D20" s="478"/>
      <c r="E20" s="479"/>
      <c r="F20" s="479"/>
      <c r="G20" s="479"/>
      <c r="H20" s="479"/>
      <c r="I20" s="479"/>
      <c r="J20" s="479"/>
      <c r="K20" s="479"/>
      <c r="L20" s="485">
        <v>138310</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c r="A21" s="140"/>
      <c r="B21" s="474" t="s">
        <v>146</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c r="A22" s="140"/>
      <c r="B22" s="444" t="s">
        <v>147</v>
      </c>
      <c r="C22" s="445"/>
      <c r="D22" s="446"/>
      <c r="E22" s="453" t="s">
        <v>1</v>
      </c>
      <c r="F22" s="428"/>
      <c r="G22" s="428"/>
      <c r="H22" s="428"/>
      <c r="I22" s="428"/>
      <c r="J22" s="428"/>
      <c r="K22" s="429"/>
      <c r="L22" s="453" t="s">
        <v>148</v>
      </c>
      <c r="M22" s="428"/>
      <c r="N22" s="428"/>
      <c r="O22" s="428"/>
      <c r="P22" s="429"/>
      <c r="Q22" s="438" t="s">
        <v>149</v>
      </c>
      <c r="R22" s="439"/>
      <c r="S22" s="439"/>
      <c r="T22" s="439"/>
      <c r="U22" s="439"/>
      <c r="V22" s="454"/>
      <c r="W22" s="456" t="s">
        <v>150</v>
      </c>
      <c r="X22" s="445"/>
      <c r="Y22" s="446"/>
      <c r="Z22" s="453" t="s">
        <v>1</v>
      </c>
      <c r="AA22" s="428"/>
      <c r="AB22" s="428"/>
      <c r="AC22" s="428"/>
      <c r="AD22" s="428"/>
      <c r="AE22" s="428"/>
      <c r="AF22" s="428"/>
      <c r="AG22" s="429"/>
      <c r="AH22" s="427" t="s">
        <v>151</v>
      </c>
      <c r="AI22" s="428"/>
      <c r="AJ22" s="428"/>
      <c r="AK22" s="428"/>
      <c r="AL22" s="429"/>
      <c r="AM22" s="427" t="s">
        <v>152</v>
      </c>
      <c r="AN22" s="433"/>
      <c r="AO22" s="433"/>
      <c r="AP22" s="433"/>
      <c r="AQ22" s="433"/>
      <c r="AR22" s="434"/>
      <c r="AS22" s="438" t="s">
        <v>149</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153</v>
      </c>
      <c r="AZ23" s="408"/>
      <c r="BA23" s="408"/>
      <c r="BB23" s="408"/>
      <c r="BC23" s="408"/>
      <c r="BD23" s="408"/>
      <c r="BE23" s="408"/>
      <c r="BF23" s="408"/>
      <c r="BG23" s="408"/>
      <c r="BH23" s="408"/>
      <c r="BI23" s="408"/>
      <c r="BJ23" s="408"/>
      <c r="BK23" s="408"/>
      <c r="BL23" s="408"/>
      <c r="BM23" s="409"/>
      <c r="BN23" s="415">
        <v>84518803</v>
      </c>
      <c r="BO23" s="416"/>
      <c r="BP23" s="416"/>
      <c r="BQ23" s="416"/>
      <c r="BR23" s="416"/>
      <c r="BS23" s="416"/>
      <c r="BT23" s="416"/>
      <c r="BU23" s="417"/>
      <c r="BV23" s="415">
        <v>84961397</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c r="A24" s="140"/>
      <c r="B24" s="447"/>
      <c r="C24" s="448"/>
      <c r="D24" s="449"/>
      <c r="E24" s="388" t="s">
        <v>154</v>
      </c>
      <c r="F24" s="389"/>
      <c r="G24" s="389"/>
      <c r="H24" s="389"/>
      <c r="I24" s="389"/>
      <c r="J24" s="389"/>
      <c r="K24" s="390"/>
      <c r="L24" s="391">
        <v>1</v>
      </c>
      <c r="M24" s="392"/>
      <c r="N24" s="392"/>
      <c r="O24" s="392"/>
      <c r="P24" s="393"/>
      <c r="Q24" s="391">
        <v>10570</v>
      </c>
      <c r="R24" s="392"/>
      <c r="S24" s="392"/>
      <c r="T24" s="392"/>
      <c r="U24" s="392"/>
      <c r="V24" s="393"/>
      <c r="W24" s="457"/>
      <c r="X24" s="448"/>
      <c r="Y24" s="449"/>
      <c r="Z24" s="388" t="s">
        <v>155</v>
      </c>
      <c r="AA24" s="389"/>
      <c r="AB24" s="389"/>
      <c r="AC24" s="389"/>
      <c r="AD24" s="389"/>
      <c r="AE24" s="389"/>
      <c r="AF24" s="389"/>
      <c r="AG24" s="390"/>
      <c r="AH24" s="391">
        <v>1783</v>
      </c>
      <c r="AI24" s="392"/>
      <c r="AJ24" s="392"/>
      <c r="AK24" s="392"/>
      <c r="AL24" s="393"/>
      <c r="AM24" s="391">
        <v>5914211</v>
      </c>
      <c r="AN24" s="392"/>
      <c r="AO24" s="392"/>
      <c r="AP24" s="392"/>
      <c r="AQ24" s="392"/>
      <c r="AR24" s="393"/>
      <c r="AS24" s="391">
        <v>3317</v>
      </c>
      <c r="AT24" s="392"/>
      <c r="AU24" s="392"/>
      <c r="AV24" s="392"/>
      <c r="AW24" s="392"/>
      <c r="AX24" s="394"/>
      <c r="AY24" s="382" t="s">
        <v>156</v>
      </c>
      <c r="AZ24" s="383"/>
      <c r="BA24" s="383"/>
      <c r="BB24" s="383"/>
      <c r="BC24" s="383"/>
      <c r="BD24" s="383"/>
      <c r="BE24" s="383"/>
      <c r="BF24" s="383"/>
      <c r="BG24" s="383"/>
      <c r="BH24" s="383"/>
      <c r="BI24" s="383"/>
      <c r="BJ24" s="383"/>
      <c r="BK24" s="383"/>
      <c r="BL24" s="383"/>
      <c r="BM24" s="384"/>
      <c r="BN24" s="415">
        <v>62685377</v>
      </c>
      <c r="BO24" s="416"/>
      <c r="BP24" s="416"/>
      <c r="BQ24" s="416"/>
      <c r="BR24" s="416"/>
      <c r="BS24" s="416"/>
      <c r="BT24" s="416"/>
      <c r="BU24" s="417"/>
      <c r="BV24" s="415">
        <v>63349305</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c r="A25" s="140"/>
      <c r="B25" s="447"/>
      <c r="C25" s="448"/>
      <c r="D25" s="449"/>
      <c r="E25" s="388" t="s">
        <v>157</v>
      </c>
      <c r="F25" s="389"/>
      <c r="G25" s="389"/>
      <c r="H25" s="389"/>
      <c r="I25" s="389"/>
      <c r="J25" s="389"/>
      <c r="K25" s="390"/>
      <c r="L25" s="391">
        <v>2</v>
      </c>
      <c r="M25" s="392"/>
      <c r="N25" s="392"/>
      <c r="O25" s="392"/>
      <c r="P25" s="393"/>
      <c r="Q25" s="391">
        <v>8880</v>
      </c>
      <c r="R25" s="392"/>
      <c r="S25" s="392"/>
      <c r="T25" s="392"/>
      <c r="U25" s="392"/>
      <c r="V25" s="393"/>
      <c r="W25" s="457"/>
      <c r="X25" s="448"/>
      <c r="Y25" s="449"/>
      <c r="Z25" s="388" t="s">
        <v>158</v>
      </c>
      <c r="AA25" s="389"/>
      <c r="AB25" s="389"/>
      <c r="AC25" s="389"/>
      <c r="AD25" s="389"/>
      <c r="AE25" s="389"/>
      <c r="AF25" s="389"/>
      <c r="AG25" s="390"/>
      <c r="AH25" s="391" t="s">
        <v>122</v>
      </c>
      <c r="AI25" s="392"/>
      <c r="AJ25" s="392"/>
      <c r="AK25" s="392"/>
      <c r="AL25" s="393"/>
      <c r="AM25" s="391" t="s">
        <v>122</v>
      </c>
      <c r="AN25" s="392"/>
      <c r="AO25" s="392"/>
      <c r="AP25" s="392"/>
      <c r="AQ25" s="392"/>
      <c r="AR25" s="393"/>
      <c r="AS25" s="391" t="s">
        <v>122</v>
      </c>
      <c r="AT25" s="392"/>
      <c r="AU25" s="392"/>
      <c r="AV25" s="392"/>
      <c r="AW25" s="392"/>
      <c r="AX25" s="394"/>
      <c r="AY25" s="407" t="s">
        <v>159</v>
      </c>
      <c r="AZ25" s="408"/>
      <c r="BA25" s="408"/>
      <c r="BB25" s="408"/>
      <c r="BC25" s="408"/>
      <c r="BD25" s="408"/>
      <c r="BE25" s="408"/>
      <c r="BF25" s="408"/>
      <c r="BG25" s="408"/>
      <c r="BH25" s="408"/>
      <c r="BI25" s="408"/>
      <c r="BJ25" s="408"/>
      <c r="BK25" s="408"/>
      <c r="BL25" s="408"/>
      <c r="BM25" s="409"/>
      <c r="BN25" s="410">
        <v>5024772</v>
      </c>
      <c r="BO25" s="411"/>
      <c r="BP25" s="411"/>
      <c r="BQ25" s="411"/>
      <c r="BR25" s="411"/>
      <c r="BS25" s="411"/>
      <c r="BT25" s="411"/>
      <c r="BU25" s="412"/>
      <c r="BV25" s="410">
        <v>5692936</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c r="A26" s="140"/>
      <c r="B26" s="447"/>
      <c r="C26" s="448"/>
      <c r="D26" s="449"/>
      <c r="E26" s="388" t="s">
        <v>160</v>
      </c>
      <c r="F26" s="389"/>
      <c r="G26" s="389"/>
      <c r="H26" s="389"/>
      <c r="I26" s="389"/>
      <c r="J26" s="389"/>
      <c r="K26" s="390"/>
      <c r="L26" s="391">
        <v>1</v>
      </c>
      <c r="M26" s="392"/>
      <c r="N26" s="392"/>
      <c r="O26" s="392"/>
      <c r="P26" s="393"/>
      <c r="Q26" s="391">
        <v>7600</v>
      </c>
      <c r="R26" s="392"/>
      <c r="S26" s="392"/>
      <c r="T26" s="392"/>
      <c r="U26" s="392"/>
      <c r="V26" s="393"/>
      <c r="W26" s="457"/>
      <c r="X26" s="448"/>
      <c r="Y26" s="449"/>
      <c r="Z26" s="388" t="s">
        <v>161</v>
      </c>
      <c r="AA26" s="470"/>
      <c r="AB26" s="470"/>
      <c r="AC26" s="470"/>
      <c r="AD26" s="470"/>
      <c r="AE26" s="470"/>
      <c r="AF26" s="470"/>
      <c r="AG26" s="471"/>
      <c r="AH26" s="391">
        <v>185</v>
      </c>
      <c r="AI26" s="392"/>
      <c r="AJ26" s="392"/>
      <c r="AK26" s="392"/>
      <c r="AL26" s="393"/>
      <c r="AM26" s="391">
        <v>665630</v>
      </c>
      <c r="AN26" s="392"/>
      <c r="AO26" s="392"/>
      <c r="AP26" s="392"/>
      <c r="AQ26" s="392"/>
      <c r="AR26" s="393"/>
      <c r="AS26" s="391">
        <v>3598</v>
      </c>
      <c r="AT26" s="392"/>
      <c r="AU26" s="392"/>
      <c r="AV26" s="392"/>
      <c r="AW26" s="392"/>
      <c r="AX26" s="394"/>
      <c r="AY26" s="424" t="s">
        <v>162</v>
      </c>
      <c r="AZ26" s="425"/>
      <c r="BA26" s="425"/>
      <c r="BB26" s="425"/>
      <c r="BC26" s="425"/>
      <c r="BD26" s="425"/>
      <c r="BE26" s="425"/>
      <c r="BF26" s="425"/>
      <c r="BG26" s="425"/>
      <c r="BH26" s="425"/>
      <c r="BI26" s="425"/>
      <c r="BJ26" s="425"/>
      <c r="BK26" s="425"/>
      <c r="BL26" s="425"/>
      <c r="BM26" s="426"/>
      <c r="BN26" s="415" t="s">
        <v>122</v>
      </c>
      <c r="BO26" s="416"/>
      <c r="BP26" s="416"/>
      <c r="BQ26" s="416"/>
      <c r="BR26" s="416"/>
      <c r="BS26" s="416"/>
      <c r="BT26" s="416"/>
      <c r="BU26" s="417"/>
      <c r="BV26" s="415" t="s">
        <v>122</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c r="A27" s="140"/>
      <c r="B27" s="447"/>
      <c r="C27" s="448"/>
      <c r="D27" s="449"/>
      <c r="E27" s="388" t="s">
        <v>163</v>
      </c>
      <c r="F27" s="389"/>
      <c r="G27" s="389"/>
      <c r="H27" s="389"/>
      <c r="I27" s="389"/>
      <c r="J27" s="389"/>
      <c r="K27" s="390"/>
      <c r="L27" s="391">
        <v>1</v>
      </c>
      <c r="M27" s="392"/>
      <c r="N27" s="392"/>
      <c r="O27" s="392"/>
      <c r="P27" s="393"/>
      <c r="Q27" s="391">
        <v>6850</v>
      </c>
      <c r="R27" s="392"/>
      <c r="S27" s="392"/>
      <c r="T27" s="392"/>
      <c r="U27" s="392"/>
      <c r="V27" s="393"/>
      <c r="W27" s="457"/>
      <c r="X27" s="448"/>
      <c r="Y27" s="449"/>
      <c r="Z27" s="388" t="s">
        <v>164</v>
      </c>
      <c r="AA27" s="389"/>
      <c r="AB27" s="389"/>
      <c r="AC27" s="389"/>
      <c r="AD27" s="389"/>
      <c r="AE27" s="389"/>
      <c r="AF27" s="389"/>
      <c r="AG27" s="390"/>
      <c r="AH27" s="391">
        <v>31</v>
      </c>
      <c r="AI27" s="392"/>
      <c r="AJ27" s="392"/>
      <c r="AK27" s="392"/>
      <c r="AL27" s="393"/>
      <c r="AM27" s="391">
        <v>131502</v>
      </c>
      <c r="AN27" s="392"/>
      <c r="AO27" s="392"/>
      <c r="AP27" s="392"/>
      <c r="AQ27" s="392"/>
      <c r="AR27" s="393"/>
      <c r="AS27" s="391">
        <v>4242</v>
      </c>
      <c r="AT27" s="392"/>
      <c r="AU27" s="392"/>
      <c r="AV27" s="392"/>
      <c r="AW27" s="392"/>
      <c r="AX27" s="394"/>
      <c r="AY27" s="421" t="s">
        <v>165</v>
      </c>
      <c r="AZ27" s="422"/>
      <c r="BA27" s="422"/>
      <c r="BB27" s="422"/>
      <c r="BC27" s="422"/>
      <c r="BD27" s="422"/>
      <c r="BE27" s="422"/>
      <c r="BF27" s="422"/>
      <c r="BG27" s="422"/>
      <c r="BH27" s="422"/>
      <c r="BI27" s="422"/>
      <c r="BJ27" s="422"/>
      <c r="BK27" s="422"/>
      <c r="BL27" s="422"/>
      <c r="BM27" s="423"/>
      <c r="BN27" s="418">
        <v>1800278</v>
      </c>
      <c r="BO27" s="419"/>
      <c r="BP27" s="419"/>
      <c r="BQ27" s="419"/>
      <c r="BR27" s="419"/>
      <c r="BS27" s="419"/>
      <c r="BT27" s="419"/>
      <c r="BU27" s="420"/>
      <c r="BV27" s="418">
        <v>1800278</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c r="A28" s="140"/>
      <c r="B28" s="447"/>
      <c r="C28" s="448"/>
      <c r="D28" s="449"/>
      <c r="E28" s="388" t="s">
        <v>166</v>
      </c>
      <c r="F28" s="389"/>
      <c r="G28" s="389"/>
      <c r="H28" s="389"/>
      <c r="I28" s="389"/>
      <c r="J28" s="389"/>
      <c r="K28" s="390"/>
      <c r="L28" s="391">
        <v>1</v>
      </c>
      <c r="M28" s="392"/>
      <c r="N28" s="392"/>
      <c r="O28" s="392"/>
      <c r="P28" s="393"/>
      <c r="Q28" s="391">
        <v>6380</v>
      </c>
      <c r="R28" s="392"/>
      <c r="S28" s="392"/>
      <c r="T28" s="392"/>
      <c r="U28" s="392"/>
      <c r="V28" s="393"/>
      <c r="W28" s="457"/>
      <c r="X28" s="448"/>
      <c r="Y28" s="449"/>
      <c r="Z28" s="388" t="s">
        <v>167</v>
      </c>
      <c r="AA28" s="389"/>
      <c r="AB28" s="389"/>
      <c r="AC28" s="389"/>
      <c r="AD28" s="389"/>
      <c r="AE28" s="389"/>
      <c r="AF28" s="389"/>
      <c r="AG28" s="390"/>
      <c r="AH28" s="391" t="s">
        <v>122</v>
      </c>
      <c r="AI28" s="392"/>
      <c r="AJ28" s="392"/>
      <c r="AK28" s="392"/>
      <c r="AL28" s="393"/>
      <c r="AM28" s="391" t="s">
        <v>122</v>
      </c>
      <c r="AN28" s="392"/>
      <c r="AO28" s="392"/>
      <c r="AP28" s="392"/>
      <c r="AQ28" s="392"/>
      <c r="AR28" s="393"/>
      <c r="AS28" s="391" t="s">
        <v>122</v>
      </c>
      <c r="AT28" s="392"/>
      <c r="AU28" s="392"/>
      <c r="AV28" s="392"/>
      <c r="AW28" s="392"/>
      <c r="AX28" s="394"/>
      <c r="AY28" s="398" t="s">
        <v>168</v>
      </c>
      <c r="AZ28" s="399"/>
      <c r="BA28" s="399"/>
      <c r="BB28" s="400"/>
      <c r="BC28" s="407" t="s">
        <v>169</v>
      </c>
      <c r="BD28" s="408"/>
      <c r="BE28" s="408"/>
      <c r="BF28" s="408"/>
      <c r="BG28" s="408"/>
      <c r="BH28" s="408"/>
      <c r="BI28" s="408"/>
      <c r="BJ28" s="408"/>
      <c r="BK28" s="408"/>
      <c r="BL28" s="408"/>
      <c r="BM28" s="409"/>
      <c r="BN28" s="410">
        <v>12420377</v>
      </c>
      <c r="BO28" s="411"/>
      <c r="BP28" s="411"/>
      <c r="BQ28" s="411"/>
      <c r="BR28" s="411"/>
      <c r="BS28" s="411"/>
      <c r="BT28" s="411"/>
      <c r="BU28" s="412"/>
      <c r="BV28" s="410">
        <v>13900275</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c r="A29" s="140"/>
      <c r="B29" s="447"/>
      <c r="C29" s="448"/>
      <c r="D29" s="449"/>
      <c r="E29" s="388" t="s">
        <v>170</v>
      </c>
      <c r="F29" s="389"/>
      <c r="G29" s="389"/>
      <c r="H29" s="389"/>
      <c r="I29" s="389"/>
      <c r="J29" s="389"/>
      <c r="K29" s="390"/>
      <c r="L29" s="391">
        <v>36</v>
      </c>
      <c r="M29" s="392"/>
      <c r="N29" s="392"/>
      <c r="O29" s="392"/>
      <c r="P29" s="393"/>
      <c r="Q29" s="391">
        <v>6000</v>
      </c>
      <c r="R29" s="392"/>
      <c r="S29" s="392"/>
      <c r="T29" s="392"/>
      <c r="U29" s="392"/>
      <c r="V29" s="393"/>
      <c r="W29" s="458"/>
      <c r="X29" s="459"/>
      <c r="Y29" s="460"/>
      <c r="Z29" s="388" t="s">
        <v>171</v>
      </c>
      <c r="AA29" s="389"/>
      <c r="AB29" s="389"/>
      <c r="AC29" s="389"/>
      <c r="AD29" s="389"/>
      <c r="AE29" s="389"/>
      <c r="AF29" s="389"/>
      <c r="AG29" s="390"/>
      <c r="AH29" s="391">
        <v>1814</v>
      </c>
      <c r="AI29" s="392"/>
      <c r="AJ29" s="392"/>
      <c r="AK29" s="392"/>
      <c r="AL29" s="393"/>
      <c r="AM29" s="391">
        <v>6045713</v>
      </c>
      <c r="AN29" s="392"/>
      <c r="AO29" s="392"/>
      <c r="AP29" s="392"/>
      <c r="AQ29" s="392"/>
      <c r="AR29" s="393"/>
      <c r="AS29" s="391">
        <v>3333</v>
      </c>
      <c r="AT29" s="392"/>
      <c r="AU29" s="392"/>
      <c r="AV29" s="392"/>
      <c r="AW29" s="392"/>
      <c r="AX29" s="394"/>
      <c r="AY29" s="401"/>
      <c r="AZ29" s="402"/>
      <c r="BA29" s="402"/>
      <c r="BB29" s="403"/>
      <c r="BC29" s="395" t="s">
        <v>172</v>
      </c>
      <c r="BD29" s="396"/>
      <c r="BE29" s="396"/>
      <c r="BF29" s="396"/>
      <c r="BG29" s="396"/>
      <c r="BH29" s="396"/>
      <c r="BI29" s="396"/>
      <c r="BJ29" s="396"/>
      <c r="BK29" s="396"/>
      <c r="BL29" s="396"/>
      <c r="BM29" s="397"/>
      <c r="BN29" s="415">
        <v>1025320</v>
      </c>
      <c r="BO29" s="416"/>
      <c r="BP29" s="416"/>
      <c r="BQ29" s="416"/>
      <c r="BR29" s="416"/>
      <c r="BS29" s="416"/>
      <c r="BT29" s="416"/>
      <c r="BU29" s="417"/>
      <c r="BV29" s="415">
        <v>1025309</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173</v>
      </c>
      <c r="X30" s="468"/>
      <c r="Y30" s="468"/>
      <c r="Z30" s="468"/>
      <c r="AA30" s="468"/>
      <c r="AB30" s="468"/>
      <c r="AC30" s="468"/>
      <c r="AD30" s="468"/>
      <c r="AE30" s="468"/>
      <c r="AF30" s="468"/>
      <c r="AG30" s="469"/>
      <c r="AH30" s="379">
        <v>101.5</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174</v>
      </c>
      <c r="BD30" s="383"/>
      <c r="BE30" s="383"/>
      <c r="BF30" s="383"/>
      <c r="BG30" s="383"/>
      <c r="BH30" s="383"/>
      <c r="BI30" s="383"/>
      <c r="BJ30" s="383"/>
      <c r="BK30" s="383"/>
      <c r="BL30" s="383"/>
      <c r="BM30" s="384"/>
      <c r="BN30" s="418">
        <v>12119556</v>
      </c>
      <c r="BO30" s="419"/>
      <c r="BP30" s="419"/>
      <c r="BQ30" s="419"/>
      <c r="BR30" s="419"/>
      <c r="BS30" s="419"/>
      <c r="BT30" s="419"/>
      <c r="BU30" s="420"/>
      <c r="BV30" s="418">
        <v>15207164</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78" t="s">
        <v>181</v>
      </c>
      <c r="D33" s="378"/>
      <c r="E33" s="377" t="s">
        <v>182</v>
      </c>
      <c r="F33" s="377"/>
      <c r="G33" s="377"/>
      <c r="H33" s="377"/>
      <c r="I33" s="377"/>
      <c r="J33" s="377"/>
      <c r="K33" s="377"/>
      <c r="L33" s="377"/>
      <c r="M33" s="377"/>
      <c r="N33" s="377"/>
      <c r="O33" s="377"/>
      <c r="P33" s="377"/>
      <c r="Q33" s="377"/>
      <c r="R33" s="377"/>
      <c r="S33" s="377"/>
      <c r="T33" s="169"/>
      <c r="U33" s="378" t="s">
        <v>181</v>
      </c>
      <c r="V33" s="378"/>
      <c r="W33" s="377" t="s">
        <v>182</v>
      </c>
      <c r="X33" s="377"/>
      <c r="Y33" s="377"/>
      <c r="Z33" s="377"/>
      <c r="AA33" s="377"/>
      <c r="AB33" s="377"/>
      <c r="AC33" s="377"/>
      <c r="AD33" s="377"/>
      <c r="AE33" s="377"/>
      <c r="AF33" s="377"/>
      <c r="AG33" s="377"/>
      <c r="AH33" s="377"/>
      <c r="AI33" s="377"/>
      <c r="AJ33" s="377"/>
      <c r="AK33" s="377"/>
      <c r="AL33" s="169"/>
      <c r="AM33" s="378" t="s">
        <v>181</v>
      </c>
      <c r="AN33" s="378"/>
      <c r="AO33" s="377" t="s">
        <v>182</v>
      </c>
      <c r="AP33" s="377"/>
      <c r="AQ33" s="377"/>
      <c r="AR33" s="377"/>
      <c r="AS33" s="377"/>
      <c r="AT33" s="377"/>
      <c r="AU33" s="377"/>
      <c r="AV33" s="377"/>
      <c r="AW33" s="377"/>
      <c r="AX33" s="377"/>
      <c r="AY33" s="377"/>
      <c r="AZ33" s="377"/>
      <c r="BA33" s="377"/>
      <c r="BB33" s="377"/>
      <c r="BC33" s="377"/>
      <c r="BD33" s="170"/>
      <c r="BE33" s="377" t="s">
        <v>183</v>
      </c>
      <c r="BF33" s="377"/>
      <c r="BG33" s="377" t="s">
        <v>184</v>
      </c>
      <c r="BH33" s="377"/>
      <c r="BI33" s="377"/>
      <c r="BJ33" s="377"/>
      <c r="BK33" s="377"/>
      <c r="BL33" s="377"/>
      <c r="BM33" s="377"/>
      <c r="BN33" s="377"/>
      <c r="BO33" s="377"/>
      <c r="BP33" s="377"/>
      <c r="BQ33" s="377"/>
      <c r="BR33" s="377"/>
      <c r="BS33" s="377"/>
      <c r="BT33" s="377"/>
      <c r="BU33" s="377"/>
      <c r="BV33" s="170"/>
      <c r="BW33" s="378" t="s">
        <v>183</v>
      </c>
      <c r="BX33" s="378"/>
      <c r="BY33" s="377" t="s">
        <v>185</v>
      </c>
      <c r="BZ33" s="377"/>
      <c r="CA33" s="377"/>
      <c r="CB33" s="377"/>
      <c r="CC33" s="377"/>
      <c r="CD33" s="377"/>
      <c r="CE33" s="377"/>
      <c r="CF33" s="377"/>
      <c r="CG33" s="377"/>
      <c r="CH33" s="377"/>
      <c r="CI33" s="377"/>
      <c r="CJ33" s="377"/>
      <c r="CK33" s="377"/>
      <c r="CL33" s="377"/>
      <c r="CM33" s="377"/>
      <c r="CN33" s="169"/>
      <c r="CO33" s="378" t="s">
        <v>181</v>
      </c>
      <c r="CP33" s="378"/>
      <c r="CQ33" s="377" t="s">
        <v>186</v>
      </c>
      <c r="CR33" s="377"/>
      <c r="CS33" s="377"/>
      <c r="CT33" s="377"/>
      <c r="CU33" s="377"/>
      <c r="CV33" s="377"/>
      <c r="CW33" s="377"/>
      <c r="CX33" s="377"/>
      <c r="CY33" s="377"/>
      <c r="CZ33" s="377"/>
      <c r="DA33" s="377"/>
      <c r="DB33" s="377"/>
      <c r="DC33" s="377"/>
      <c r="DD33" s="377"/>
      <c r="DE33" s="377"/>
      <c r="DF33" s="169"/>
      <c r="DG33" s="377" t="s">
        <v>187</v>
      </c>
      <c r="DH33" s="377"/>
      <c r="DI33" s="171"/>
      <c r="DJ33" s="139"/>
      <c r="DK33" s="139"/>
      <c r="DL33" s="139"/>
      <c r="DM33" s="139"/>
      <c r="DN33" s="139"/>
      <c r="DO33" s="139"/>
    </row>
    <row r="34" spans="1:119" ht="32.25" customHeight="1">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11</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f>IF(AO34="","",MAX(C34:D43,U34:V43)+1)</f>
        <v>15</v>
      </c>
      <c r="AN34" s="375"/>
      <c r="AO34" s="374" t="str">
        <f>IF('各会計、関係団体の財政状況及び健全化判断比率'!B32="","",'各会計、関係団体の財政状況及び健全化判断比率'!B32)</f>
        <v>水道事業会計</v>
      </c>
      <c r="AP34" s="374"/>
      <c r="AQ34" s="374"/>
      <c r="AR34" s="374"/>
      <c r="AS34" s="374"/>
      <c r="AT34" s="374"/>
      <c r="AU34" s="374"/>
      <c r="AV34" s="374"/>
      <c r="AW34" s="374"/>
      <c r="AX34" s="374"/>
      <c r="AY34" s="374"/>
      <c r="AZ34" s="374"/>
      <c r="BA34" s="374"/>
      <c r="BB34" s="374"/>
      <c r="BC34" s="374"/>
      <c r="BD34" s="167"/>
      <c r="BE34" s="375">
        <f>IF(BG34="","",MAX(C34:D43,U34:V43,AM34:AN43)+1)</f>
        <v>19</v>
      </c>
      <c r="BF34" s="375"/>
      <c r="BG34" s="374" t="str">
        <f>IF('各会計、関係団体の財政状況及び健全化判断比率'!B36="","",'各会計、関係団体の財政状況及び健全化判断比率'!B36)</f>
        <v>湖南簡易水道事業特別会計</v>
      </c>
      <c r="BH34" s="374"/>
      <c r="BI34" s="374"/>
      <c r="BJ34" s="374"/>
      <c r="BK34" s="374"/>
      <c r="BL34" s="374"/>
      <c r="BM34" s="374"/>
      <c r="BN34" s="374"/>
      <c r="BO34" s="374"/>
      <c r="BP34" s="374"/>
      <c r="BQ34" s="374"/>
      <c r="BR34" s="374"/>
      <c r="BS34" s="374"/>
      <c r="BT34" s="374"/>
      <c r="BU34" s="374"/>
      <c r="BV34" s="167"/>
      <c r="BW34" s="375">
        <f>IF(BY34="","",MAX(C34:D43,U34:V43,AM34:AN43,BE34:BF43)+1)</f>
        <v>25</v>
      </c>
      <c r="BX34" s="375"/>
      <c r="BY34" s="374" t="str">
        <f>IF('各会計、関係団体の財政状況及び健全化判断比率'!B68="","",'各会計、関係団体の財政状況及び健全化判断比率'!B68)</f>
        <v>郡山地方広域消防組合　一般会計</v>
      </c>
      <c r="BZ34" s="374"/>
      <c r="CA34" s="374"/>
      <c r="CB34" s="374"/>
      <c r="CC34" s="374"/>
      <c r="CD34" s="374"/>
      <c r="CE34" s="374"/>
      <c r="CF34" s="374"/>
      <c r="CG34" s="374"/>
      <c r="CH34" s="374"/>
      <c r="CI34" s="374"/>
      <c r="CJ34" s="374"/>
      <c r="CK34" s="374"/>
      <c r="CL34" s="374"/>
      <c r="CM34" s="374"/>
      <c r="CN34" s="167"/>
      <c r="CO34" s="375">
        <f>IF(CQ34="","",MAX(C34:D43,U34:V43,AM34:AN43,BE34:BF43,BW34:BX43)+1)</f>
        <v>34</v>
      </c>
      <c r="CP34" s="375"/>
      <c r="CQ34" s="374" t="str">
        <f>IF('各会計、関係団体の財政状況及び健全化判断比率'!BS7="","",'各会計、関係団体の財政状況及び健全化判断比率'!BS7)</f>
        <v>郡山市文化・学び振興公社</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c r="A35" s="140"/>
      <c r="B35" s="166"/>
      <c r="C35" s="375">
        <f>IF(E35="","",C34+1)</f>
        <v>2</v>
      </c>
      <c r="D35" s="375"/>
      <c r="E35" s="374" t="str">
        <f>IF('各会計、関係団体の財政状況及び健全化判断比率'!B8="","",'各会計、関係団体の財政状況及び健全化判断比率'!B8)</f>
        <v>公共用地先行取得事業特別会計</v>
      </c>
      <c r="F35" s="374"/>
      <c r="G35" s="374"/>
      <c r="H35" s="374"/>
      <c r="I35" s="374"/>
      <c r="J35" s="374"/>
      <c r="K35" s="374"/>
      <c r="L35" s="374"/>
      <c r="M35" s="374"/>
      <c r="N35" s="374"/>
      <c r="O35" s="374"/>
      <c r="P35" s="374"/>
      <c r="Q35" s="374"/>
      <c r="R35" s="374"/>
      <c r="S35" s="374"/>
      <c r="T35" s="167"/>
      <c r="U35" s="375">
        <f>IF(W35="","",U34+1)</f>
        <v>12</v>
      </c>
      <c r="V35" s="375"/>
      <c r="W35" s="374" t="str">
        <f>IF('各会計、関係団体の財政状況及び健全化判断比率'!B29="","",'各会計、関係団体の財政状況及び健全化判断比率'!B29)</f>
        <v>介護保険特別会計</v>
      </c>
      <c r="X35" s="374"/>
      <c r="Y35" s="374"/>
      <c r="Z35" s="374"/>
      <c r="AA35" s="374"/>
      <c r="AB35" s="374"/>
      <c r="AC35" s="374"/>
      <c r="AD35" s="374"/>
      <c r="AE35" s="374"/>
      <c r="AF35" s="374"/>
      <c r="AG35" s="374"/>
      <c r="AH35" s="374"/>
      <c r="AI35" s="374"/>
      <c r="AJ35" s="374"/>
      <c r="AK35" s="374"/>
      <c r="AL35" s="167"/>
      <c r="AM35" s="375">
        <f t="shared" ref="AM35:AM43" si="0">IF(AO35="","",AM34+1)</f>
        <v>16</v>
      </c>
      <c r="AN35" s="375"/>
      <c r="AO35" s="374" t="str">
        <f>IF('各会計、関係団体の財政状況及び健全化判断比率'!B33="","",'各会計、関係団体の財政状況及び健全化判断比率'!B33)</f>
        <v>工業用水道事業会計</v>
      </c>
      <c r="AP35" s="374"/>
      <c r="AQ35" s="374"/>
      <c r="AR35" s="374"/>
      <c r="AS35" s="374"/>
      <c r="AT35" s="374"/>
      <c r="AU35" s="374"/>
      <c r="AV35" s="374"/>
      <c r="AW35" s="374"/>
      <c r="AX35" s="374"/>
      <c r="AY35" s="374"/>
      <c r="AZ35" s="374"/>
      <c r="BA35" s="374"/>
      <c r="BB35" s="374"/>
      <c r="BC35" s="374"/>
      <c r="BD35" s="167"/>
      <c r="BE35" s="375">
        <f t="shared" ref="BE35:BE43" si="1">IF(BG35="","",BE34+1)</f>
        <v>20</v>
      </c>
      <c r="BF35" s="375"/>
      <c r="BG35" s="374" t="str">
        <f>IF('各会計、関係団体の財政状況及び健全化判断比率'!B37="","",'各会計、関係団体の財政状況及び健全化判断比率'!B37)</f>
        <v>中田簡易水道事業特別会計</v>
      </c>
      <c r="BH35" s="374"/>
      <c r="BI35" s="374"/>
      <c r="BJ35" s="374"/>
      <c r="BK35" s="374"/>
      <c r="BL35" s="374"/>
      <c r="BM35" s="374"/>
      <c r="BN35" s="374"/>
      <c r="BO35" s="374"/>
      <c r="BP35" s="374"/>
      <c r="BQ35" s="374"/>
      <c r="BR35" s="374"/>
      <c r="BS35" s="374"/>
      <c r="BT35" s="374"/>
      <c r="BU35" s="374"/>
      <c r="BV35" s="167"/>
      <c r="BW35" s="375">
        <f t="shared" ref="BW35:BW43" si="2">IF(BY35="","",BW34+1)</f>
        <v>26</v>
      </c>
      <c r="BX35" s="375"/>
      <c r="BY35" s="374" t="str">
        <f>IF('各会計、関係団体の財政状況及び健全化判断比率'!B69="","",'各会計、関係団体の財政状況及び健全化判断比率'!B69)</f>
        <v>福島県後期高齢者医療広域連合　一般会計</v>
      </c>
      <c r="BZ35" s="374"/>
      <c r="CA35" s="374"/>
      <c r="CB35" s="374"/>
      <c r="CC35" s="374"/>
      <c r="CD35" s="374"/>
      <c r="CE35" s="374"/>
      <c r="CF35" s="374"/>
      <c r="CG35" s="374"/>
      <c r="CH35" s="374"/>
      <c r="CI35" s="374"/>
      <c r="CJ35" s="374"/>
      <c r="CK35" s="374"/>
      <c r="CL35" s="374"/>
      <c r="CM35" s="374"/>
      <c r="CN35" s="167"/>
      <c r="CO35" s="375">
        <f t="shared" ref="CO35:CO43" si="3">IF(CQ35="","",CO34+1)</f>
        <v>35</v>
      </c>
      <c r="CP35" s="375"/>
      <c r="CQ35" s="374" t="str">
        <f>IF('各会計、関係団体の財政状況及び健全化判断比率'!BS8="","",'各会計、関係団体の財政状況及び健全化判断比率'!BS8)</f>
        <v>郡山市観光交流振興公社</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c r="A36" s="140"/>
      <c r="B36" s="166"/>
      <c r="C36" s="375">
        <f>IF(E36="","",C35+1)</f>
        <v>3</v>
      </c>
      <c r="D36" s="375"/>
      <c r="E36" s="374" t="str">
        <f>IF('各会計、関係団体の財政状況及び健全化判断比率'!B9="","",'各会計、関係団体の財政状況及び健全化判断比率'!B9)</f>
        <v>荒井北井土地区画整理事業特別会計</v>
      </c>
      <c r="F36" s="374"/>
      <c r="G36" s="374"/>
      <c r="H36" s="374"/>
      <c r="I36" s="374"/>
      <c r="J36" s="374"/>
      <c r="K36" s="374"/>
      <c r="L36" s="374"/>
      <c r="M36" s="374"/>
      <c r="N36" s="374"/>
      <c r="O36" s="374"/>
      <c r="P36" s="374"/>
      <c r="Q36" s="374"/>
      <c r="R36" s="374"/>
      <c r="S36" s="374"/>
      <c r="T36" s="167"/>
      <c r="U36" s="375">
        <f t="shared" ref="U36:U43" si="4">IF(W36="","",U35+1)</f>
        <v>13</v>
      </c>
      <c r="V36" s="375"/>
      <c r="W36" s="374" t="str">
        <f>IF('各会計、関係団体の財政状況及び健全化判断比率'!B30="","",'各会計、関係団体の財政状況及び健全化判断比率'!B30)</f>
        <v>後期高齢者医療特別会計</v>
      </c>
      <c r="X36" s="374"/>
      <c r="Y36" s="374"/>
      <c r="Z36" s="374"/>
      <c r="AA36" s="374"/>
      <c r="AB36" s="374"/>
      <c r="AC36" s="374"/>
      <c r="AD36" s="374"/>
      <c r="AE36" s="374"/>
      <c r="AF36" s="374"/>
      <c r="AG36" s="374"/>
      <c r="AH36" s="374"/>
      <c r="AI36" s="374"/>
      <c r="AJ36" s="374"/>
      <c r="AK36" s="374"/>
      <c r="AL36" s="167"/>
      <c r="AM36" s="375">
        <f t="shared" si="0"/>
        <v>17</v>
      </c>
      <c r="AN36" s="375"/>
      <c r="AO36" s="374" t="str">
        <f>IF('各会計、関係団体の財政状況及び健全化判断比率'!B34="","",'各会計、関係団体の財政状況及び健全化判断比率'!B34)</f>
        <v>下水道事業会計</v>
      </c>
      <c r="AP36" s="374"/>
      <c r="AQ36" s="374"/>
      <c r="AR36" s="374"/>
      <c r="AS36" s="374"/>
      <c r="AT36" s="374"/>
      <c r="AU36" s="374"/>
      <c r="AV36" s="374"/>
      <c r="AW36" s="374"/>
      <c r="AX36" s="374"/>
      <c r="AY36" s="374"/>
      <c r="AZ36" s="374"/>
      <c r="BA36" s="374"/>
      <c r="BB36" s="374"/>
      <c r="BC36" s="374"/>
      <c r="BD36" s="167"/>
      <c r="BE36" s="375">
        <f t="shared" si="1"/>
        <v>21</v>
      </c>
      <c r="BF36" s="375"/>
      <c r="BG36" s="374" t="str">
        <f>IF('各会計、関係団体の財政状況及び健全化判断比率'!B38="","",'各会計、関係団体の財政状況及び健全化判断比率'!B38)</f>
        <v>熱海中山簡易水道事業特別会計</v>
      </c>
      <c r="BH36" s="374"/>
      <c r="BI36" s="374"/>
      <c r="BJ36" s="374"/>
      <c r="BK36" s="374"/>
      <c r="BL36" s="374"/>
      <c r="BM36" s="374"/>
      <c r="BN36" s="374"/>
      <c r="BO36" s="374"/>
      <c r="BP36" s="374"/>
      <c r="BQ36" s="374"/>
      <c r="BR36" s="374"/>
      <c r="BS36" s="374"/>
      <c r="BT36" s="374"/>
      <c r="BU36" s="374"/>
      <c r="BV36" s="167"/>
      <c r="BW36" s="375">
        <f t="shared" si="2"/>
        <v>27</v>
      </c>
      <c r="BX36" s="375"/>
      <c r="BY36" s="374" t="str">
        <f>IF('各会計、関係団体の財政状況及び健全化判断比率'!B70="","",'各会計、関係団体の財政状況及び健全化判断比率'!B70)</f>
        <v>福島県後期高齢者医療広域連合　後期高齢者医療特別会計</v>
      </c>
      <c r="BZ36" s="374"/>
      <c r="CA36" s="374"/>
      <c r="CB36" s="374"/>
      <c r="CC36" s="374"/>
      <c r="CD36" s="374"/>
      <c r="CE36" s="374"/>
      <c r="CF36" s="374"/>
      <c r="CG36" s="374"/>
      <c r="CH36" s="374"/>
      <c r="CI36" s="374"/>
      <c r="CJ36" s="374"/>
      <c r="CK36" s="374"/>
      <c r="CL36" s="374"/>
      <c r="CM36" s="374"/>
      <c r="CN36" s="167"/>
      <c r="CO36" s="375">
        <f t="shared" si="3"/>
        <v>36</v>
      </c>
      <c r="CP36" s="375"/>
      <c r="CQ36" s="374" t="str">
        <f>IF('各会計、関係団体の財政状況及び健全化判断比率'!BS9="","",'各会計、関係団体の財政状況及び健全化判断比率'!BS9)</f>
        <v>郡山市健康振興財団</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c r="A37" s="140"/>
      <c r="B37" s="166"/>
      <c r="C37" s="375">
        <f>IF(E37="","",C36+1)</f>
        <v>4</v>
      </c>
      <c r="D37" s="375"/>
      <c r="E37" s="374" t="str">
        <f>IF('各会計、関係団体の財政状況及び健全化判断比率'!B10="","",'各会計、関係団体の財政状況及び健全化判断比率'!B10)</f>
        <v>中谷地土地区画整理事業特別会計</v>
      </c>
      <c r="F37" s="374"/>
      <c r="G37" s="374"/>
      <c r="H37" s="374"/>
      <c r="I37" s="374"/>
      <c r="J37" s="374"/>
      <c r="K37" s="374"/>
      <c r="L37" s="374"/>
      <c r="M37" s="374"/>
      <c r="N37" s="374"/>
      <c r="O37" s="374"/>
      <c r="P37" s="374"/>
      <c r="Q37" s="374"/>
      <c r="R37" s="374"/>
      <c r="S37" s="374"/>
      <c r="T37" s="167"/>
      <c r="U37" s="375">
        <f t="shared" si="4"/>
        <v>14</v>
      </c>
      <c r="V37" s="375"/>
      <c r="W37" s="374" t="str">
        <f>IF('各会計、関係団体の財政状況及び健全化判断比率'!B31="","",'各会計、関係団体の財政状況及び健全化判断比率'!B31)</f>
        <v>駐車場事業特別会計</v>
      </c>
      <c r="X37" s="374"/>
      <c r="Y37" s="374"/>
      <c r="Z37" s="374"/>
      <c r="AA37" s="374"/>
      <c r="AB37" s="374"/>
      <c r="AC37" s="374"/>
      <c r="AD37" s="374"/>
      <c r="AE37" s="374"/>
      <c r="AF37" s="374"/>
      <c r="AG37" s="374"/>
      <c r="AH37" s="374"/>
      <c r="AI37" s="374"/>
      <c r="AJ37" s="374"/>
      <c r="AK37" s="374"/>
      <c r="AL37" s="167"/>
      <c r="AM37" s="375">
        <f t="shared" si="0"/>
        <v>18</v>
      </c>
      <c r="AN37" s="375"/>
      <c r="AO37" s="374" t="str">
        <f>IF('各会計、関係団体の財政状況及び健全化判断比率'!B35="","",'各会計、関係団体の財政状況及び健全化判断比率'!B35)</f>
        <v>農業集落排水事業会計</v>
      </c>
      <c r="AP37" s="374"/>
      <c r="AQ37" s="374"/>
      <c r="AR37" s="374"/>
      <c r="AS37" s="374"/>
      <c r="AT37" s="374"/>
      <c r="AU37" s="374"/>
      <c r="AV37" s="374"/>
      <c r="AW37" s="374"/>
      <c r="AX37" s="374"/>
      <c r="AY37" s="374"/>
      <c r="AZ37" s="374"/>
      <c r="BA37" s="374"/>
      <c r="BB37" s="374"/>
      <c r="BC37" s="374"/>
      <c r="BD37" s="167"/>
      <c r="BE37" s="375">
        <f t="shared" si="1"/>
        <v>22</v>
      </c>
      <c r="BF37" s="375"/>
      <c r="BG37" s="374" t="str">
        <f>IF('各会計、関係団体の財政状況及び健全化判断比率'!B39="","",'各会計、関係団体の財政状況及び健全化判断比率'!B39)</f>
        <v>総合地方卸売市場特別会計</v>
      </c>
      <c r="BH37" s="374"/>
      <c r="BI37" s="374"/>
      <c r="BJ37" s="374"/>
      <c r="BK37" s="374"/>
      <c r="BL37" s="374"/>
      <c r="BM37" s="374"/>
      <c r="BN37" s="374"/>
      <c r="BO37" s="374"/>
      <c r="BP37" s="374"/>
      <c r="BQ37" s="374"/>
      <c r="BR37" s="374"/>
      <c r="BS37" s="374"/>
      <c r="BT37" s="374"/>
      <c r="BU37" s="374"/>
      <c r="BV37" s="167"/>
      <c r="BW37" s="375">
        <f t="shared" si="2"/>
        <v>28</v>
      </c>
      <c r="BX37" s="375"/>
      <c r="BY37" s="374" t="str">
        <f>IF('各会計、関係団体の財政状況及び健全化判断比率'!B71="","",'各会計、関係団体の財政状況及び健全化判断比率'!B71)</f>
        <v>福島県市民交通災害共済組合　一般会計</v>
      </c>
      <c r="BZ37" s="374"/>
      <c r="CA37" s="374"/>
      <c r="CB37" s="374"/>
      <c r="CC37" s="374"/>
      <c r="CD37" s="374"/>
      <c r="CE37" s="374"/>
      <c r="CF37" s="374"/>
      <c r="CG37" s="374"/>
      <c r="CH37" s="374"/>
      <c r="CI37" s="374"/>
      <c r="CJ37" s="374"/>
      <c r="CK37" s="374"/>
      <c r="CL37" s="374"/>
      <c r="CM37" s="374"/>
      <c r="CN37" s="167"/>
      <c r="CO37" s="375">
        <f t="shared" si="3"/>
        <v>37</v>
      </c>
      <c r="CP37" s="375"/>
      <c r="CQ37" s="374" t="str">
        <f>IF('各会計、関係団体の財政状況及び健全化判断比率'!BS10="","",'各会計、関係団体の財政状況及び健全化判断比率'!BS10)</f>
        <v>郡山コンベンションビューロー</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c r="A38" s="140"/>
      <c r="B38" s="166"/>
      <c r="C38" s="375">
        <f t="shared" ref="C38:C43" si="5">IF(E38="","",C37+1)</f>
        <v>5</v>
      </c>
      <c r="D38" s="375"/>
      <c r="E38" s="374" t="str">
        <f>IF('各会計、関係団体の財政状況及び健全化判断比率'!B11="","",'各会計、関係団体の財政状況及び健全化判断比率'!B11)</f>
        <v>富田第二土地区画整理事業特別会計</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f t="shared" si="1"/>
        <v>23</v>
      </c>
      <c r="BF38" s="375"/>
      <c r="BG38" s="374" t="str">
        <f>IF('各会計、関係団体の財政状況及び健全化判断比率'!B40="","",'各会計、関係団体の財政状況及び健全化判断比率'!B40)</f>
        <v>熱海温泉事業特別会計</v>
      </c>
      <c r="BH38" s="374"/>
      <c r="BI38" s="374"/>
      <c r="BJ38" s="374"/>
      <c r="BK38" s="374"/>
      <c r="BL38" s="374"/>
      <c r="BM38" s="374"/>
      <c r="BN38" s="374"/>
      <c r="BO38" s="374"/>
      <c r="BP38" s="374"/>
      <c r="BQ38" s="374"/>
      <c r="BR38" s="374"/>
      <c r="BS38" s="374"/>
      <c r="BT38" s="374"/>
      <c r="BU38" s="374"/>
      <c r="BV38" s="167"/>
      <c r="BW38" s="375">
        <f t="shared" si="2"/>
        <v>29</v>
      </c>
      <c r="BX38" s="375"/>
      <c r="BY38" s="374" t="str">
        <f>IF('各会計、関係団体の財政状況及び健全化判断比率'!B72="","",'各会計、関係団体の財政状況及び健全化判断比率'!B72)</f>
        <v>福島県市町村総合事務組合　一般会計</v>
      </c>
      <c r="BZ38" s="374"/>
      <c r="CA38" s="374"/>
      <c r="CB38" s="374"/>
      <c r="CC38" s="374"/>
      <c r="CD38" s="374"/>
      <c r="CE38" s="374"/>
      <c r="CF38" s="374"/>
      <c r="CG38" s="374"/>
      <c r="CH38" s="374"/>
      <c r="CI38" s="374"/>
      <c r="CJ38" s="374"/>
      <c r="CK38" s="374"/>
      <c r="CL38" s="374"/>
      <c r="CM38" s="374"/>
      <c r="CN38" s="167"/>
      <c r="CO38" s="375">
        <f t="shared" si="3"/>
        <v>38</v>
      </c>
      <c r="CP38" s="375"/>
      <c r="CQ38" s="374" t="str">
        <f>IF('各会計、関係団体の財政状況及び健全化判断比率'!BS11="","",'各会計、関係団体の財政状況及び健全化判断比率'!BS11)</f>
        <v>郡山駅西口再開発</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c r="A39" s="140"/>
      <c r="B39" s="166"/>
      <c r="C39" s="375">
        <f t="shared" si="5"/>
        <v>6</v>
      </c>
      <c r="D39" s="375"/>
      <c r="E39" s="374" t="str">
        <f>IF('各会計、関係団体の財政状況及び健全化判断比率'!B12="","",'各会計、関係団体の財政状況及び健全化判断比率'!B12)</f>
        <v>伊賀河原土地区画整理事業特別会計</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f t="shared" si="1"/>
        <v>24</v>
      </c>
      <c r="BF39" s="375"/>
      <c r="BG39" s="374" t="str">
        <f>IF('各会計、関係団体の財政状況及び健全化判断比率'!B41="","",'各会計、関係団体の財政状況及び健全化判断比率'!B41)</f>
        <v>工業団地開発事業特別会計</v>
      </c>
      <c r="BH39" s="374"/>
      <c r="BI39" s="374"/>
      <c r="BJ39" s="374"/>
      <c r="BK39" s="374"/>
      <c r="BL39" s="374"/>
      <c r="BM39" s="374"/>
      <c r="BN39" s="374"/>
      <c r="BO39" s="374"/>
      <c r="BP39" s="374"/>
      <c r="BQ39" s="374"/>
      <c r="BR39" s="374"/>
      <c r="BS39" s="374"/>
      <c r="BT39" s="374"/>
      <c r="BU39" s="374"/>
      <c r="BV39" s="167"/>
      <c r="BW39" s="375">
        <f t="shared" si="2"/>
        <v>30</v>
      </c>
      <c r="BX39" s="375"/>
      <c r="BY39" s="374" t="str">
        <f>IF('各会計、関係団体の財政状況及び健全化判断比率'!B73="","",'各会計、関係団体の財政状況及び健全化判断比率'!B73)</f>
        <v>福島県市町村総合事務組合　消防補償等特別会計</v>
      </c>
      <c r="BZ39" s="374"/>
      <c r="CA39" s="374"/>
      <c r="CB39" s="374"/>
      <c r="CC39" s="374"/>
      <c r="CD39" s="374"/>
      <c r="CE39" s="374"/>
      <c r="CF39" s="374"/>
      <c r="CG39" s="374"/>
      <c r="CH39" s="374"/>
      <c r="CI39" s="374"/>
      <c r="CJ39" s="374"/>
      <c r="CK39" s="374"/>
      <c r="CL39" s="374"/>
      <c r="CM39" s="374"/>
      <c r="CN39" s="167"/>
      <c r="CO39" s="375">
        <f t="shared" si="3"/>
        <v>39</v>
      </c>
      <c r="CP39" s="375"/>
      <c r="CQ39" s="374" t="str">
        <f>IF('各会計、関係団体の財政状況及び健全化判断比率'!BS12="","",'各会計、関係団体の財政状況及び健全化判断比率'!BS12)</f>
        <v>郡山地方土地開発公社</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c r="A40" s="140"/>
      <c r="B40" s="166"/>
      <c r="C40" s="375">
        <f t="shared" si="5"/>
        <v>7</v>
      </c>
      <c r="D40" s="375"/>
      <c r="E40" s="374" t="str">
        <f>IF('各会計、関係団体の財政状況及び健全化判断比率'!B13="","",'各会計、関係団体の財政状況及び健全化判断比率'!B13)</f>
        <v>徳定土地区画整理事業特別会計</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31</v>
      </c>
      <c r="BX40" s="375"/>
      <c r="BY40" s="374" t="str">
        <f>IF('各会計、関係団体の財政状況及び健全化判断比率'!B74="","",'各会計、関係団体の財政状況及び健全化判断比率'!B74)</f>
        <v>福島県市町村総合事務組合　消防賞じゅつ金特別会計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c r="A41" s="140"/>
      <c r="B41" s="166"/>
      <c r="C41" s="375">
        <f t="shared" si="5"/>
        <v>8</v>
      </c>
      <c r="D41" s="375"/>
      <c r="E41" s="374" t="str">
        <f>IF('各会計、関係団体の財政状況及び健全化判断比率'!B14="","",'各会計、関係団体の財政状況及び健全化判断比率'!B14)</f>
        <v>大町土地区画整理事業特別会計</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32</v>
      </c>
      <c r="BX41" s="375"/>
      <c r="BY41" s="374" t="str">
        <f>IF('各会計、関係団体の財政状況及び健全化判断比率'!B75="","",'各会計、関係団体の財政状況及び健全化判断比率'!B75)</f>
        <v>福島県市町村総合事務組合　非常勤職員公務災害補償特別会計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c r="A42" s="139"/>
      <c r="B42" s="166"/>
      <c r="C42" s="375">
        <f t="shared" si="5"/>
        <v>9</v>
      </c>
      <c r="D42" s="375"/>
      <c r="E42" s="374" t="str">
        <f>IF('各会計、関係団体の財政状況及び健全化判断比率'!B15="","",'各会計、関係団体の財政状況及び健全化判断比率'!B15)</f>
        <v>郡山駅西口市街地再開発事業特別会計</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33</v>
      </c>
      <c r="BX42" s="375"/>
      <c r="BY42" s="374" t="str">
        <f>IF('各会計、関係団体の財政状況及び健全化判断比率'!B76="","",'各会計、関係団体の財政状況及び健全化判断比率'!B76)</f>
        <v>福島県市町村総合事務組合　自治会館管理特別会計</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c r="A43" s="139"/>
      <c r="B43" s="166"/>
      <c r="C43" s="375">
        <f t="shared" si="5"/>
        <v>10</v>
      </c>
      <c r="D43" s="375"/>
      <c r="E43" s="374" t="str">
        <f>IF('各会計、関係団体の財政状況及び健全化判断比率'!B16="","",'各会計、関係団体の財政状況及び健全化判断比率'!B16)</f>
        <v>母子父子寡婦福祉資金貸付金特別会計</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192</v>
      </c>
    </row>
    <row r="50" spans="5:5">
      <c r="E50" s="141" t="s">
        <v>193</v>
      </c>
    </row>
    <row r="51" spans="5:5">
      <c r="E51" s="141" t="s">
        <v>194</v>
      </c>
    </row>
    <row r="52" spans="5:5">
      <c r="E52" s="141" t="s">
        <v>195</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535</v>
      </c>
      <c r="G33" s="29" t="s">
        <v>536</v>
      </c>
      <c r="H33" s="29" t="s">
        <v>537</v>
      </c>
      <c r="I33" s="29" t="s">
        <v>538</v>
      </c>
      <c r="J33" s="30" t="s">
        <v>539</v>
      </c>
      <c r="K33" s="22"/>
      <c r="L33" s="22"/>
      <c r="M33" s="22"/>
      <c r="N33" s="22"/>
      <c r="O33" s="22"/>
      <c r="P33" s="22"/>
    </row>
    <row r="34" spans="1:16" ht="39" customHeight="1">
      <c r="A34" s="22"/>
      <c r="B34" s="31"/>
      <c r="C34" s="1184" t="s">
        <v>541</v>
      </c>
      <c r="D34" s="1184"/>
      <c r="E34" s="1185"/>
      <c r="F34" s="32">
        <v>7.6</v>
      </c>
      <c r="G34" s="33">
        <v>7.7</v>
      </c>
      <c r="H34" s="33">
        <v>9.08</v>
      </c>
      <c r="I34" s="33">
        <v>11.49</v>
      </c>
      <c r="J34" s="34">
        <v>13.84</v>
      </c>
      <c r="K34" s="22"/>
      <c r="L34" s="22"/>
      <c r="M34" s="22"/>
      <c r="N34" s="22"/>
      <c r="O34" s="22"/>
      <c r="P34" s="22"/>
    </row>
    <row r="35" spans="1:16" ht="39" customHeight="1">
      <c r="A35" s="22"/>
      <c r="B35" s="35"/>
      <c r="C35" s="1178" t="s">
        <v>542</v>
      </c>
      <c r="D35" s="1179"/>
      <c r="E35" s="1180"/>
      <c r="F35" s="36">
        <v>6.05</v>
      </c>
      <c r="G35" s="37">
        <v>6.15</v>
      </c>
      <c r="H35" s="37">
        <v>6.52</v>
      </c>
      <c r="I35" s="37">
        <v>6.06</v>
      </c>
      <c r="J35" s="38">
        <v>5.83</v>
      </c>
      <c r="K35" s="22"/>
      <c r="L35" s="22"/>
      <c r="M35" s="22"/>
      <c r="N35" s="22"/>
      <c r="O35" s="22"/>
      <c r="P35" s="22"/>
    </row>
    <row r="36" spans="1:16" ht="39" customHeight="1">
      <c r="A36" s="22"/>
      <c r="B36" s="35"/>
      <c r="C36" s="1178" t="s">
        <v>543</v>
      </c>
      <c r="D36" s="1179"/>
      <c r="E36" s="1180"/>
      <c r="F36" s="36">
        <v>2.23</v>
      </c>
      <c r="G36" s="37">
        <v>1.75</v>
      </c>
      <c r="H36" s="37">
        <v>2.2400000000000002</v>
      </c>
      <c r="I36" s="37">
        <v>1.66</v>
      </c>
      <c r="J36" s="38">
        <v>1.73</v>
      </c>
      <c r="K36" s="22"/>
      <c r="L36" s="22"/>
      <c r="M36" s="22"/>
      <c r="N36" s="22"/>
      <c r="O36" s="22"/>
      <c r="P36" s="22"/>
    </row>
    <row r="37" spans="1:16" ht="39" customHeight="1">
      <c r="A37" s="22"/>
      <c r="B37" s="35"/>
      <c r="C37" s="1178" t="s">
        <v>544</v>
      </c>
      <c r="D37" s="1179"/>
      <c r="E37" s="1180"/>
      <c r="F37" s="36">
        <v>0.31</v>
      </c>
      <c r="G37" s="37">
        <v>0.86</v>
      </c>
      <c r="H37" s="37">
        <v>0.75</v>
      </c>
      <c r="I37" s="37">
        <v>0.66</v>
      </c>
      <c r="J37" s="38">
        <v>0.83</v>
      </c>
      <c r="K37" s="22"/>
      <c r="L37" s="22"/>
      <c r="M37" s="22"/>
      <c r="N37" s="22"/>
      <c r="O37" s="22"/>
      <c r="P37" s="22"/>
    </row>
    <row r="38" spans="1:16" ht="39" customHeight="1">
      <c r="A38" s="22"/>
      <c r="B38" s="35"/>
      <c r="C38" s="1178" t="s">
        <v>545</v>
      </c>
      <c r="D38" s="1179"/>
      <c r="E38" s="1180"/>
      <c r="F38" s="36">
        <v>0.31</v>
      </c>
      <c r="G38" s="37">
        <v>0.23</v>
      </c>
      <c r="H38" s="37">
        <v>0.2</v>
      </c>
      <c r="I38" s="37">
        <v>0.19</v>
      </c>
      <c r="J38" s="38">
        <v>0.63</v>
      </c>
      <c r="K38" s="22"/>
      <c r="L38" s="22"/>
      <c r="M38" s="22"/>
      <c r="N38" s="22"/>
      <c r="O38" s="22"/>
      <c r="P38" s="22"/>
    </row>
    <row r="39" spans="1:16" ht="39" customHeight="1">
      <c r="A39" s="22"/>
      <c r="B39" s="35"/>
      <c r="C39" s="1178" t="s">
        <v>546</v>
      </c>
      <c r="D39" s="1179"/>
      <c r="E39" s="1180"/>
      <c r="F39" s="36">
        <v>0</v>
      </c>
      <c r="G39" s="37">
        <v>0</v>
      </c>
      <c r="H39" s="37">
        <v>0.08</v>
      </c>
      <c r="I39" s="37">
        <v>0.12</v>
      </c>
      <c r="J39" s="38">
        <v>0.14000000000000001</v>
      </c>
      <c r="K39" s="22"/>
      <c r="L39" s="22"/>
      <c r="M39" s="22"/>
      <c r="N39" s="22"/>
      <c r="O39" s="22"/>
      <c r="P39" s="22"/>
    </row>
    <row r="40" spans="1:16" ht="39" customHeight="1">
      <c r="A40" s="22"/>
      <c r="B40" s="35"/>
      <c r="C40" s="1178" t="s">
        <v>547</v>
      </c>
      <c r="D40" s="1179"/>
      <c r="E40" s="1180"/>
      <c r="F40" s="36">
        <v>0.06</v>
      </c>
      <c r="G40" s="37">
        <v>0.05</v>
      </c>
      <c r="H40" s="37">
        <v>0.06</v>
      </c>
      <c r="I40" s="37">
        <v>0.06</v>
      </c>
      <c r="J40" s="38">
        <v>0.06</v>
      </c>
      <c r="K40" s="22"/>
      <c r="L40" s="22"/>
      <c r="M40" s="22"/>
      <c r="N40" s="22"/>
      <c r="O40" s="22"/>
      <c r="P40" s="22"/>
    </row>
    <row r="41" spans="1:16" ht="39" customHeight="1">
      <c r="A41" s="22"/>
      <c r="B41" s="35"/>
      <c r="C41" s="1178" t="s">
        <v>548</v>
      </c>
      <c r="D41" s="1179"/>
      <c r="E41" s="1180"/>
      <c r="F41" s="36">
        <v>0.04</v>
      </c>
      <c r="G41" s="37">
        <v>0.06</v>
      </c>
      <c r="H41" s="37">
        <v>7.0000000000000007E-2</v>
      </c>
      <c r="I41" s="37">
        <v>0.05</v>
      </c>
      <c r="J41" s="38">
        <v>0.03</v>
      </c>
      <c r="K41" s="22"/>
      <c r="L41" s="22"/>
      <c r="M41" s="22"/>
      <c r="N41" s="22"/>
      <c r="O41" s="22"/>
      <c r="P41" s="22"/>
    </row>
    <row r="42" spans="1:16" ht="39" customHeight="1">
      <c r="A42" s="22"/>
      <c r="B42" s="39"/>
      <c r="C42" s="1178" t="s">
        <v>549</v>
      </c>
      <c r="D42" s="1179"/>
      <c r="E42" s="1180"/>
      <c r="F42" s="36" t="s">
        <v>510</v>
      </c>
      <c r="G42" s="37" t="s">
        <v>550</v>
      </c>
      <c r="H42" s="37" t="s">
        <v>510</v>
      </c>
      <c r="I42" s="37" t="s">
        <v>510</v>
      </c>
      <c r="J42" s="38" t="s">
        <v>510</v>
      </c>
      <c r="K42" s="22"/>
      <c r="L42" s="22"/>
      <c r="M42" s="22"/>
      <c r="N42" s="22"/>
      <c r="O42" s="22"/>
      <c r="P42" s="22"/>
    </row>
    <row r="43" spans="1:16" ht="39" customHeight="1" thickBot="1">
      <c r="A43" s="22"/>
      <c r="B43" s="40"/>
      <c r="C43" s="1181" t="s">
        <v>551</v>
      </c>
      <c r="D43" s="1182"/>
      <c r="E43" s="1183"/>
      <c r="F43" s="41">
        <v>0.24</v>
      </c>
      <c r="G43" s="42">
        <v>12.53</v>
      </c>
      <c r="H43" s="42">
        <v>0.22</v>
      </c>
      <c r="I43" s="42">
        <v>0.03</v>
      </c>
      <c r="J43" s="43">
        <v>0.01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535</v>
      </c>
      <c r="L44" s="56" t="s">
        <v>536</v>
      </c>
      <c r="M44" s="56" t="s">
        <v>537</v>
      </c>
      <c r="N44" s="56" t="s">
        <v>538</v>
      </c>
      <c r="O44" s="57" t="s">
        <v>539</v>
      </c>
      <c r="P44" s="48"/>
      <c r="Q44" s="48"/>
      <c r="R44" s="48"/>
      <c r="S44" s="48"/>
      <c r="T44" s="48"/>
      <c r="U44" s="48"/>
    </row>
    <row r="45" spans="1:21" ht="30.75" customHeight="1">
      <c r="A45" s="48"/>
      <c r="B45" s="1194" t="s">
        <v>11</v>
      </c>
      <c r="C45" s="1195"/>
      <c r="D45" s="58"/>
      <c r="E45" s="1200" t="s">
        <v>12</v>
      </c>
      <c r="F45" s="1200"/>
      <c r="G45" s="1200"/>
      <c r="H45" s="1200"/>
      <c r="I45" s="1200"/>
      <c r="J45" s="1201"/>
      <c r="K45" s="59">
        <v>10919</v>
      </c>
      <c r="L45" s="60">
        <v>10357</v>
      </c>
      <c r="M45" s="60">
        <v>10241</v>
      </c>
      <c r="N45" s="60">
        <v>10047</v>
      </c>
      <c r="O45" s="61">
        <v>10239</v>
      </c>
      <c r="P45" s="48"/>
      <c r="Q45" s="48"/>
      <c r="R45" s="48"/>
      <c r="S45" s="48"/>
      <c r="T45" s="48"/>
      <c r="U45" s="48"/>
    </row>
    <row r="46" spans="1:21" ht="30.75" customHeight="1">
      <c r="A46" s="48"/>
      <c r="B46" s="1196"/>
      <c r="C46" s="1197"/>
      <c r="D46" s="62"/>
      <c r="E46" s="1188" t="s">
        <v>13</v>
      </c>
      <c r="F46" s="1188"/>
      <c r="G46" s="1188"/>
      <c r="H46" s="1188"/>
      <c r="I46" s="1188"/>
      <c r="J46" s="1189"/>
      <c r="K46" s="63" t="s">
        <v>510</v>
      </c>
      <c r="L46" s="64" t="s">
        <v>510</v>
      </c>
      <c r="M46" s="64" t="s">
        <v>510</v>
      </c>
      <c r="N46" s="64" t="s">
        <v>510</v>
      </c>
      <c r="O46" s="65" t="s">
        <v>510</v>
      </c>
      <c r="P46" s="48"/>
      <c r="Q46" s="48"/>
      <c r="R46" s="48"/>
      <c r="S46" s="48"/>
      <c r="T46" s="48"/>
      <c r="U46" s="48"/>
    </row>
    <row r="47" spans="1:21" ht="30.75" customHeight="1">
      <c r="A47" s="48"/>
      <c r="B47" s="1196"/>
      <c r="C47" s="1197"/>
      <c r="D47" s="62"/>
      <c r="E47" s="1188" t="s">
        <v>14</v>
      </c>
      <c r="F47" s="1188"/>
      <c r="G47" s="1188"/>
      <c r="H47" s="1188"/>
      <c r="I47" s="1188"/>
      <c r="J47" s="1189"/>
      <c r="K47" s="63" t="s">
        <v>510</v>
      </c>
      <c r="L47" s="64" t="s">
        <v>510</v>
      </c>
      <c r="M47" s="64" t="s">
        <v>510</v>
      </c>
      <c r="N47" s="64" t="s">
        <v>510</v>
      </c>
      <c r="O47" s="65" t="s">
        <v>510</v>
      </c>
      <c r="P47" s="48"/>
      <c r="Q47" s="48"/>
      <c r="R47" s="48"/>
      <c r="S47" s="48"/>
      <c r="T47" s="48"/>
      <c r="U47" s="48"/>
    </row>
    <row r="48" spans="1:21" ht="30.75" customHeight="1">
      <c r="A48" s="48"/>
      <c r="B48" s="1196"/>
      <c r="C48" s="1197"/>
      <c r="D48" s="62"/>
      <c r="E48" s="1188" t="s">
        <v>15</v>
      </c>
      <c r="F48" s="1188"/>
      <c r="G48" s="1188"/>
      <c r="H48" s="1188"/>
      <c r="I48" s="1188"/>
      <c r="J48" s="1189"/>
      <c r="K48" s="63">
        <v>4240</v>
      </c>
      <c r="L48" s="64">
        <v>3931</v>
      </c>
      <c r="M48" s="64">
        <v>3867</v>
      </c>
      <c r="N48" s="64">
        <v>4311</v>
      </c>
      <c r="O48" s="65">
        <v>4520</v>
      </c>
      <c r="P48" s="48"/>
      <c r="Q48" s="48"/>
      <c r="R48" s="48"/>
      <c r="S48" s="48"/>
      <c r="T48" s="48"/>
      <c r="U48" s="48"/>
    </row>
    <row r="49" spans="1:21" ht="30.75" customHeight="1">
      <c r="A49" s="48"/>
      <c r="B49" s="1196"/>
      <c r="C49" s="1197"/>
      <c r="D49" s="62"/>
      <c r="E49" s="1188" t="s">
        <v>16</v>
      </c>
      <c r="F49" s="1188"/>
      <c r="G49" s="1188"/>
      <c r="H49" s="1188"/>
      <c r="I49" s="1188"/>
      <c r="J49" s="1189"/>
      <c r="K49" s="63">
        <v>121</v>
      </c>
      <c r="L49" s="64">
        <v>82</v>
      </c>
      <c r="M49" s="64">
        <v>75</v>
      </c>
      <c r="N49" s="64">
        <v>73</v>
      </c>
      <c r="O49" s="65">
        <v>89</v>
      </c>
      <c r="P49" s="48"/>
      <c r="Q49" s="48"/>
      <c r="R49" s="48"/>
      <c r="S49" s="48"/>
      <c r="T49" s="48"/>
      <c r="U49" s="48"/>
    </row>
    <row r="50" spans="1:21" ht="30.75" customHeight="1">
      <c r="A50" s="48"/>
      <c r="B50" s="1196"/>
      <c r="C50" s="1197"/>
      <c r="D50" s="62"/>
      <c r="E50" s="1188" t="s">
        <v>17</v>
      </c>
      <c r="F50" s="1188"/>
      <c r="G50" s="1188"/>
      <c r="H50" s="1188"/>
      <c r="I50" s="1188"/>
      <c r="J50" s="1189"/>
      <c r="K50" s="63">
        <v>478</v>
      </c>
      <c r="L50" s="64">
        <v>353</v>
      </c>
      <c r="M50" s="64">
        <v>282</v>
      </c>
      <c r="N50" s="64">
        <v>240</v>
      </c>
      <c r="O50" s="65">
        <v>254</v>
      </c>
      <c r="P50" s="48"/>
      <c r="Q50" s="48"/>
      <c r="R50" s="48"/>
      <c r="S50" s="48"/>
      <c r="T50" s="48"/>
      <c r="U50" s="48"/>
    </row>
    <row r="51" spans="1:21" ht="30.75" customHeight="1">
      <c r="A51" s="48"/>
      <c r="B51" s="1198"/>
      <c r="C51" s="1199"/>
      <c r="D51" s="66"/>
      <c r="E51" s="1188" t="s">
        <v>18</v>
      </c>
      <c r="F51" s="1188"/>
      <c r="G51" s="1188"/>
      <c r="H51" s="1188"/>
      <c r="I51" s="1188"/>
      <c r="J51" s="1189"/>
      <c r="K51" s="63" t="s">
        <v>510</v>
      </c>
      <c r="L51" s="64" t="s">
        <v>510</v>
      </c>
      <c r="M51" s="64" t="s">
        <v>510</v>
      </c>
      <c r="N51" s="64" t="s">
        <v>510</v>
      </c>
      <c r="O51" s="65" t="s">
        <v>510</v>
      </c>
      <c r="P51" s="48"/>
      <c r="Q51" s="48"/>
      <c r="R51" s="48"/>
      <c r="S51" s="48"/>
      <c r="T51" s="48"/>
      <c r="U51" s="48"/>
    </row>
    <row r="52" spans="1:21" ht="30.75" customHeight="1">
      <c r="A52" s="48"/>
      <c r="B52" s="1186" t="s">
        <v>19</v>
      </c>
      <c r="C52" s="1187"/>
      <c r="D52" s="66"/>
      <c r="E52" s="1188" t="s">
        <v>20</v>
      </c>
      <c r="F52" s="1188"/>
      <c r="G52" s="1188"/>
      <c r="H52" s="1188"/>
      <c r="I52" s="1188"/>
      <c r="J52" s="1189"/>
      <c r="K52" s="63">
        <v>12069</v>
      </c>
      <c r="L52" s="64">
        <v>12100</v>
      </c>
      <c r="M52" s="64">
        <v>12136</v>
      </c>
      <c r="N52" s="64">
        <v>11464</v>
      </c>
      <c r="O52" s="65">
        <v>11582</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3689</v>
      </c>
      <c r="L53" s="69">
        <v>2623</v>
      </c>
      <c r="M53" s="69">
        <v>2329</v>
      </c>
      <c r="N53" s="69">
        <v>3207</v>
      </c>
      <c r="O53" s="70">
        <v>3520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535</v>
      </c>
      <c r="J40" s="79" t="s">
        <v>536</v>
      </c>
      <c r="K40" s="79" t="s">
        <v>537</v>
      </c>
      <c r="L40" s="79" t="s">
        <v>538</v>
      </c>
      <c r="M40" s="80" t="s">
        <v>539</v>
      </c>
    </row>
    <row r="41" spans="2:13" ht="27.75" customHeight="1">
      <c r="B41" s="1214" t="s">
        <v>24</v>
      </c>
      <c r="C41" s="1215"/>
      <c r="D41" s="81"/>
      <c r="E41" s="1216" t="s">
        <v>25</v>
      </c>
      <c r="F41" s="1216"/>
      <c r="G41" s="1216"/>
      <c r="H41" s="1217"/>
      <c r="I41" s="82">
        <v>87723</v>
      </c>
      <c r="J41" s="83">
        <v>87230</v>
      </c>
      <c r="K41" s="83">
        <v>86517</v>
      </c>
      <c r="L41" s="83">
        <v>85052</v>
      </c>
      <c r="M41" s="84">
        <v>84589</v>
      </c>
    </row>
    <row r="42" spans="2:13" ht="27.75" customHeight="1">
      <c r="B42" s="1204"/>
      <c r="C42" s="1205"/>
      <c r="D42" s="85"/>
      <c r="E42" s="1208" t="s">
        <v>26</v>
      </c>
      <c r="F42" s="1208"/>
      <c r="G42" s="1208"/>
      <c r="H42" s="1209"/>
      <c r="I42" s="86">
        <v>2366</v>
      </c>
      <c r="J42" s="87">
        <v>2026</v>
      </c>
      <c r="K42" s="87">
        <v>1645</v>
      </c>
      <c r="L42" s="87">
        <v>1502</v>
      </c>
      <c r="M42" s="88">
        <v>1361</v>
      </c>
    </row>
    <row r="43" spans="2:13" ht="27.75" customHeight="1">
      <c r="B43" s="1204"/>
      <c r="C43" s="1205"/>
      <c r="D43" s="85"/>
      <c r="E43" s="1208" t="s">
        <v>27</v>
      </c>
      <c r="F43" s="1208"/>
      <c r="G43" s="1208"/>
      <c r="H43" s="1209"/>
      <c r="I43" s="86">
        <v>59952</v>
      </c>
      <c r="J43" s="87">
        <v>56999</v>
      </c>
      <c r="K43" s="87">
        <v>54451</v>
      </c>
      <c r="L43" s="87">
        <v>53236</v>
      </c>
      <c r="M43" s="88">
        <v>38960</v>
      </c>
    </row>
    <row r="44" spans="2:13" ht="27.75" customHeight="1">
      <c r="B44" s="1204"/>
      <c r="C44" s="1205"/>
      <c r="D44" s="85"/>
      <c r="E44" s="1208" t="s">
        <v>28</v>
      </c>
      <c r="F44" s="1208"/>
      <c r="G44" s="1208"/>
      <c r="H44" s="1209"/>
      <c r="I44" s="86">
        <v>714</v>
      </c>
      <c r="J44" s="87">
        <v>651</v>
      </c>
      <c r="K44" s="87">
        <v>665</v>
      </c>
      <c r="L44" s="87">
        <v>677</v>
      </c>
      <c r="M44" s="88">
        <v>665</v>
      </c>
    </row>
    <row r="45" spans="2:13" ht="27.75" customHeight="1">
      <c r="B45" s="1204"/>
      <c r="C45" s="1205"/>
      <c r="D45" s="85"/>
      <c r="E45" s="1208" t="s">
        <v>29</v>
      </c>
      <c r="F45" s="1208"/>
      <c r="G45" s="1208"/>
      <c r="H45" s="1209"/>
      <c r="I45" s="86">
        <v>15948</v>
      </c>
      <c r="J45" s="87">
        <v>14841</v>
      </c>
      <c r="K45" s="87">
        <v>14572</v>
      </c>
      <c r="L45" s="87">
        <v>14951</v>
      </c>
      <c r="M45" s="88">
        <v>15086</v>
      </c>
    </row>
    <row r="46" spans="2:13" ht="27.75" customHeight="1">
      <c r="B46" s="1204"/>
      <c r="C46" s="1205"/>
      <c r="D46" s="89"/>
      <c r="E46" s="1208" t="s">
        <v>30</v>
      </c>
      <c r="F46" s="1208"/>
      <c r="G46" s="1208"/>
      <c r="H46" s="1209"/>
      <c r="I46" s="86">
        <v>303</v>
      </c>
      <c r="J46" s="87">
        <v>9</v>
      </c>
      <c r="K46" s="87" t="s">
        <v>510</v>
      </c>
      <c r="L46" s="87" t="s">
        <v>510</v>
      </c>
      <c r="M46" s="88" t="s">
        <v>510</v>
      </c>
    </row>
    <row r="47" spans="2:13" ht="27.75" customHeight="1">
      <c r="B47" s="1204"/>
      <c r="C47" s="1205"/>
      <c r="D47" s="90"/>
      <c r="E47" s="1218" t="s">
        <v>31</v>
      </c>
      <c r="F47" s="1219"/>
      <c r="G47" s="1219"/>
      <c r="H47" s="1220"/>
      <c r="I47" s="86" t="s">
        <v>510</v>
      </c>
      <c r="J47" s="87" t="s">
        <v>510</v>
      </c>
      <c r="K47" s="87" t="s">
        <v>510</v>
      </c>
      <c r="L47" s="87" t="s">
        <v>510</v>
      </c>
      <c r="M47" s="88" t="s">
        <v>510</v>
      </c>
    </row>
    <row r="48" spans="2:13" ht="27.75" customHeight="1">
      <c r="B48" s="1204"/>
      <c r="C48" s="1205"/>
      <c r="D48" s="85"/>
      <c r="E48" s="1208" t="s">
        <v>32</v>
      </c>
      <c r="F48" s="1208"/>
      <c r="G48" s="1208"/>
      <c r="H48" s="1209"/>
      <c r="I48" s="86" t="s">
        <v>510</v>
      </c>
      <c r="J48" s="87" t="s">
        <v>510</v>
      </c>
      <c r="K48" s="87" t="s">
        <v>510</v>
      </c>
      <c r="L48" s="87" t="s">
        <v>510</v>
      </c>
      <c r="M48" s="88" t="s">
        <v>510</v>
      </c>
    </row>
    <row r="49" spans="2:13" ht="27.75" customHeight="1">
      <c r="B49" s="1206"/>
      <c r="C49" s="1207"/>
      <c r="D49" s="85"/>
      <c r="E49" s="1208" t="s">
        <v>33</v>
      </c>
      <c r="F49" s="1208"/>
      <c r="G49" s="1208"/>
      <c r="H49" s="1209"/>
      <c r="I49" s="86" t="s">
        <v>510</v>
      </c>
      <c r="J49" s="87" t="s">
        <v>510</v>
      </c>
      <c r="K49" s="87" t="s">
        <v>510</v>
      </c>
      <c r="L49" s="87" t="s">
        <v>510</v>
      </c>
      <c r="M49" s="88" t="s">
        <v>510</v>
      </c>
    </row>
    <row r="50" spans="2:13" ht="27.75" customHeight="1">
      <c r="B50" s="1202" t="s">
        <v>34</v>
      </c>
      <c r="C50" s="1203"/>
      <c r="D50" s="91"/>
      <c r="E50" s="1208" t="s">
        <v>35</v>
      </c>
      <c r="F50" s="1208"/>
      <c r="G50" s="1208"/>
      <c r="H50" s="1209"/>
      <c r="I50" s="86">
        <v>30712</v>
      </c>
      <c r="J50" s="87">
        <v>33270</v>
      </c>
      <c r="K50" s="87">
        <v>32480</v>
      </c>
      <c r="L50" s="87">
        <v>32756</v>
      </c>
      <c r="M50" s="88">
        <v>28610</v>
      </c>
    </row>
    <row r="51" spans="2:13" ht="27.75" customHeight="1">
      <c r="B51" s="1204"/>
      <c r="C51" s="1205"/>
      <c r="D51" s="85"/>
      <c r="E51" s="1208" t="s">
        <v>36</v>
      </c>
      <c r="F51" s="1208"/>
      <c r="G51" s="1208"/>
      <c r="H51" s="1209"/>
      <c r="I51" s="86">
        <v>22112</v>
      </c>
      <c r="J51" s="87">
        <v>19658</v>
      </c>
      <c r="K51" s="87">
        <v>17621</v>
      </c>
      <c r="L51" s="87">
        <v>18422</v>
      </c>
      <c r="M51" s="88">
        <v>15197</v>
      </c>
    </row>
    <row r="52" spans="2:13" ht="27.75" customHeight="1">
      <c r="B52" s="1206"/>
      <c r="C52" s="1207"/>
      <c r="D52" s="85"/>
      <c r="E52" s="1208" t="s">
        <v>37</v>
      </c>
      <c r="F52" s="1208"/>
      <c r="G52" s="1208"/>
      <c r="H52" s="1209"/>
      <c r="I52" s="86">
        <v>111778</v>
      </c>
      <c r="J52" s="87">
        <v>113452</v>
      </c>
      <c r="K52" s="87">
        <v>111774</v>
      </c>
      <c r="L52" s="87">
        <v>110126</v>
      </c>
      <c r="M52" s="88">
        <v>108390</v>
      </c>
    </row>
    <row r="53" spans="2:13" ht="27.75" customHeight="1" thickBot="1">
      <c r="B53" s="1210" t="s">
        <v>21</v>
      </c>
      <c r="C53" s="1211"/>
      <c r="D53" s="92"/>
      <c r="E53" s="1212" t="s">
        <v>38</v>
      </c>
      <c r="F53" s="1212"/>
      <c r="G53" s="1212"/>
      <c r="H53" s="1213"/>
      <c r="I53" s="93">
        <v>2405</v>
      </c>
      <c r="J53" s="94">
        <v>-4624</v>
      </c>
      <c r="K53" s="94">
        <v>-4025</v>
      </c>
      <c r="L53" s="94">
        <v>-5885</v>
      </c>
      <c r="M53" s="95">
        <v>-11537</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582</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582</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583</v>
      </c>
      <c r="C41" s="248"/>
      <c r="D41" s="248"/>
      <c r="E41" s="248"/>
      <c r="F41" s="248"/>
      <c r="G41" s="248"/>
      <c r="H41" s="248"/>
      <c r="I41" s="248"/>
      <c r="J41" s="248"/>
      <c r="K41" s="248"/>
      <c r="L41" s="248"/>
      <c r="M41" s="248"/>
      <c r="N41" s="248"/>
      <c r="O41" s="248"/>
      <c r="P41" s="249"/>
    </row>
    <row r="42" spans="2:17">
      <c r="B42" s="250"/>
      <c r="C42" s="246"/>
      <c r="D42" s="246"/>
      <c r="E42" s="246"/>
      <c r="F42" s="246"/>
      <c r="G42" s="353" t="s">
        <v>584</v>
      </c>
      <c r="I42" s="354"/>
      <c r="J42" s="354"/>
      <c r="K42" s="354"/>
      <c r="L42" s="246"/>
      <c r="M42" s="246"/>
      <c r="N42" s="246"/>
      <c r="O42" s="246"/>
    </row>
    <row r="43" spans="2:17">
      <c r="B43" s="250"/>
      <c r="C43" s="246"/>
      <c r="D43" s="246"/>
      <c r="E43" s="246"/>
      <c r="F43" s="246"/>
      <c r="G43" s="1233"/>
      <c r="H43" s="1234"/>
      <c r="I43" s="1234"/>
      <c r="J43" s="1234"/>
      <c r="K43" s="1234"/>
      <c r="L43" s="1234"/>
      <c r="M43" s="1234"/>
      <c r="N43" s="1234"/>
      <c r="O43" s="1235"/>
    </row>
    <row r="44" spans="2:17">
      <c r="B44" s="250"/>
      <c r="C44" s="246"/>
      <c r="D44" s="246"/>
      <c r="E44" s="246"/>
      <c r="F44" s="246"/>
      <c r="G44" s="1236"/>
      <c r="H44" s="1237"/>
      <c r="I44" s="1237"/>
      <c r="J44" s="1237"/>
      <c r="K44" s="1237"/>
      <c r="L44" s="1237"/>
      <c r="M44" s="1237"/>
      <c r="N44" s="1237"/>
      <c r="O44" s="1238"/>
    </row>
    <row r="45" spans="2:17">
      <c r="B45" s="250"/>
      <c r="C45" s="246"/>
      <c r="D45" s="246"/>
      <c r="E45" s="246"/>
      <c r="F45" s="246"/>
      <c r="G45" s="1236"/>
      <c r="H45" s="1237"/>
      <c r="I45" s="1237"/>
      <c r="J45" s="1237"/>
      <c r="K45" s="1237"/>
      <c r="L45" s="1237"/>
      <c r="M45" s="1237"/>
      <c r="N45" s="1237"/>
      <c r="O45" s="1238"/>
    </row>
    <row r="46" spans="2:17">
      <c r="B46" s="250"/>
      <c r="C46" s="246"/>
      <c r="D46" s="246"/>
      <c r="E46" s="246"/>
      <c r="F46" s="246"/>
      <c r="G46" s="1236"/>
      <c r="H46" s="1237"/>
      <c r="I46" s="1237"/>
      <c r="J46" s="1237"/>
      <c r="K46" s="1237"/>
      <c r="L46" s="1237"/>
      <c r="M46" s="1237"/>
      <c r="N46" s="1237"/>
      <c r="O46" s="1238"/>
    </row>
    <row r="47" spans="2:17">
      <c r="B47" s="250"/>
      <c r="C47" s="246"/>
      <c r="D47" s="246"/>
      <c r="E47" s="246"/>
      <c r="F47" s="246"/>
      <c r="G47" s="1239"/>
      <c r="H47" s="1240"/>
      <c r="I47" s="1240"/>
      <c r="J47" s="1240"/>
      <c r="K47" s="1240"/>
      <c r="L47" s="1240"/>
      <c r="M47" s="1240"/>
      <c r="N47" s="1240"/>
      <c r="O47" s="1241"/>
    </row>
    <row r="48" spans="2:17">
      <c r="B48" s="250"/>
      <c r="C48" s="246"/>
      <c r="D48" s="246"/>
      <c r="E48" s="246"/>
      <c r="F48" s="246"/>
      <c r="G48" s="246"/>
      <c r="H48" s="355"/>
      <c r="I48" s="355"/>
      <c r="J48" s="355"/>
    </row>
    <row r="49" spans="1:17">
      <c r="B49" s="250"/>
      <c r="C49" s="246"/>
      <c r="D49" s="246"/>
      <c r="E49" s="246"/>
      <c r="F49" s="246"/>
      <c r="G49" s="245" t="s">
        <v>585</v>
      </c>
    </row>
    <row r="50" spans="1:17">
      <c r="B50" s="250"/>
      <c r="C50" s="246"/>
      <c r="D50" s="246"/>
      <c r="E50" s="246"/>
      <c r="F50" s="246"/>
      <c r="G50" s="1242"/>
      <c r="H50" s="1243"/>
      <c r="I50" s="1243"/>
      <c r="J50" s="1244"/>
      <c r="K50" s="356" t="s">
        <v>535</v>
      </c>
      <c r="L50" s="356" t="s">
        <v>536</v>
      </c>
      <c r="M50" s="356" t="s">
        <v>537</v>
      </c>
      <c r="N50" s="356" t="s">
        <v>538</v>
      </c>
      <c r="O50" s="356" t="s">
        <v>539</v>
      </c>
    </row>
    <row r="51" spans="1:17">
      <c r="B51" s="250"/>
      <c r="C51" s="246"/>
      <c r="D51" s="246"/>
      <c r="E51" s="246"/>
      <c r="F51" s="246"/>
      <c r="G51" s="1245" t="s">
        <v>586</v>
      </c>
      <c r="H51" s="1246"/>
      <c r="I51" s="1251" t="s">
        <v>587</v>
      </c>
      <c r="J51" s="1251"/>
      <c r="K51" s="1255"/>
      <c r="L51" s="1255"/>
      <c r="M51" s="1255"/>
      <c r="N51" s="1255"/>
      <c r="O51" s="1255"/>
    </row>
    <row r="52" spans="1:17">
      <c r="B52" s="250"/>
      <c r="C52" s="246"/>
      <c r="D52" s="246"/>
      <c r="E52" s="246"/>
      <c r="F52" s="246"/>
      <c r="G52" s="1247"/>
      <c r="H52" s="1248"/>
      <c r="I52" s="1252"/>
      <c r="J52" s="1252"/>
      <c r="K52" s="1221"/>
      <c r="L52" s="1221"/>
      <c r="M52" s="1221"/>
      <c r="N52" s="1221"/>
      <c r="O52" s="1221"/>
    </row>
    <row r="53" spans="1:17">
      <c r="A53" s="357"/>
      <c r="B53" s="250"/>
      <c r="C53" s="246"/>
      <c r="D53" s="246"/>
      <c r="E53" s="246"/>
      <c r="F53" s="246"/>
      <c r="G53" s="1247"/>
      <c r="H53" s="1248"/>
      <c r="I53" s="1231" t="s">
        <v>592</v>
      </c>
      <c r="J53" s="1231"/>
      <c r="K53" s="1256"/>
      <c r="L53" s="1256"/>
      <c r="M53" s="1256"/>
      <c r="N53" s="1256"/>
      <c r="O53" s="1256"/>
    </row>
    <row r="54" spans="1:17">
      <c r="A54" s="357"/>
      <c r="B54" s="250"/>
      <c r="C54" s="246"/>
      <c r="D54" s="246"/>
      <c r="E54" s="246"/>
      <c r="F54" s="246"/>
      <c r="G54" s="1249"/>
      <c r="H54" s="1250"/>
      <c r="I54" s="1231"/>
      <c r="J54" s="1231"/>
      <c r="K54" s="1254"/>
      <c r="L54" s="1254"/>
      <c r="M54" s="1254"/>
      <c r="N54" s="1254"/>
      <c r="O54" s="1254"/>
    </row>
    <row r="55" spans="1:17">
      <c r="A55" s="357"/>
      <c r="B55" s="250"/>
      <c r="C55" s="246"/>
      <c r="D55" s="246"/>
      <c r="E55" s="246"/>
      <c r="F55" s="246"/>
      <c r="G55" s="1225" t="s">
        <v>588</v>
      </c>
      <c r="H55" s="1226"/>
      <c r="I55" s="1231" t="s">
        <v>587</v>
      </c>
      <c r="J55" s="1231"/>
      <c r="K55" s="1255"/>
      <c r="L55" s="1255"/>
      <c r="M55" s="1255"/>
      <c r="N55" s="1255"/>
      <c r="O55" s="1255"/>
    </row>
    <row r="56" spans="1:17">
      <c r="A56" s="357"/>
      <c r="B56" s="250"/>
      <c r="C56" s="246"/>
      <c r="D56" s="246"/>
      <c r="E56" s="246"/>
      <c r="F56" s="246"/>
      <c r="G56" s="1227"/>
      <c r="H56" s="1228"/>
      <c r="I56" s="1231"/>
      <c r="J56" s="1231"/>
      <c r="K56" s="1221"/>
      <c r="L56" s="1221"/>
      <c r="M56" s="1221"/>
      <c r="N56" s="1221"/>
      <c r="O56" s="1221"/>
    </row>
    <row r="57" spans="1:17" s="357" customFormat="1">
      <c r="B57" s="358"/>
      <c r="C57" s="354"/>
      <c r="D57" s="354"/>
      <c r="E57" s="354"/>
      <c r="F57" s="354"/>
      <c r="G57" s="1227"/>
      <c r="H57" s="1228"/>
      <c r="I57" s="1223" t="s">
        <v>592</v>
      </c>
      <c r="J57" s="1223"/>
      <c r="K57" s="1256"/>
      <c r="L57" s="1256"/>
      <c r="M57" s="1256"/>
      <c r="N57" s="1256"/>
      <c r="O57" s="1256"/>
      <c r="P57" s="359"/>
      <c r="Q57" s="358"/>
    </row>
    <row r="58" spans="1:17" s="357" customFormat="1">
      <c r="A58" s="245"/>
      <c r="B58" s="358"/>
      <c r="C58" s="354"/>
      <c r="D58" s="354"/>
      <c r="E58" s="354"/>
      <c r="F58" s="354"/>
      <c r="G58" s="1229"/>
      <c r="H58" s="1230"/>
      <c r="I58" s="1223"/>
      <c r="J58" s="1223"/>
      <c r="K58" s="1254"/>
      <c r="L58" s="1254"/>
      <c r="M58" s="1254"/>
      <c r="N58" s="1254"/>
      <c r="O58" s="1254"/>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589</v>
      </c>
      <c r="C63" s="246"/>
      <c r="D63" s="246"/>
      <c r="E63" s="246"/>
      <c r="F63" s="246"/>
      <c r="G63" s="246"/>
      <c r="H63" s="246"/>
      <c r="I63" s="246"/>
      <c r="J63" s="246"/>
      <c r="K63" s="246"/>
      <c r="L63" s="246"/>
      <c r="M63" s="246"/>
      <c r="N63" s="246"/>
      <c r="O63" s="246"/>
    </row>
    <row r="64" spans="1:17">
      <c r="B64" s="250"/>
      <c r="C64" s="246"/>
      <c r="D64" s="246"/>
      <c r="E64" s="246"/>
      <c r="F64" s="246"/>
      <c r="G64" s="353" t="s">
        <v>584</v>
      </c>
      <c r="I64" s="354"/>
      <c r="J64" s="354"/>
      <c r="K64" s="354"/>
      <c r="L64" s="246"/>
      <c r="M64" s="246"/>
      <c r="N64" s="246"/>
      <c r="O64" s="246"/>
    </row>
    <row r="65" spans="2:30">
      <c r="B65" s="250"/>
      <c r="C65" s="246"/>
      <c r="D65" s="246"/>
      <c r="E65" s="246"/>
      <c r="F65" s="246"/>
      <c r="G65" s="1233" t="s">
        <v>593</v>
      </c>
      <c r="H65" s="1234"/>
      <c r="I65" s="1234"/>
      <c r="J65" s="1234"/>
      <c r="K65" s="1234"/>
      <c r="L65" s="1234"/>
      <c r="M65" s="1234"/>
      <c r="N65" s="1234"/>
      <c r="O65" s="1235"/>
    </row>
    <row r="66" spans="2:30">
      <c r="B66" s="250"/>
      <c r="C66" s="246"/>
      <c r="D66" s="246"/>
      <c r="E66" s="246"/>
      <c r="F66" s="246"/>
      <c r="G66" s="1236"/>
      <c r="H66" s="1237"/>
      <c r="I66" s="1237"/>
      <c r="J66" s="1237"/>
      <c r="K66" s="1237"/>
      <c r="L66" s="1237"/>
      <c r="M66" s="1237"/>
      <c r="N66" s="1237"/>
      <c r="O66" s="1238"/>
    </row>
    <row r="67" spans="2:30">
      <c r="B67" s="250"/>
      <c r="C67" s="246"/>
      <c r="D67" s="246"/>
      <c r="E67" s="246"/>
      <c r="F67" s="246"/>
      <c r="G67" s="1236"/>
      <c r="H67" s="1237"/>
      <c r="I67" s="1237"/>
      <c r="J67" s="1237"/>
      <c r="K67" s="1237"/>
      <c r="L67" s="1237"/>
      <c r="M67" s="1237"/>
      <c r="N67" s="1237"/>
      <c r="O67" s="1238"/>
    </row>
    <row r="68" spans="2:30">
      <c r="B68" s="250"/>
      <c r="C68" s="246"/>
      <c r="D68" s="246"/>
      <c r="E68" s="246"/>
      <c r="F68" s="246"/>
      <c r="G68" s="1236"/>
      <c r="H68" s="1237"/>
      <c r="I68" s="1237"/>
      <c r="J68" s="1237"/>
      <c r="K68" s="1237"/>
      <c r="L68" s="1237"/>
      <c r="M68" s="1237"/>
      <c r="N68" s="1237"/>
      <c r="O68" s="1238"/>
    </row>
    <row r="69" spans="2:30">
      <c r="B69" s="250"/>
      <c r="C69" s="246"/>
      <c r="D69" s="246"/>
      <c r="E69" s="246"/>
      <c r="F69" s="246"/>
      <c r="G69" s="1239"/>
      <c r="H69" s="1240"/>
      <c r="I69" s="1240"/>
      <c r="J69" s="1240"/>
      <c r="K69" s="1240"/>
      <c r="L69" s="1240"/>
      <c r="M69" s="1240"/>
      <c r="N69" s="1240"/>
      <c r="O69" s="1241"/>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590</v>
      </c>
      <c r="I71" s="370"/>
      <c r="J71" s="366"/>
      <c r="K71" s="366"/>
      <c r="L71" s="367"/>
      <c r="M71" s="366"/>
      <c r="N71" s="367"/>
      <c r="O71" s="368"/>
    </row>
    <row r="72" spans="2:30">
      <c r="B72" s="250"/>
      <c r="C72" s="246"/>
      <c r="D72" s="246"/>
      <c r="E72" s="246"/>
      <c r="F72" s="246"/>
      <c r="G72" s="1242"/>
      <c r="H72" s="1243"/>
      <c r="I72" s="1243"/>
      <c r="J72" s="1244"/>
      <c r="K72" s="356" t="s">
        <v>535</v>
      </c>
      <c r="L72" s="356" t="s">
        <v>536</v>
      </c>
      <c r="M72" s="356" t="s">
        <v>537</v>
      </c>
      <c r="N72" s="356" t="s">
        <v>538</v>
      </c>
      <c r="O72" s="356" t="s">
        <v>539</v>
      </c>
    </row>
    <row r="73" spans="2:30">
      <c r="B73" s="250"/>
      <c r="C73" s="246"/>
      <c r="D73" s="246"/>
      <c r="E73" s="246"/>
      <c r="F73" s="246"/>
      <c r="G73" s="1245" t="s">
        <v>586</v>
      </c>
      <c r="H73" s="1246"/>
      <c r="I73" s="1251" t="s">
        <v>587</v>
      </c>
      <c r="J73" s="1251"/>
      <c r="K73" s="1232">
        <v>4.2</v>
      </c>
      <c r="L73" s="1232"/>
      <c r="M73" s="1221"/>
      <c r="N73" s="1221"/>
      <c r="O73" s="1221"/>
      <c r="S73" s="245">
        <v>9.9</v>
      </c>
    </row>
    <row r="74" spans="2:30">
      <c r="B74" s="250"/>
      <c r="C74" s="246"/>
      <c r="D74" s="246"/>
      <c r="E74" s="246"/>
      <c r="F74" s="246"/>
      <c r="G74" s="1247"/>
      <c r="H74" s="1248"/>
      <c r="I74" s="1252"/>
      <c r="J74" s="1252"/>
      <c r="K74" s="1232"/>
      <c r="L74" s="1232"/>
      <c r="M74" s="1221"/>
      <c r="N74" s="1221"/>
      <c r="O74" s="1221"/>
    </row>
    <row r="75" spans="2:30">
      <c r="B75" s="250"/>
      <c r="C75" s="246"/>
      <c r="D75" s="246"/>
      <c r="E75" s="246"/>
      <c r="F75" s="246"/>
      <c r="G75" s="1247"/>
      <c r="H75" s="1248"/>
      <c r="I75" s="1231" t="s">
        <v>591</v>
      </c>
      <c r="J75" s="1231"/>
      <c r="K75" s="1253">
        <v>6.7</v>
      </c>
      <c r="L75" s="1253">
        <v>5.9</v>
      </c>
      <c r="M75" s="1253">
        <v>5</v>
      </c>
      <c r="N75" s="1253">
        <v>4.5999999999999996</v>
      </c>
      <c r="O75" s="1253">
        <v>5.0999999999999996</v>
      </c>
      <c r="U75" s="245">
        <v>81.2</v>
      </c>
      <c r="W75" s="245">
        <v>87.2</v>
      </c>
      <c r="Y75" s="245">
        <v>99.8</v>
      </c>
      <c r="AA75" s="245">
        <v>109.5</v>
      </c>
      <c r="AC75" s="245">
        <v>115.2</v>
      </c>
    </row>
    <row r="76" spans="2:30">
      <c r="B76" s="250"/>
      <c r="C76" s="246"/>
      <c r="D76" s="246"/>
      <c r="E76" s="246"/>
      <c r="F76" s="246"/>
      <c r="G76" s="1249"/>
      <c r="H76" s="1250"/>
      <c r="I76" s="1231"/>
      <c r="J76" s="1231"/>
      <c r="K76" s="1254"/>
      <c r="L76" s="1254"/>
      <c r="M76" s="1254"/>
      <c r="N76" s="1254"/>
      <c r="O76" s="1254"/>
    </row>
    <row r="77" spans="2:30">
      <c r="B77" s="250"/>
      <c r="C77" s="246"/>
      <c r="D77" s="246"/>
      <c r="E77" s="246"/>
      <c r="F77" s="246"/>
      <c r="G77" s="1225" t="s">
        <v>588</v>
      </c>
      <c r="H77" s="1226"/>
      <c r="I77" s="1231" t="s">
        <v>587</v>
      </c>
      <c r="J77" s="1231"/>
      <c r="K77" s="1232">
        <v>62.7</v>
      </c>
      <c r="L77" s="1232">
        <v>54.4</v>
      </c>
      <c r="M77" s="1221">
        <v>47</v>
      </c>
      <c r="N77" s="1221">
        <v>41.4</v>
      </c>
      <c r="O77" s="1221">
        <v>38.9</v>
      </c>
      <c r="R77" s="245">
        <v>12.3</v>
      </c>
      <c r="T77" s="245">
        <v>11.1</v>
      </c>
    </row>
    <row r="78" spans="2:30">
      <c r="B78" s="250"/>
      <c r="C78" s="246"/>
      <c r="D78" s="246"/>
      <c r="E78" s="246"/>
      <c r="F78" s="246"/>
      <c r="G78" s="1227"/>
      <c r="H78" s="1228"/>
      <c r="I78" s="1231"/>
      <c r="J78" s="1231"/>
      <c r="K78" s="1232"/>
      <c r="L78" s="1232"/>
      <c r="M78" s="1221"/>
      <c r="N78" s="1221"/>
      <c r="O78" s="1221"/>
    </row>
    <row r="79" spans="2:30">
      <c r="B79" s="250"/>
      <c r="C79" s="246"/>
      <c r="D79" s="246"/>
      <c r="E79" s="246"/>
      <c r="F79" s="246"/>
      <c r="G79" s="1227"/>
      <c r="H79" s="1228"/>
      <c r="I79" s="1222" t="s">
        <v>591</v>
      </c>
      <c r="J79" s="1223"/>
      <c r="K79" s="1224">
        <v>8.6</v>
      </c>
      <c r="L79" s="1224">
        <v>8.1</v>
      </c>
      <c r="M79" s="1224">
        <v>7.3</v>
      </c>
      <c r="N79" s="1224">
        <v>6.7</v>
      </c>
      <c r="O79" s="1224">
        <v>6.4</v>
      </c>
      <c r="V79" s="245">
        <v>53.5</v>
      </c>
      <c r="X79" s="245">
        <v>48.2</v>
      </c>
      <c r="Z79" s="245">
        <v>34.200000000000003</v>
      </c>
      <c r="AB79" s="245">
        <v>30.3</v>
      </c>
      <c r="AD79" s="245">
        <v>28.9</v>
      </c>
    </row>
    <row r="80" spans="2:30">
      <c r="B80" s="250"/>
      <c r="C80" s="246"/>
      <c r="D80" s="246"/>
      <c r="E80" s="246"/>
      <c r="F80" s="246"/>
      <c r="G80" s="1229"/>
      <c r="H80" s="1230"/>
      <c r="I80" s="1223"/>
      <c r="J80" s="1223"/>
      <c r="K80" s="1224"/>
      <c r="L80" s="1224"/>
      <c r="M80" s="1224"/>
      <c r="N80" s="1224"/>
      <c r="O80" s="1224"/>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534</v>
      </c>
      <c r="G2" s="113"/>
      <c r="H2" s="114"/>
    </row>
    <row r="3" spans="1:8">
      <c r="A3" s="110" t="s">
        <v>527</v>
      </c>
      <c r="B3" s="115"/>
      <c r="C3" s="116"/>
      <c r="D3" s="117">
        <v>29748</v>
      </c>
      <c r="E3" s="118"/>
      <c r="F3" s="119">
        <v>41705</v>
      </c>
      <c r="G3" s="120"/>
      <c r="H3" s="121"/>
    </row>
    <row r="4" spans="1:8">
      <c r="A4" s="122"/>
      <c r="B4" s="123"/>
      <c r="C4" s="124"/>
      <c r="D4" s="125">
        <v>12879</v>
      </c>
      <c r="E4" s="126"/>
      <c r="F4" s="127">
        <v>22742</v>
      </c>
      <c r="G4" s="128"/>
      <c r="H4" s="129"/>
    </row>
    <row r="5" spans="1:8">
      <c r="A5" s="110" t="s">
        <v>529</v>
      </c>
      <c r="B5" s="115"/>
      <c r="C5" s="116"/>
      <c r="D5" s="117">
        <v>31598</v>
      </c>
      <c r="E5" s="118"/>
      <c r="F5" s="119">
        <v>47677</v>
      </c>
      <c r="G5" s="120"/>
      <c r="H5" s="121"/>
    </row>
    <row r="6" spans="1:8">
      <c r="A6" s="122"/>
      <c r="B6" s="123"/>
      <c r="C6" s="124"/>
      <c r="D6" s="125">
        <v>14332</v>
      </c>
      <c r="E6" s="126"/>
      <c r="F6" s="127">
        <v>23360</v>
      </c>
      <c r="G6" s="128"/>
      <c r="H6" s="129"/>
    </row>
    <row r="7" spans="1:8">
      <c r="A7" s="110" t="s">
        <v>530</v>
      </c>
      <c r="B7" s="115"/>
      <c r="C7" s="116"/>
      <c r="D7" s="117">
        <v>46041</v>
      </c>
      <c r="E7" s="118"/>
      <c r="F7" s="119">
        <v>51613</v>
      </c>
      <c r="G7" s="120"/>
      <c r="H7" s="121"/>
    </row>
    <row r="8" spans="1:8">
      <c r="A8" s="122"/>
      <c r="B8" s="123"/>
      <c r="C8" s="124"/>
      <c r="D8" s="125">
        <v>18322</v>
      </c>
      <c r="E8" s="126"/>
      <c r="F8" s="127">
        <v>25872</v>
      </c>
      <c r="G8" s="128"/>
      <c r="H8" s="129"/>
    </row>
    <row r="9" spans="1:8">
      <c r="A9" s="110" t="s">
        <v>531</v>
      </c>
      <c r="B9" s="115"/>
      <c r="C9" s="116"/>
      <c r="D9" s="117">
        <v>63526</v>
      </c>
      <c r="E9" s="118"/>
      <c r="F9" s="119">
        <v>50880</v>
      </c>
      <c r="G9" s="120"/>
      <c r="H9" s="121"/>
    </row>
    <row r="10" spans="1:8">
      <c r="A10" s="122"/>
      <c r="B10" s="123"/>
      <c r="C10" s="124"/>
      <c r="D10" s="125">
        <v>22674</v>
      </c>
      <c r="E10" s="126"/>
      <c r="F10" s="127">
        <v>27819</v>
      </c>
      <c r="G10" s="128"/>
      <c r="H10" s="129"/>
    </row>
    <row r="11" spans="1:8">
      <c r="A11" s="110" t="s">
        <v>532</v>
      </c>
      <c r="B11" s="115"/>
      <c r="C11" s="116"/>
      <c r="D11" s="117">
        <v>56283</v>
      </c>
      <c r="E11" s="118"/>
      <c r="F11" s="119">
        <v>46395</v>
      </c>
      <c r="G11" s="120"/>
      <c r="H11" s="121"/>
    </row>
    <row r="12" spans="1:8">
      <c r="A12" s="122"/>
      <c r="B12" s="123"/>
      <c r="C12" s="130"/>
      <c r="D12" s="125">
        <v>27177</v>
      </c>
      <c r="E12" s="126"/>
      <c r="F12" s="127">
        <v>26304</v>
      </c>
      <c r="G12" s="128"/>
      <c r="H12" s="129"/>
    </row>
    <row r="13" spans="1:8">
      <c r="A13" s="110"/>
      <c r="B13" s="115"/>
      <c r="C13" s="131"/>
      <c r="D13" s="132">
        <v>45439</v>
      </c>
      <c r="E13" s="133"/>
      <c r="F13" s="134">
        <v>47654</v>
      </c>
      <c r="G13" s="135"/>
      <c r="H13" s="121"/>
    </row>
    <row r="14" spans="1:8">
      <c r="A14" s="122"/>
      <c r="B14" s="123"/>
      <c r="C14" s="124"/>
      <c r="D14" s="125">
        <v>19077</v>
      </c>
      <c r="E14" s="126"/>
      <c r="F14" s="127">
        <v>25219</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6.1</v>
      </c>
      <c r="C19" s="136">
        <f>ROUND(VALUE(SUBSTITUTE(実質収支比率等に係る経年分析!G$48,"▲","-")),2)</f>
        <v>6.22</v>
      </c>
      <c r="D19" s="136">
        <f>ROUND(VALUE(SUBSTITUTE(実質収支比率等に係る経年分析!H$48,"▲","-")),2)</f>
        <v>6.61</v>
      </c>
      <c r="E19" s="136">
        <f>ROUND(VALUE(SUBSTITUTE(実質収支比率等に係る経年分析!I$48,"▲","-")),2)</f>
        <v>6.11</v>
      </c>
      <c r="F19" s="136">
        <f>ROUND(VALUE(SUBSTITUTE(実質収支比率等に係る経年分析!J$48,"▲","-")),2)</f>
        <v>5.86</v>
      </c>
    </row>
    <row r="20" spans="1:11">
      <c r="A20" s="136" t="s">
        <v>43</v>
      </c>
      <c r="B20" s="136">
        <f>ROUND(VALUE(SUBSTITUTE(実質収支比率等に係る経年分析!F$47,"▲","-")),2)</f>
        <v>16.71</v>
      </c>
      <c r="C20" s="136">
        <f>ROUND(VALUE(SUBSTITUTE(実質収支比率等に係る経年分析!G$47,"▲","-")),2)</f>
        <v>18.22</v>
      </c>
      <c r="D20" s="136">
        <f>ROUND(VALUE(SUBSTITUTE(実質収支比率等に係る経年分析!H$47,"▲","-")),2)</f>
        <v>18.91</v>
      </c>
      <c r="E20" s="136">
        <f>ROUND(VALUE(SUBSTITUTE(実質収支比率等に係る経年分析!I$47,"▲","-")),2)</f>
        <v>20.3</v>
      </c>
      <c r="F20" s="136">
        <f>ROUND(VALUE(SUBSTITUTE(実質収支比率等に係る経年分析!J$47,"▲","-")),2)</f>
        <v>18.46</v>
      </c>
    </row>
    <row r="21" spans="1:11">
      <c r="A21" s="136" t="s">
        <v>44</v>
      </c>
      <c r="B21" s="136">
        <f>IF(ISNUMBER(VALUE(SUBSTITUTE(実質収支比率等に係る経年分析!F$49,"▲","-"))),ROUND(VALUE(SUBSTITUTE(実質収支比率等に係る経年分析!F$49,"▲","-")),2),NA())</f>
        <v>2.34</v>
      </c>
      <c r="C21" s="136">
        <f>IF(ISNUMBER(VALUE(SUBSTITUTE(実質収支比率等に係る経年分析!G$49,"▲","-"))),ROUND(VALUE(SUBSTITUTE(実質収支比率等に係る経年分析!G$49,"▲","-")),2),NA())</f>
        <v>2.12</v>
      </c>
      <c r="D21" s="136">
        <f>IF(ISNUMBER(VALUE(SUBSTITUTE(実質収支比率等に係る経年分析!H$49,"▲","-"))),ROUND(VALUE(SUBSTITUTE(実質収支比率等に係る経年分析!H$49,"▲","-")),2),NA())</f>
        <v>1.21</v>
      </c>
      <c r="E21" s="136">
        <f>IF(ISNUMBER(VALUE(SUBSTITUTE(実質収支比率等に係る経年分析!I$49,"▲","-"))),ROUND(VALUE(SUBSTITUTE(実質収支比率等に係る経年分析!I$49,"▲","-")),2),NA())</f>
        <v>1.01</v>
      </c>
      <c r="F21" s="136">
        <f>IF(ISNUMBER(VALUE(SUBSTITUTE(実質収支比率等に係る経年分析!J$49,"▲","-"))),ROUND(VALUE(SUBSTITUTE(実質収支比率等に係る経年分析!J$49,"▲","-")),2),NA())</f>
        <v>-2.56</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0.24</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12.53</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0.22</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0.03</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0.01</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f>IF(ROUND(VALUE(SUBSTITUTE(連結実質赤字比率に係る赤字・黒字の構成分析!G$42,"▲", "-")), 2) &lt; 0, ABS(ROUND(VALUE(SUBSTITUTE(連結実質赤字比率に係る赤字・黒字の構成分析!G$42,"▲", "-")), 2)), NA())</f>
        <v>0.02</v>
      </c>
      <c r="E28" s="137" t="e">
        <f>IF(ROUND(VALUE(SUBSTITUTE(連結実質赤字比率に係る赤字・黒字の構成分析!G$42,"▲", "-")), 2) &gt;= 0, ABS(ROUND(VALUE(SUBSTITUTE(連結実質赤字比率に係る赤字・黒字の構成分析!G$42,"▲", "-")), 2)), NA())</f>
        <v>#N/A</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母子父子寡婦福祉資金貸付金特別会計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0.04</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0.06</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7.0000000000000007E-2</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0.05</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0.03</v>
      </c>
    </row>
    <row r="30" spans="1:11">
      <c r="A30" s="137" t="str">
        <f>IF(連結実質赤字比率に係る赤字・黒字の構成分析!C$40="",NA(),連結実質赤字比率に係る赤字・黒字の構成分析!C$40)</f>
        <v>工業用水道事業会計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0.06</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0.05</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0.06</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0.06</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0.06</v>
      </c>
    </row>
    <row r="31" spans="1:11">
      <c r="A31" s="137" t="str">
        <f>IF(連結実質赤字比率に係る赤字・黒字の構成分析!C$39="",NA(),連結実質赤字比率に係る赤字・黒字の構成分析!C$39)</f>
        <v>下水道事業会計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0.08</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0.12</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0.14000000000000001</v>
      </c>
    </row>
    <row r="32" spans="1:11">
      <c r="A32" s="137" t="str">
        <f>IF(連結実質赤字比率に係る赤字・黒字の構成分析!C$38="",NA(),連結実質赤字比率に係る赤字・黒字の構成分析!C$38)</f>
        <v>熱海温泉事業特別会計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0.31</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0.23</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0.2</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0.19</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0.63</v>
      </c>
    </row>
    <row r="33" spans="1:16">
      <c r="A33" s="137" t="str">
        <f>IF(連結実質赤字比率に係る赤字・黒字の構成分析!C$37="",NA(),連結実質赤字比率に係る赤字・黒字の構成分析!C$37)</f>
        <v>介護保険特別会計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0.31</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0.86</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0.75</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0.66</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0.83</v>
      </c>
    </row>
    <row r="34" spans="1:16">
      <c r="A34" s="137" t="str">
        <f>IF(連結実質赤字比率に係る赤字・黒字の構成分析!C$36="",NA(),連結実質赤字比率に係る赤字・黒字の構成分析!C$36)</f>
        <v>国民健康保険特別会計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2.23</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1.75</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2.2400000000000002</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1.66</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1.73</v>
      </c>
    </row>
    <row r="35" spans="1:16">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6.05</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6.15</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6.52</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6.06</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5.83</v>
      </c>
    </row>
    <row r="36" spans="1:16">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7.6</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7.7</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9.08</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11.49</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13.84</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12069</v>
      </c>
      <c r="E42" s="138"/>
      <c r="F42" s="138"/>
      <c r="G42" s="138">
        <f>'実質公債費比率（分子）の構造'!L$52</f>
        <v>12100</v>
      </c>
      <c r="H42" s="138"/>
      <c r="I42" s="138"/>
      <c r="J42" s="138">
        <f>'実質公債費比率（分子）の構造'!M$52</f>
        <v>12136</v>
      </c>
      <c r="K42" s="138"/>
      <c r="L42" s="138"/>
      <c r="M42" s="138">
        <f>'実質公債費比率（分子）の構造'!N$52</f>
        <v>11464</v>
      </c>
      <c r="N42" s="138"/>
      <c r="O42" s="138"/>
      <c r="P42" s="138">
        <f>'実質公債費比率（分子）の構造'!O$52</f>
        <v>11582</v>
      </c>
    </row>
    <row r="43" spans="1:16">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53</v>
      </c>
      <c r="B44" s="138">
        <f>'実質公債費比率（分子）の構造'!K$50</f>
        <v>478</v>
      </c>
      <c r="C44" s="138"/>
      <c r="D44" s="138"/>
      <c r="E44" s="138">
        <f>'実質公債費比率（分子）の構造'!L$50</f>
        <v>353</v>
      </c>
      <c r="F44" s="138"/>
      <c r="G44" s="138"/>
      <c r="H44" s="138">
        <f>'実質公債費比率（分子）の構造'!M$50</f>
        <v>282</v>
      </c>
      <c r="I44" s="138"/>
      <c r="J44" s="138"/>
      <c r="K44" s="138">
        <f>'実質公債費比率（分子）の構造'!N$50</f>
        <v>240</v>
      </c>
      <c r="L44" s="138"/>
      <c r="M44" s="138"/>
      <c r="N44" s="138">
        <f>'実質公債費比率（分子）の構造'!O$50</f>
        <v>254</v>
      </c>
      <c r="O44" s="138"/>
      <c r="P44" s="138"/>
    </row>
    <row r="45" spans="1:16">
      <c r="A45" s="138" t="s">
        <v>54</v>
      </c>
      <c r="B45" s="138">
        <f>'実質公債費比率（分子）の構造'!K$49</f>
        <v>121</v>
      </c>
      <c r="C45" s="138"/>
      <c r="D45" s="138"/>
      <c r="E45" s="138">
        <f>'実質公債費比率（分子）の構造'!L$49</f>
        <v>82</v>
      </c>
      <c r="F45" s="138"/>
      <c r="G45" s="138"/>
      <c r="H45" s="138">
        <f>'実質公債費比率（分子）の構造'!M$49</f>
        <v>75</v>
      </c>
      <c r="I45" s="138"/>
      <c r="J45" s="138"/>
      <c r="K45" s="138">
        <f>'実質公債費比率（分子）の構造'!N$49</f>
        <v>73</v>
      </c>
      <c r="L45" s="138"/>
      <c r="M45" s="138"/>
      <c r="N45" s="138">
        <f>'実質公債費比率（分子）の構造'!O$49</f>
        <v>89</v>
      </c>
      <c r="O45" s="138"/>
      <c r="P45" s="138"/>
    </row>
    <row r="46" spans="1:16">
      <c r="A46" s="138" t="s">
        <v>55</v>
      </c>
      <c r="B46" s="138">
        <f>'実質公債費比率（分子）の構造'!K$48</f>
        <v>4240</v>
      </c>
      <c r="C46" s="138"/>
      <c r="D46" s="138"/>
      <c r="E46" s="138">
        <f>'実質公債費比率（分子）の構造'!L$48</f>
        <v>3931</v>
      </c>
      <c r="F46" s="138"/>
      <c r="G46" s="138"/>
      <c r="H46" s="138">
        <f>'実質公債費比率（分子）の構造'!M$48</f>
        <v>3867</v>
      </c>
      <c r="I46" s="138"/>
      <c r="J46" s="138"/>
      <c r="K46" s="138">
        <f>'実質公債費比率（分子）の構造'!N$48</f>
        <v>4311</v>
      </c>
      <c r="L46" s="138"/>
      <c r="M46" s="138"/>
      <c r="N46" s="138">
        <f>'実質公債費比率（分子）の構造'!O$48</f>
        <v>4520</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10919</v>
      </c>
      <c r="C49" s="138"/>
      <c r="D49" s="138"/>
      <c r="E49" s="138">
        <f>'実質公債費比率（分子）の構造'!L$45</f>
        <v>10357</v>
      </c>
      <c r="F49" s="138"/>
      <c r="G49" s="138"/>
      <c r="H49" s="138">
        <f>'実質公債費比率（分子）の構造'!M$45</f>
        <v>10241</v>
      </c>
      <c r="I49" s="138"/>
      <c r="J49" s="138"/>
      <c r="K49" s="138">
        <f>'実質公債費比率（分子）の構造'!N$45</f>
        <v>10047</v>
      </c>
      <c r="L49" s="138"/>
      <c r="M49" s="138"/>
      <c r="N49" s="138">
        <f>'実質公債費比率（分子）の構造'!O$45</f>
        <v>10239</v>
      </c>
      <c r="O49" s="138"/>
      <c r="P49" s="138"/>
    </row>
    <row r="50" spans="1:16">
      <c r="A50" s="138" t="s">
        <v>59</v>
      </c>
      <c r="B50" s="138" t="e">
        <f>NA()</f>
        <v>#N/A</v>
      </c>
      <c r="C50" s="138">
        <f>IF(ISNUMBER('実質公債費比率（分子）の構造'!K$53),'実質公債費比率（分子）の構造'!K$53,NA())</f>
        <v>3689</v>
      </c>
      <c r="D50" s="138" t="e">
        <f>NA()</f>
        <v>#N/A</v>
      </c>
      <c r="E50" s="138" t="e">
        <f>NA()</f>
        <v>#N/A</v>
      </c>
      <c r="F50" s="138">
        <f>IF(ISNUMBER('実質公債費比率（分子）の構造'!L$53),'実質公債費比率（分子）の構造'!L$53,NA())</f>
        <v>2623</v>
      </c>
      <c r="G50" s="138" t="e">
        <f>NA()</f>
        <v>#N/A</v>
      </c>
      <c r="H50" s="138" t="e">
        <f>NA()</f>
        <v>#N/A</v>
      </c>
      <c r="I50" s="138">
        <f>IF(ISNUMBER('実質公債費比率（分子）の構造'!M$53),'実質公債費比率（分子）の構造'!M$53,NA())</f>
        <v>2329</v>
      </c>
      <c r="J50" s="138" t="e">
        <f>NA()</f>
        <v>#N/A</v>
      </c>
      <c r="K50" s="138" t="e">
        <f>NA()</f>
        <v>#N/A</v>
      </c>
      <c r="L50" s="138">
        <f>IF(ISNUMBER('実質公債費比率（分子）の構造'!N$53),'実質公債費比率（分子）の構造'!N$53,NA())</f>
        <v>3207</v>
      </c>
      <c r="M50" s="138" t="e">
        <f>NA()</f>
        <v>#N/A</v>
      </c>
      <c r="N50" s="138" t="e">
        <f>NA()</f>
        <v>#N/A</v>
      </c>
      <c r="O50" s="138">
        <f>IF(ISNUMBER('実質公債費比率（分子）の構造'!O$53),'実質公債費比率（分子）の構造'!O$53,NA())</f>
        <v>3520</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111778</v>
      </c>
      <c r="E56" s="137"/>
      <c r="F56" s="137"/>
      <c r="G56" s="137">
        <f>'将来負担比率（分子）の構造'!J$52</f>
        <v>113452</v>
      </c>
      <c r="H56" s="137"/>
      <c r="I56" s="137"/>
      <c r="J56" s="137">
        <f>'将来負担比率（分子）の構造'!K$52</f>
        <v>111774</v>
      </c>
      <c r="K56" s="137"/>
      <c r="L56" s="137"/>
      <c r="M56" s="137">
        <f>'将来負担比率（分子）の構造'!L$52</f>
        <v>110126</v>
      </c>
      <c r="N56" s="137"/>
      <c r="O56" s="137"/>
      <c r="P56" s="137">
        <f>'将来負担比率（分子）の構造'!M$52</f>
        <v>108390</v>
      </c>
    </row>
    <row r="57" spans="1:16">
      <c r="A57" s="137" t="s">
        <v>36</v>
      </c>
      <c r="B57" s="137"/>
      <c r="C57" s="137"/>
      <c r="D57" s="137">
        <f>'将来負担比率（分子）の構造'!I$51</f>
        <v>22112</v>
      </c>
      <c r="E57" s="137"/>
      <c r="F57" s="137"/>
      <c r="G57" s="137">
        <f>'将来負担比率（分子）の構造'!J$51</f>
        <v>19658</v>
      </c>
      <c r="H57" s="137"/>
      <c r="I57" s="137"/>
      <c r="J57" s="137">
        <f>'将来負担比率（分子）の構造'!K$51</f>
        <v>17621</v>
      </c>
      <c r="K57" s="137"/>
      <c r="L57" s="137"/>
      <c r="M57" s="137">
        <f>'将来負担比率（分子）の構造'!L$51</f>
        <v>18422</v>
      </c>
      <c r="N57" s="137"/>
      <c r="O57" s="137"/>
      <c r="P57" s="137">
        <f>'将来負担比率（分子）の構造'!M$51</f>
        <v>15197</v>
      </c>
    </row>
    <row r="58" spans="1:16">
      <c r="A58" s="137" t="s">
        <v>35</v>
      </c>
      <c r="B58" s="137"/>
      <c r="C58" s="137"/>
      <c r="D58" s="137">
        <f>'将来負担比率（分子）の構造'!I$50</f>
        <v>30712</v>
      </c>
      <c r="E58" s="137"/>
      <c r="F58" s="137"/>
      <c r="G58" s="137">
        <f>'将来負担比率（分子）の構造'!J$50</f>
        <v>33270</v>
      </c>
      <c r="H58" s="137"/>
      <c r="I58" s="137"/>
      <c r="J58" s="137">
        <f>'将来負担比率（分子）の構造'!K$50</f>
        <v>32480</v>
      </c>
      <c r="K58" s="137"/>
      <c r="L58" s="137"/>
      <c r="M58" s="137">
        <f>'将来負担比率（分子）の構造'!L$50</f>
        <v>32756</v>
      </c>
      <c r="N58" s="137"/>
      <c r="O58" s="137"/>
      <c r="P58" s="137">
        <f>'将来負担比率（分子）の構造'!M$50</f>
        <v>28610</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f>'将来負担比率（分子）の構造'!I$46</f>
        <v>303</v>
      </c>
      <c r="C61" s="137"/>
      <c r="D61" s="137"/>
      <c r="E61" s="137">
        <f>'将来負担比率（分子）の構造'!J$46</f>
        <v>9</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15948</v>
      </c>
      <c r="C62" s="137"/>
      <c r="D62" s="137"/>
      <c r="E62" s="137">
        <f>'将来負担比率（分子）の構造'!J$45</f>
        <v>14841</v>
      </c>
      <c r="F62" s="137"/>
      <c r="G62" s="137"/>
      <c r="H62" s="137">
        <f>'将来負担比率（分子）の構造'!K$45</f>
        <v>14572</v>
      </c>
      <c r="I62" s="137"/>
      <c r="J62" s="137"/>
      <c r="K62" s="137">
        <f>'将来負担比率（分子）の構造'!L$45</f>
        <v>14951</v>
      </c>
      <c r="L62" s="137"/>
      <c r="M62" s="137"/>
      <c r="N62" s="137">
        <f>'将来負担比率（分子）の構造'!M$45</f>
        <v>15086</v>
      </c>
      <c r="O62" s="137"/>
      <c r="P62" s="137"/>
    </row>
    <row r="63" spans="1:16">
      <c r="A63" s="137" t="s">
        <v>28</v>
      </c>
      <c r="B63" s="137">
        <f>'将来負担比率（分子）の構造'!I$44</f>
        <v>714</v>
      </c>
      <c r="C63" s="137"/>
      <c r="D63" s="137"/>
      <c r="E63" s="137">
        <f>'将来負担比率（分子）の構造'!J$44</f>
        <v>651</v>
      </c>
      <c r="F63" s="137"/>
      <c r="G63" s="137"/>
      <c r="H63" s="137">
        <f>'将来負担比率（分子）の構造'!K$44</f>
        <v>665</v>
      </c>
      <c r="I63" s="137"/>
      <c r="J63" s="137"/>
      <c r="K63" s="137">
        <f>'将来負担比率（分子）の構造'!L$44</f>
        <v>677</v>
      </c>
      <c r="L63" s="137"/>
      <c r="M63" s="137"/>
      <c r="N63" s="137">
        <f>'将来負担比率（分子）の構造'!M$44</f>
        <v>665</v>
      </c>
      <c r="O63" s="137"/>
      <c r="P63" s="137"/>
    </row>
    <row r="64" spans="1:16">
      <c r="A64" s="137" t="s">
        <v>27</v>
      </c>
      <c r="B64" s="137">
        <f>'将来負担比率（分子）の構造'!I$43</f>
        <v>59952</v>
      </c>
      <c r="C64" s="137"/>
      <c r="D64" s="137"/>
      <c r="E64" s="137">
        <f>'将来負担比率（分子）の構造'!J$43</f>
        <v>56999</v>
      </c>
      <c r="F64" s="137"/>
      <c r="G64" s="137"/>
      <c r="H64" s="137">
        <f>'将来負担比率（分子）の構造'!K$43</f>
        <v>54451</v>
      </c>
      <c r="I64" s="137"/>
      <c r="J64" s="137"/>
      <c r="K64" s="137">
        <f>'将来負担比率（分子）の構造'!L$43</f>
        <v>53236</v>
      </c>
      <c r="L64" s="137"/>
      <c r="M64" s="137"/>
      <c r="N64" s="137">
        <f>'将来負担比率（分子）の構造'!M$43</f>
        <v>38960</v>
      </c>
      <c r="O64" s="137"/>
      <c r="P64" s="137"/>
    </row>
    <row r="65" spans="1:16">
      <c r="A65" s="137" t="s">
        <v>26</v>
      </c>
      <c r="B65" s="137">
        <f>'将来負担比率（分子）の構造'!I$42</f>
        <v>2366</v>
      </c>
      <c r="C65" s="137"/>
      <c r="D65" s="137"/>
      <c r="E65" s="137">
        <f>'将来負担比率（分子）の構造'!J$42</f>
        <v>2026</v>
      </c>
      <c r="F65" s="137"/>
      <c r="G65" s="137"/>
      <c r="H65" s="137">
        <f>'将来負担比率（分子）の構造'!K$42</f>
        <v>1645</v>
      </c>
      <c r="I65" s="137"/>
      <c r="J65" s="137"/>
      <c r="K65" s="137">
        <f>'将来負担比率（分子）の構造'!L$42</f>
        <v>1502</v>
      </c>
      <c r="L65" s="137"/>
      <c r="M65" s="137"/>
      <c r="N65" s="137">
        <f>'将来負担比率（分子）の構造'!M$42</f>
        <v>1361</v>
      </c>
      <c r="O65" s="137"/>
      <c r="P65" s="137"/>
    </row>
    <row r="66" spans="1:16">
      <c r="A66" s="137" t="s">
        <v>25</v>
      </c>
      <c r="B66" s="137">
        <f>'将来負担比率（分子）の構造'!I$41</f>
        <v>87723</v>
      </c>
      <c r="C66" s="137"/>
      <c r="D66" s="137"/>
      <c r="E66" s="137">
        <f>'将来負担比率（分子）の構造'!J$41</f>
        <v>87230</v>
      </c>
      <c r="F66" s="137"/>
      <c r="G66" s="137"/>
      <c r="H66" s="137">
        <f>'将来負担比率（分子）の構造'!K$41</f>
        <v>86517</v>
      </c>
      <c r="I66" s="137"/>
      <c r="J66" s="137"/>
      <c r="K66" s="137">
        <f>'将来負担比率（分子）の構造'!L$41</f>
        <v>85052</v>
      </c>
      <c r="L66" s="137"/>
      <c r="M66" s="137"/>
      <c r="N66" s="137">
        <f>'将来負担比率（分子）の構造'!M$41</f>
        <v>84589</v>
      </c>
      <c r="O66" s="137"/>
      <c r="P66" s="137"/>
    </row>
    <row r="67" spans="1:16">
      <c r="A67" s="137" t="s">
        <v>63</v>
      </c>
      <c r="B67" s="137" t="e">
        <f>NA()</f>
        <v>#N/A</v>
      </c>
      <c r="C67" s="137">
        <f>IF(ISNUMBER('将来負担比率（分子）の構造'!I$53), IF('将来負担比率（分子）の構造'!I$53 &lt; 0, 0, '将来負担比率（分子）の構造'!I$53), NA())</f>
        <v>2405</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Q1" workbookViewId="0">
      <selection activeCell="AQ1" sqref="AQ1"/>
    </sheetView>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196</v>
      </c>
      <c r="DI1" s="734"/>
      <c r="DJ1" s="734"/>
      <c r="DK1" s="734"/>
      <c r="DL1" s="734"/>
      <c r="DM1" s="734"/>
      <c r="DN1" s="735"/>
      <c r="DP1" s="733" t="s">
        <v>197</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80" t="s">
        <v>199</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200</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201</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c r="B4" s="680" t="s">
        <v>1</v>
      </c>
      <c r="C4" s="681"/>
      <c r="D4" s="681"/>
      <c r="E4" s="681"/>
      <c r="F4" s="681"/>
      <c r="G4" s="681"/>
      <c r="H4" s="681"/>
      <c r="I4" s="681"/>
      <c r="J4" s="681"/>
      <c r="K4" s="681"/>
      <c r="L4" s="681"/>
      <c r="M4" s="681"/>
      <c r="N4" s="681"/>
      <c r="O4" s="681"/>
      <c r="P4" s="681"/>
      <c r="Q4" s="682"/>
      <c r="R4" s="680" t="s">
        <v>202</v>
      </c>
      <c r="S4" s="681"/>
      <c r="T4" s="681"/>
      <c r="U4" s="681"/>
      <c r="V4" s="681"/>
      <c r="W4" s="681"/>
      <c r="X4" s="681"/>
      <c r="Y4" s="682"/>
      <c r="Z4" s="680" t="s">
        <v>203</v>
      </c>
      <c r="AA4" s="681"/>
      <c r="AB4" s="681"/>
      <c r="AC4" s="682"/>
      <c r="AD4" s="680" t="s">
        <v>204</v>
      </c>
      <c r="AE4" s="681"/>
      <c r="AF4" s="681"/>
      <c r="AG4" s="681"/>
      <c r="AH4" s="681"/>
      <c r="AI4" s="681"/>
      <c r="AJ4" s="681"/>
      <c r="AK4" s="682"/>
      <c r="AL4" s="680" t="s">
        <v>203</v>
      </c>
      <c r="AM4" s="681"/>
      <c r="AN4" s="681"/>
      <c r="AO4" s="682"/>
      <c r="AP4" s="736" t="s">
        <v>205</v>
      </c>
      <c r="AQ4" s="736"/>
      <c r="AR4" s="736"/>
      <c r="AS4" s="736"/>
      <c r="AT4" s="736"/>
      <c r="AU4" s="736"/>
      <c r="AV4" s="736"/>
      <c r="AW4" s="736"/>
      <c r="AX4" s="736"/>
      <c r="AY4" s="736"/>
      <c r="AZ4" s="736"/>
      <c r="BA4" s="736"/>
      <c r="BB4" s="736"/>
      <c r="BC4" s="736"/>
      <c r="BD4" s="736"/>
      <c r="BE4" s="736"/>
      <c r="BF4" s="736"/>
      <c r="BG4" s="736" t="s">
        <v>206</v>
      </c>
      <c r="BH4" s="736"/>
      <c r="BI4" s="736"/>
      <c r="BJ4" s="736"/>
      <c r="BK4" s="736"/>
      <c r="BL4" s="736"/>
      <c r="BM4" s="736"/>
      <c r="BN4" s="736"/>
      <c r="BO4" s="736" t="s">
        <v>203</v>
      </c>
      <c r="BP4" s="736"/>
      <c r="BQ4" s="736"/>
      <c r="BR4" s="736"/>
      <c r="BS4" s="736" t="s">
        <v>207</v>
      </c>
      <c r="BT4" s="736"/>
      <c r="BU4" s="736"/>
      <c r="BV4" s="736"/>
      <c r="BW4" s="736"/>
      <c r="BX4" s="736"/>
      <c r="BY4" s="736"/>
      <c r="BZ4" s="736"/>
      <c r="CA4" s="736"/>
      <c r="CB4" s="736"/>
      <c r="CD4" s="725" t="s">
        <v>208</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c r="B5" s="707" t="s">
        <v>209</v>
      </c>
      <c r="C5" s="708"/>
      <c r="D5" s="708"/>
      <c r="E5" s="708"/>
      <c r="F5" s="708"/>
      <c r="G5" s="708"/>
      <c r="H5" s="708"/>
      <c r="I5" s="708"/>
      <c r="J5" s="708"/>
      <c r="K5" s="708"/>
      <c r="L5" s="708"/>
      <c r="M5" s="708"/>
      <c r="N5" s="708"/>
      <c r="O5" s="708"/>
      <c r="P5" s="708"/>
      <c r="Q5" s="709"/>
      <c r="R5" s="670">
        <v>46979873</v>
      </c>
      <c r="S5" s="671"/>
      <c r="T5" s="671"/>
      <c r="U5" s="671"/>
      <c r="V5" s="671"/>
      <c r="W5" s="671"/>
      <c r="X5" s="671"/>
      <c r="Y5" s="718"/>
      <c r="Z5" s="731">
        <v>27</v>
      </c>
      <c r="AA5" s="731"/>
      <c r="AB5" s="731"/>
      <c r="AC5" s="731"/>
      <c r="AD5" s="732">
        <v>44170434</v>
      </c>
      <c r="AE5" s="732"/>
      <c r="AF5" s="732"/>
      <c r="AG5" s="732"/>
      <c r="AH5" s="732"/>
      <c r="AI5" s="732"/>
      <c r="AJ5" s="732"/>
      <c r="AK5" s="732"/>
      <c r="AL5" s="719">
        <v>70.8</v>
      </c>
      <c r="AM5" s="688"/>
      <c r="AN5" s="688"/>
      <c r="AO5" s="720"/>
      <c r="AP5" s="707" t="s">
        <v>210</v>
      </c>
      <c r="AQ5" s="708"/>
      <c r="AR5" s="708"/>
      <c r="AS5" s="708"/>
      <c r="AT5" s="708"/>
      <c r="AU5" s="708"/>
      <c r="AV5" s="708"/>
      <c r="AW5" s="708"/>
      <c r="AX5" s="708"/>
      <c r="AY5" s="708"/>
      <c r="AZ5" s="708"/>
      <c r="BA5" s="708"/>
      <c r="BB5" s="708"/>
      <c r="BC5" s="708"/>
      <c r="BD5" s="708"/>
      <c r="BE5" s="708"/>
      <c r="BF5" s="709"/>
      <c r="BG5" s="620">
        <v>42173160</v>
      </c>
      <c r="BH5" s="621"/>
      <c r="BI5" s="621"/>
      <c r="BJ5" s="621"/>
      <c r="BK5" s="621"/>
      <c r="BL5" s="621"/>
      <c r="BM5" s="621"/>
      <c r="BN5" s="622"/>
      <c r="BO5" s="673">
        <v>89.8</v>
      </c>
      <c r="BP5" s="673"/>
      <c r="BQ5" s="673"/>
      <c r="BR5" s="673"/>
      <c r="BS5" s="674" t="s">
        <v>211</v>
      </c>
      <c r="BT5" s="674"/>
      <c r="BU5" s="674"/>
      <c r="BV5" s="674"/>
      <c r="BW5" s="674"/>
      <c r="BX5" s="674"/>
      <c r="BY5" s="674"/>
      <c r="BZ5" s="674"/>
      <c r="CA5" s="674"/>
      <c r="CB5" s="710"/>
      <c r="CD5" s="725" t="s">
        <v>205</v>
      </c>
      <c r="CE5" s="726"/>
      <c r="CF5" s="726"/>
      <c r="CG5" s="726"/>
      <c r="CH5" s="726"/>
      <c r="CI5" s="726"/>
      <c r="CJ5" s="726"/>
      <c r="CK5" s="726"/>
      <c r="CL5" s="726"/>
      <c r="CM5" s="726"/>
      <c r="CN5" s="726"/>
      <c r="CO5" s="726"/>
      <c r="CP5" s="726"/>
      <c r="CQ5" s="727"/>
      <c r="CR5" s="725" t="s">
        <v>212</v>
      </c>
      <c r="CS5" s="726"/>
      <c r="CT5" s="726"/>
      <c r="CU5" s="726"/>
      <c r="CV5" s="726"/>
      <c r="CW5" s="726"/>
      <c r="CX5" s="726"/>
      <c r="CY5" s="727"/>
      <c r="CZ5" s="725" t="s">
        <v>203</v>
      </c>
      <c r="DA5" s="726"/>
      <c r="DB5" s="726"/>
      <c r="DC5" s="727"/>
      <c r="DD5" s="725" t="s">
        <v>213</v>
      </c>
      <c r="DE5" s="726"/>
      <c r="DF5" s="726"/>
      <c r="DG5" s="726"/>
      <c r="DH5" s="726"/>
      <c r="DI5" s="726"/>
      <c r="DJ5" s="726"/>
      <c r="DK5" s="726"/>
      <c r="DL5" s="726"/>
      <c r="DM5" s="726"/>
      <c r="DN5" s="726"/>
      <c r="DO5" s="726"/>
      <c r="DP5" s="727"/>
      <c r="DQ5" s="725" t="s">
        <v>214</v>
      </c>
      <c r="DR5" s="726"/>
      <c r="DS5" s="726"/>
      <c r="DT5" s="726"/>
      <c r="DU5" s="726"/>
      <c r="DV5" s="726"/>
      <c r="DW5" s="726"/>
      <c r="DX5" s="726"/>
      <c r="DY5" s="726"/>
      <c r="DZ5" s="726"/>
      <c r="EA5" s="726"/>
      <c r="EB5" s="726"/>
      <c r="EC5" s="727"/>
    </row>
    <row r="6" spans="2:143" ht="11.25" customHeight="1">
      <c r="B6" s="617" t="s">
        <v>215</v>
      </c>
      <c r="C6" s="618"/>
      <c r="D6" s="618"/>
      <c r="E6" s="618"/>
      <c r="F6" s="618"/>
      <c r="G6" s="618"/>
      <c r="H6" s="618"/>
      <c r="I6" s="618"/>
      <c r="J6" s="618"/>
      <c r="K6" s="618"/>
      <c r="L6" s="618"/>
      <c r="M6" s="618"/>
      <c r="N6" s="618"/>
      <c r="O6" s="618"/>
      <c r="P6" s="618"/>
      <c r="Q6" s="619"/>
      <c r="R6" s="620">
        <v>1129268</v>
      </c>
      <c r="S6" s="621"/>
      <c r="T6" s="621"/>
      <c r="U6" s="621"/>
      <c r="V6" s="621"/>
      <c r="W6" s="621"/>
      <c r="X6" s="621"/>
      <c r="Y6" s="622"/>
      <c r="Z6" s="673">
        <v>0.6</v>
      </c>
      <c r="AA6" s="673"/>
      <c r="AB6" s="673"/>
      <c r="AC6" s="673"/>
      <c r="AD6" s="674">
        <v>1129268</v>
      </c>
      <c r="AE6" s="674"/>
      <c r="AF6" s="674"/>
      <c r="AG6" s="674"/>
      <c r="AH6" s="674"/>
      <c r="AI6" s="674"/>
      <c r="AJ6" s="674"/>
      <c r="AK6" s="674"/>
      <c r="AL6" s="643">
        <v>1.8</v>
      </c>
      <c r="AM6" s="675"/>
      <c r="AN6" s="675"/>
      <c r="AO6" s="676"/>
      <c r="AP6" s="617" t="s">
        <v>216</v>
      </c>
      <c r="AQ6" s="618"/>
      <c r="AR6" s="618"/>
      <c r="AS6" s="618"/>
      <c r="AT6" s="618"/>
      <c r="AU6" s="618"/>
      <c r="AV6" s="618"/>
      <c r="AW6" s="618"/>
      <c r="AX6" s="618"/>
      <c r="AY6" s="618"/>
      <c r="AZ6" s="618"/>
      <c r="BA6" s="618"/>
      <c r="BB6" s="618"/>
      <c r="BC6" s="618"/>
      <c r="BD6" s="618"/>
      <c r="BE6" s="618"/>
      <c r="BF6" s="619"/>
      <c r="BG6" s="620">
        <v>42173160</v>
      </c>
      <c r="BH6" s="621"/>
      <c r="BI6" s="621"/>
      <c r="BJ6" s="621"/>
      <c r="BK6" s="621"/>
      <c r="BL6" s="621"/>
      <c r="BM6" s="621"/>
      <c r="BN6" s="622"/>
      <c r="BO6" s="673">
        <v>89.8</v>
      </c>
      <c r="BP6" s="673"/>
      <c r="BQ6" s="673"/>
      <c r="BR6" s="673"/>
      <c r="BS6" s="674" t="s">
        <v>211</v>
      </c>
      <c r="BT6" s="674"/>
      <c r="BU6" s="674"/>
      <c r="BV6" s="674"/>
      <c r="BW6" s="674"/>
      <c r="BX6" s="674"/>
      <c r="BY6" s="674"/>
      <c r="BZ6" s="674"/>
      <c r="CA6" s="674"/>
      <c r="CB6" s="710"/>
      <c r="CD6" s="677" t="s">
        <v>217</v>
      </c>
      <c r="CE6" s="678"/>
      <c r="CF6" s="678"/>
      <c r="CG6" s="678"/>
      <c r="CH6" s="678"/>
      <c r="CI6" s="678"/>
      <c r="CJ6" s="678"/>
      <c r="CK6" s="678"/>
      <c r="CL6" s="678"/>
      <c r="CM6" s="678"/>
      <c r="CN6" s="678"/>
      <c r="CO6" s="678"/>
      <c r="CP6" s="678"/>
      <c r="CQ6" s="679"/>
      <c r="CR6" s="620">
        <v>673920</v>
      </c>
      <c r="CS6" s="621"/>
      <c r="CT6" s="621"/>
      <c r="CU6" s="621"/>
      <c r="CV6" s="621"/>
      <c r="CW6" s="621"/>
      <c r="CX6" s="621"/>
      <c r="CY6" s="622"/>
      <c r="CZ6" s="673">
        <v>0.4</v>
      </c>
      <c r="DA6" s="673"/>
      <c r="DB6" s="673"/>
      <c r="DC6" s="673"/>
      <c r="DD6" s="626" t="s">
        <v>211</v>
      </c>
      <c r="DE6" s="621"/>
      <c r="DF6" s="621"/>
      <c r="DG6" s="621"/>
      <c r="DH6" s="621"/>
      <c r="DI6" s="621"/>
      <c r="DJ6" s="621"/>
      <c r="DK6" s="621"/>
      <c r="DL6" s="621"/>
      <c r="DM6" s="621"/>
      <c r="DN6" s="621"/>
      <c r="DO6" s="621"/>
      <c r="DP6" s="622"/>
      <c r="DQ6" s="626">
        <v>673920</v>
      </c>
      <c r="DR6" s="621"/>
      <c r="DS6" s="621"/>
      <c r="DT6" s="621"/>
      <c r="DU6" s="621"/>
      <c r="DV6" s="621"/>
      <c r="DW6" s="621"/>
      <c r="DX6" s="621"/>
      <c r="DY6" s="621"/>
      <c r="DZ6" s="621"/>
      <c r="EA6" s="621"/>
      <c r="EB6" s="621"/>
      <c r="EC6" s="656"/>
    </row>
    <row r="7" spans="2:143" ht="11.25" customHeight="1">
      <c r="B7" s="617" t="s">
        <v>218</v>
      </c>
      <c r="C7" s="618"/>
      <c r="D7" s="618"/>
      <c r="E7" s="618"/>
      <c r="F7" s="618"/>
      <c r="G7" s="618"/>
      <c r="H7" s="618"/>
      <c r="I7" s="618"/>
      <c r="J7" s="618"/>
      <c r="K7" s="618"/>
      <c r="L7" s="618"/>
      <c r="M7" s="618"/>
      <c r="N7" s="618"/>
      <c r="O7" s="618"/>
      <c r="P7" s="618"/>
      <c r="Q7" s="619"/>
      <c r="R7" s="620">
        <v>45345</v>
      </c>
      <c r="S7" s="621"/>
      <c r="T7" s="621"/>
      <c r="U7" s="621"/>
      <c r="V7" s="621"/>
      <c r="W7" s="621"/>
      <c r="X7" s="621"/>
      <c r="Y7" s="622"/>
      <c r="Z7" s="673">
        <v>0</v>
      </c>
      <c r="AA7" s="673"/>
      <c r="AB7" s="673"/>
      <c r="AC7" s="673"/>
      <c r="AD7" s="674">
        <v>45345</v>
      </c>
      <c r="AE7" s="674"/>
      <c r="AF7" s="674"/>
      <c r="AG7" s="674"/>
      <c r="AH7" s="674"/>
      <c r="AI7" s="674"/>
      <c r="AJ7" s="674"/>
      <c r="AK7" s="674"/>
      <c r="AL7" s="643">
        <v>0.1</v>
      </c>
      <c r="AM7" s="675"/>
      <c r="AN7" s="675"/>
      <c r="AO7" s="676"/>
      <c r="AP7" s="617" t="s">
        <v>219</v>
      </c>
      <c r="AQ7" s="618"/>
      <c r="AR7" s="618"/>
      <c r="AS7" s="618"/>
      <c r="AT7" s="618"/>
      <c r="AU7" s="618"/>
      <c r="AV7" s="618"/>
      <c r="AW7" s="618"/>
      <c r="AX7" s="618"/>
      <c r="AY7" s="618"/>
      <c r="AZ7" s="618"/>
      <c r="BA7" s="618"/>
      <c r="BB7" s="618"/>
      <c r="BC7" s="618"/>
      <c r="BD7" s="618"/>
      <c r="BE7" s="618"/>
      <c r="BF7" s="619"/>
      <c r="BG7" s="620">
        <v>21984911</v>
      </c>
      <c r="BH7" s="621"/>
      <c r="BI7" s="621"/>
      <c r="BJ7" s="621"/>
      <c r="BK7" s="621"/>
      <c r="BL7" s="621"/>
      <c r="BM7" s="621"/>
      <c r="BN7" s="622"/>
      <c r="BO7" s="673">
        <v>46.8</v>
      </c>
      <c r="BP7" s="673"/>
      <c r="BQ7" s="673"/>
      <c r="BR7" s="673"/>
      <c r="BS7" s="674" t="s">
        <v>211</v>
      </c>
      <c r="BT7" s="674"/>
      <c r="BU7" s="674"/>
      <c r="BV7" s="674"/>
      <c r="BW7" s="674"/>
      <c r="BX7" s="674"/>
      <c r="BY7" s="674"/>
      <c r="BZ7" s="674"/>
      <c r="CA7" s="674"/>
      <c r="CB7" s="710"/>
      <c r="CD7" s="657" t="s">
        <v>220</v>
      </c>
      <c r="CE7" s="654"/>
      <c r="CF7" s="654"/>
      <c r="CG7" s="654"/>
      <c r="CH7" s="654"/>
      <c r="CI7" s="654"/>
      <c r="CJ7" s="654"/>
      <c r="CK7" s="654"/>
      <c r="CL7" s="654"/>
      <c r="CM7" s="654"/>
      <c r="CN7" s="654"/>
      <c r="CO7" s="654"/>
      <c r="CP7" s="654"/>
      <c r="CQ7" s="655"/>
      <c r="CR7" s="620">
        <v>14046619</v>
      </c>
      <c r="CS7" s="621"/>
      <c r="CT7" s="621"/>
      <c r="CU7" s="621"/>
      <c r="CV7" s="621"/>
      <c r="CW7" s="621"/>
      <c r="CX7" s="621"/>
      <c r="CY7" s="622"/>
      <c r="CZ7" s="673">
        <v>8.4</v>
      </c>
      <c r="DA7" s="673"/>
      <c r="DB7" s="673"/>
      <c r="DC7" s="673"/>
      <c r="DD7" s="626">
        <v>146233</v>
      </c>
      <c r="DE7" s="621"/>
      <c r="DF7" s="621"/>
      <c r="DG7" s="621"/>
      <c r="DH7" s="621"/>
      <c r="DI7" s="621"/>
      <c r="DJ7" s="621"/>
      <c r="DK7" s="621"/>
      <c r="DL7" s="621"/>
      <c r="DM7" s="621"/>
      <c r="DN7" s="621"/>
      <c r="DO7" s="621"/>
      <c r="DP7" s="622"/>
      <c r="DQ7" s="626">
        <v>12807803</v>
      </c>
      <c r="DR7" s="621"/>
      <c r="DS7" s="621"/>
      <c r="DT7" s="621"/>
      <c r="DU7" s="621"/>
      <c r="DV7" s="621"/>
      <c r="DW7" s="621"/>
      <c r="DX7" s="621"/>
      <c r="DY7" s="621"/>
      <c r="DZ7" s="621"/>
      <c r="EA7" s="621"/>
      <c r="EB7" s="621"/>
      <c r="EC7" s="656"/>
    </row>
    <row r="8" spans="2:143" ht="11.25" customHeight="1">
      <c r="B8" s="617" t="s">
        <v>221</v>
      </c>
      <c r="C8" s="618"/>
      <c r="D8" s="618"/>
      <c r="E8" s="618"/>
      <c r="F8" s="618"/>
      <c r="G8" s="618"/>
      <c r="H8" s="618"/>
      <c r="I8" s="618"/>
      <c r="J8" s="618"/>
      <c r="K8" s="618"/>
      <c r="L8" s="618"/>
      <c r="M8" s="618"/>
      <c r="N8" s="618"/>
      <c r="O8" s="618"/>
      <c r="P8" s="618"/>
      <c r="Q8" s="619"/>
      <c r="R8" s="620">
        <v>125927</v>
      </c>
      <c r="S8" s="621"/>
      <c r="T8" s="621"/>
      <c r="U8" s="621"/>
      <c r="V8" s="621"/>
      <c r="W8" s="621"/>
      <c r="X8" s="621"/>
      <c r="Y8" s="622"/>
      <c r="Z8" s="673">
        <v>0.1</v>
      </c>
      <c r="AA8" s="673"/>
      <c r="AB8" s="673"/>
      <c r="AC8" s="673"/>
      <c r="AD8" s="674">
        <v>125927</v>
      </c>
      <c r="AE8" s="674"/>
      <c r="AF8" s="674"/>
      <c r="AG8" s="674"/>
      <c r="AH8" s="674"/>
      <c r="AI8" s="674"/>
      <c r="AJ8" s="674"/>
      <c r="AK8" s="674"/>
      <c r="AL8" s="643">
        <v>0.2</v>
      </c>
      <c r="AM8" s="675"/>
      <c r="AN8" s="675"/>
      <c r="AO8" s="676"/>
      <c r="AP8" s="617" t="s">
        <v>222</v>
      </c>
      <c r="AQ8" s="618"/>
      <c r="AR8" s="618"/>
      <c r="AS8" s="618"/>
      <c r="AT8" s="618"/>
      <c r="AU8" s="618"/>
      <c r="AV8" s="618"/>
      <c r="AW8" s="618"/>
      <c r="AX8" s="618"/>
      <c r="AY8" s="618"/>
      <c r="AZ8" s="618"/>
      <c r="BA8" s="618"/>
      <c r="BB8" s="618"/>
      <c r="BC8" s="618"/>
      <c r="BD8" s="618"/>
      <c r="BE8" s="618"/>
      <c r="BF8" s="619"/>
      <c r="BG8" s="620">
        <v>514514</v>
      </c>
      <c r="BH8" s="621"/>
      <c r="BI8" s="621"/>
      <c r="BJ8" s="621"/>
      <c r="BK8" s="621"/>
      <c r="BL8" s="621"/>
      <c r="BM8" s="621"/>
      <c r="BN8" s="622"/>
      <c r="BO8" s="673">
        <v>1.1000000000000001</v>
      </c>
      <c r="BP8" s="673"/>
      <c r="BQ8" s="673"/>
      <c r="BR8" s="673"/>
      <c r="BS8" s="626" t="s">
        <v>112</v>
      </c>
      <c r="BT8" s="621"/>
      <c r="BU8" s="621"/>
      <c r="BV8" s="621"/>
      <c r="BW8" s="621"/>
      <c r="BX8" s="621"/>
      <c r="BY8" s="621"/>
      <c r="BZ8" s="621"/>
      <c r="CA8" s="621"/>
      <c r="CB8" s="656"/>
      <c r="CD8" s="657" t="s">
        <v>223</v>
      </c>
      <c r="CE8" s="654"/>
      <c r="CF8" s="654"/>
      <c r="CG8" s="654"/>
      <c r="CH8" s="654"/>
      <c r="CI8" s="654"/>
      <c r="CJ8" s="654"/>
      <c r="CK8" s="654"/>
      <c r="CL8" s="654"/>
      <c r="CM8" s="654"/>
      <c r="CN8" s="654"/>
      <c r="CO8" s="654"/>
      <c r="CP8" s="654"/>
      <c r="CQ8" s="655"/>
      <c r="CR8" s="620">
        <v>70461475</v>
      </c>
      <c r="CS8" s="621"/>
      <c r="CT8" s="621"/>
      <c r="CU8" s="621"/>
      <c r="CV8" s="621"/>
      <c r="CW8" s="621"/>
      <c r="CX8" s="621"/>
      <c r="CY8" s="622"/>
      <c r="CZ8" s="673">
        <v>42</v>
      </c>
      <c r="DA8" s="673"/>
      <c r="DB8" s="673"/>
      <c r="DC8" s="673"/>
      <c r="DD8" s="626">
        <v>1277589</v>
      </c>
      <c r="DE8" s="621"/>
      <c r="DF8" s="621"/>
      <c r="DG8" s="621"/>
      <c r="DH8" s="621"/>
      <c r="DI8" s="621"/>
      <c r="DJ8" s="621"/>
      <c r="DK8" s="621"/>
      <c r="DL8" s="621"/>
      <c r="DM8" s="621"/>
      <c r="DN8" s="621"/>
      <c r="DO8" s="621"/>
      <c r="DP8" s="622"/>
      <c r="DQ8" s="626">
        <v>19254626</v>
      </c>
      <c r="DR8" s="621"/>
      <c r="DS8" s="621"/>
      <c r="DT8" s="621"/>
      <c r="DU8" s="621"/>
      <c r="DV8" s="621"/>
      <c r="DW8" s="621"/>
      <c r="DX8" s="621"/>
      <c r="DY8" s="621"/>
      <c r="DZ8" s="621"/>
      <c r="EA8" s="621"/>
      <c r="EB8" s="621"/>
      <c r="EC8" s="656"/>
    </row>
    <row r="9" spans="2:143" ht="11.25" customHeight="1">
      <c r="B9" s="617" t="s">
        <v>224</v>
      </c>
      <c r="C9" s="618"/>
      <c r="D9" s="618"/>
      <c r="E9" s="618"/>
      <c r="F9" s="618"/>
      <c r="G9" s="618"/>
      <c r="H9" s="618"/>
      <c r="I9" s="618"/>
      <c r="J9" s="618"/>
      <c r="K9" s="618"/>
      <c r="L9" s="618"/>
      <c r="M9" s="618"/>
      <c r="N9" s="618"/>
      <c r="O9" s="618"/>
      <c r="P9" s="618"/>
      <c r="Q9" s="619"/>
      <c r="R9" s="620">
        <v>67230</v>
      </c>
      <c r="S9" s="621"/>
      <c r="T9" s="621"/>
      <c r="U9" s="621"/>
      <c r="V9" s="621"/>
      <c r="W9" s="621"/>
      <c r="X9" s="621"/>
      <c r="Y9" s="622"/>
      <c r="Z9" s="673">
        <v>0</v>
      </c>
      <c r="AA9" s="673"/>
      <c r="AB9" s="673"/>
      <c r="AC9" s="673"/>
      <c r="AD9" s="674">
        <v>67230</v>
      </c>
      <c r="AE9" s="674"/>
      <c r="AF9" s="674"/>
      <c r="AG9" s="674"/>
      <c r="AH9" s="674"/>
      <c r="AI9" s="674"/>
      <c r="AJ9" s="674"/>
      <c r="AK9" s="674"/>
      <c r="AL9" s="643">
        <v>0.1</v>
      </c>
      <c r="AM9" s="675"/>
      <c r="AN9" s="675"/>
      <c r="AO9" s="676"/>
      <c r="AP9" s="617" t="s">
        <v>225</v>
      </c>
      <c r="AQ9" s="618"/>
      <c r="AR9" s="618"/>
      <c r="AS9" s="618"/>
      <c r="AT9" s="618"/>
      <c r="AU9" s="618"/>
      <c r="AV9" s="618"/>
      <c r="AW9" s="618"/>
      <c r="AX9" s="618"/>
      <c r="AY9" s="618"/>
      <c r="AZ9" s="618"/>
      <c r="BA9" s="618"/>
      <c r="BB9" s="618"/>
      <c r="BC9" s="618"/>
      <c r="BD9" s="618"/>
      <c r="BE9" s="618"/>
      <c r="BF9" s="619"/>
      <c r="BG9" s="620">
        <v>16719922</v>
      </c>
      <c r="BH9" s="621"/>
      <c r="BI9" s="621"/>
      <c r="BJ9" s="621"/>
      <c r="BK9" s="621"/>
      <c r="BL9" s="621"/>
      <c r="BM9" s="621"/>
      <c r="BN9" s="622"/>
      <c r="BO9" s="673">
        <v>35.6</v>
      </c>
      <c r="BP9" s="673"/>
      <c r="BQ9" s="673"/>
      <c r="BR9" s="673"/>
      <c r="BS9" s="626" t="s">
        <v>112</v>
      </c>
      <c r="BT9" s="621"/>
      <c r="BU9" s="621"/>
      <c r="BV9" s="621"/>
      <c r="BW9" s="621"/>
      <c r="BX9" s="621"/>
      <c r="BY9" s="621"/>
      <c r="BZ9" s="621"/>
      <c r="CA9" s="621"/>
      <c r="CB9" s="656"/>
      <c r="CD9" s="657" t="s">
        <v>226</v>
      </c>
      <c r="CE9" s="654"/>
      <c r="CF9" s="654"/>
      <c r="CG9" s="654"/>
      <c r="CH9" s="654"/>
      <c r="CI9" s="654"/>
      <c r="CJ9" s="654"/>
      <c r="CK9" s="654"/>
      <c r="CL9" s="654"/>
      <c r="CM9" s="654"/>
      <c r="CN9" s="654"/>
      <c r="CO9" s="654"/>
      <c r="CP9" s="654"/>
      <c r="CQ9" s="655"/>
      <c r="CR9" s="620">
        <v>10732187</v>
      </c>
      <c r="CS9" s="621"/>
      <c r="CT9" s="621"/>
      <c r="CU9" s="621"/>
      <c r="CV9" s="621"/>
      <c r="CW9" s="621"/>
      <c r="CX9" s="621"/>
      <c r="CY9" s="622"/>
      <c r="CZ9" s="673">
        <v>6.4</v>
      </c>
      <c r="DA9" s="673"/>
      <c r="DB9" s="673"/>
      <c r="DC9" s="673"/>
      <c r="DD9" s="626">
        <v>2257703</v>
      </c>
      <c r="DE9" s="621"/>
      <c r="DF9" s="621"/>
      <c r="DG9" s="621"/>
      <c r="DH9" s="621"/>
      <c r="DI9" s="621"/>
      <c r="DJ9" s="621"/>
      <c r="DK9" s="621"/>
      <c r="DL9" s="621"/>
      <c r="DM9" s="621"/>
      <c r="DN9" s="621"/>
      <c r="DO9" s="621"/>
      <c r="DP9" s="622"/>
      <c r="DQ9" s="626">
        <v>7780497</v>
      </c>
      <c r="DR9" s="621"/>
      <c r="DS9" s="621"/>
      <c r="DT9" s="621"/>
      <c r="DU9" s="621"/>
      <c r="DV9" s="621"/>
      <c r="DW9" s="621"/>
      <c r="DX9" s="621"/>
      <c r="DY9" s="621"/>
      <c r="DZ9" s="621"/>
      <c r="EA9" s="621"/>
      <c r="EB9" s="621"/>
      <c r="EC9" s="656"/>
    </row>
    <row r="10" spans="2:143" ht="11.25" customHeight="1">
      <c r="B10" s="617" t="s">
        <v>227</v>
      </c>
      <c r="C10" s="618"/>
      <c r="D10" s="618"/>
      <c r="E10" s="618"/>
      <c r="F10" s="618"/>
      <c r="G10" s="618"/>
      <c r="H10" s="618"/>
      <c r="I10" s="618"/>
      <c r="J10" s="618"/>
      <c r="K10" s="618"/>
      <c r="L10" s="618"/>
      <c r="M10" s="618"/>
      <c r="N10" s="618"/>
      <c r="O10" s="618"/>
      <c r="P10" s="618"/>
      <c r="Q10" s="619"/>
      <c r="R10" s="620">
        <v>5771137</v>
      </c>
      <c r="S10" s="621"/>
      <c r="T10" s="621"/>
      <c r="U10" s="621"/>
      <c r="V10" s="621"/>
      <c r="W10" s="621"/>
      <c r="X10" s="621"/>
      <c r="Y10" s="622"/>
      <c r="Z10" s="673">
        <v>3.3</v>
      </c>
      <c r="AA10" s="673"/>
      <c r="AB10" s="673"/>
      <c r="AC10" s="673"/>
      <c r="AD10" s="674">
        <v>5771137</v>
      </c>
      <c r="AE10" s="674"/>
      <c r="AF10" s="674"/>
      <c r="AG10" s="674"/>
      <c r="AH10" s="674"/>
      <c r="AI10" s="674"/>
      <c r="AJ10" s="674"/>
      <c r="AK10" s="674"/>
      <c r="AL10" s="643">
        <v>9.1999999999999993</v>
      </c>
      <c r="AM10" s="675"/>
      <c r="AN10" s="675"/>
      <c r="AO10" s="676"/>
      <c r="AP10" s="617" t="s">
        <v>228</v>
      </c>
      <c r="AQ10" s="618"/>
      <c r="AR10" s="618"/>
      <c r="AS10" s="618"/>
      <c r="AT10" s="618"/>
      <c r="AU10" s="618"/>
      <c r="AV10" s="618"/>
      <c r="AW10" s="618"/>
      <c r="AX10" s="618"/>
      <c r="AY10" s="618"/>
      <c r="AZ10" s="618"/>
      <c r="BA10" s="618"/>
      <c r="BB10" s="618"/>
      <c r="BC10" s="618"/>
      <c r="BD10" s="618"/>
      <c r="BE10" s="618"/>
      <c r="BF10" s="619"/>
      <c r="BG10" s="620">
        <v>1330546</v>
      </c>
      <c r="BH10" s="621"/>
      <c r="BI10" s="621"/>
      <c r="BJ10" s="621"/>
      <c r="BK10" s="621"/>
      <c r="BL10" s="621"/>
      <c r="BM10" s="621"/>
      <c r="BN10" s="622"/>
      <c r="BO10" s="673">
        <v>2.8</v>
      </c>
      <c r="BP10" s="673"/>
      <c r="BQ10" s="673"/>
      <c r="BR10" s="673"/>
      <c r="BS10" s="626" t="s">
        <v>112</v>
      </c>
      <c r="BT10" s="621"/>
      <c r="BU10" s="621"/>
      <c r="BV10" s="621"/>
      <c r="BW10" s="621"/>
      <c r="BX10" s="621"/>
      <c r="BY10" s="621"/>
      <c r="BZ10" s="621"/>
      <c r="CA10" s="621"/>
      <c r="CB10" s="656"/>
      <c r="CD10" s="657" t="s">
        <v>229</v>
      </c>
      <c r="CE10" s="654"/>
      <c r="CF10" s="654"/>
      <c r="CG10" s="654"/>
      <c r="CH10" s="654"/>
      <c r="CI10" s="654"/>
      <c r="CJ10" s="654"/>
      <c r="CK10" s="654"/>
      <c r="CL10" s="654"/>
      <c r="CM10" s="654"/>
      <c r="CN10" s="654"/>
      <c r="CO10" s="654"/>
      <c r="CP10" s="654"/>
      <c r="CQ10" s="655"/>
      <c r="CR10" s="620">
        <v>218859</v>
      </c>
      <c r="CS10" s="621"/>
      <c r="CT10" s="621"/>
      <c r="CU10" s="621"/>
      <c r="CV10" s="621"/>
      <c r="CW10" s="621"/>
      <c r="CX10" s="621"/>
      <c r="CY10" s="622"/>
      <c r="CZ10" s="673">
        <v>0.1</v>
      </c>
      <c r="DA10" s="673"/>
      <c r="DB10" s="673"/>
      <c r="DC10" s="673"/>
      <c r="DD10" s="626">
        <v>814</v>
      </c>
      <c r="DE10" s="621"/>
      <c r="DF10" s="621"/>
      <c r="DG10" s="621"/>
      <c r="DH10" s="621"/>
      <c r="DI10" s="621"/>
      <c r="DJ10" s="621"/>
      <c r="DK10" s="621"/>
      <c r="DL10" s="621"/>
      <c r="DM10" s="621"/>
      <c r="DN10" s="621"/>
      <c r="DO10" s="621"/>
      <c r="DP10" s="622"/>
      <c r="DQ10" s="626">
        <v>152420</v>
      </c>
      <c r="DR10" s="621"/>
      <c r="DS10" s="621"/>
      <c r="DT10" s="621"/>
      <c r="DU10" s="621"/>
      <c r="DV10" s="621"/>
      <c r="DW10" s="621"/>
      <c r="DX10" s="621"/>
      <c r="DY10" s="621"/>
      <c r="DZ10" s="621"/>
      <c r="EA10" s="621"/>
      <c r="EB10" s="621"/>
      <c r="EC10" s="656"/>
    </row>
    <row r="11" spans="2:143" ht="11.25" customHeight="1">
      <c r="B11" s="617" t="s">
        <v>230</v>
      </c>
      <c r="C11" s="618"/>
      <c r="D11" s="618"/>
      <c r="E11" s="618"/>
      <c r="F11" s="618"/>
      <c r="G11" s="618"/>
      <c r="H11" s="618"/>
      <c r="I11" s="618"/>
      <c r="J11" s="618"/>
      <c r="K11" s="618"/>
      <c r="L11" s="618"/>
      <c r="M11" s="618"/>
      <c r="N11" s="618"/>
      <c r="O11" s="618"/>
      <c r="P11" s="618"/>
      <c r="Q11" s="619"/>
      <c r="R11" s="620">
        <v>23032</v>
      </c>
      <c r="S11" s="621"/>
      <c r="T11" s="621"/>
      <c r="U11" s="621"/>
      <c r="V11" s="621"/>
      <c r="W11" s="621"/>
      <c r="X11" s="621"/>
      <c r="Y11" s="622"/>
      <c r="Z11" s="673">
        <v>0</v>
      </c>
      <c r="AA11" s="673"/>
      <c r="AB11" s="673"/>
      <c r="AC11" s="673"/>
      <c r="AD11" s="674">
        <v>21194</v>
      </c>
      <c r="AE11" s="674"/>
      <c r="AF11" s="674"/>
      <c r="AG11" s="674"/>
      <c r="AH11" s="674"/>
      <c r="AI11" s="674"/>
      <c r="AJ11" s="674"/>
      <c r="AK11" s="674"/>
      <c r="AL11" s="643">
        <v>0</v>
      </c>
      <c r="AM11" s="675"/>
      <c r="AN11" s="675"/>
      <c r="AO11" s="676"/>
      <c r="AP11" s="617" t="s">
        <v>231</v>
      </c>
      <c r="AQ11" s="618"/>
      <c r="AR11" s="618"/>
      <c r="AS11" s="618"/>
      <c r="AT11" s="618"/>
      <c r="AU11" s="618"/>
      <c r="AV11" s="618"/>
      <c r="AW11" s="618"/>
      <c r="AX11" s="618"/>
      <c r="AY11" s="618"/>
      <c r="AZ11" s="618"/>
      <c r="BA11" s="618"/>
      <c r="BB11" s="618"/>
      <c r="BC11" s="618"/>
      <c r="BD11" s="618"/>
      <c r="BE11" s="618"/>
      <c r="BF11" s="619"/>
      <c r="BG11" s="620">
        <v>3419929</v>
      </c>
      <c r="BH11" s="621"/>
      <c r="BI11" s="621"/>
      <c r="BJ11" s="621"/>
      <c r="BK11" s="621"/>
      <c r="BL11" s="621"/>
      <c r="BM11" s="621"/>
      <c r="BN11" s="622"/>
      <c r="BO11" s="673">
        <v>7.3</v>
      </c>
      <c r="BP11" s="673"/>
      <c r="BQ11" s="673"/>
      <c r="BR11" s="673"/>
      <c r="BS11" s="626" t="s">
        <v>112</v>
      </c>
      <c r="BT11" s="621"/>
      <c r="BU11" s="621"/>
      <c r="BV11" s="621"/>
      <c r="BW11" s="621"/>
      <c r="BX11" s="621"/>
      <c r="BY11" s="621"/>
      <c r="BZ11" s="621"/>
      <c r="CA11" s="621"/>
      <c r="CB11" s="656"/>
      <c r="CD11" s="657" t="s">
        <v>232</v>
      </c>
      <c r="CE11" s="654"/>
      <c r="CF11" s="654"/>
      <c r="CG11" s="654"/>
      <c r="CH11" s="654"/>
      <c r="CI11" s="654"/>
      <c r="CJ11" s="654"/>
      <c r="CK11" s="654"/>
      <c r="CL11" s="654"/>
      <c r="CM11" s="654"/>
      <c r="CN11" s="654"/>
      <c r="CO11" s="654"/>
      <c r="CP11" s="654"/>
      <c r="CQ11" s="655"/>
      <c r="CR11" s="620">
        <v>4060185</v>
      </c>
      <c r="CS11" s="621"/>
      <c r="CT11" s="621"/>
      <c r="CU11" s="621"/>
      <c r="CV11" s="621"/>
      <c r="CW11" s="621"/>
      <c r="CX11" s="621"/>
      <c r="CY11" s="622"/>
      <c r="CZ11" s="673">
        <v>2.4</v>
      </c>
      <c r="DA11" s="673"/>
      <c r="DB11" s="673"/>
      <c r="DC11" s="673"/>
      <c r="DD11" s="626">
        <v>1505790</v>
      </c>
      <c r="DE11" s="621"/>
      <c r="DF11" s="621"/>
      <c r="DG11" s="621"/>
      <c r="DH11" s="621"/>
      <c r="DI11" s="621"/>
      <c r="DJ11" s="621"/>
      <c r="DK11" s="621"/>
      <c r="DL11" s="621"/>
      <c r="DM11" s="621"/>
      <c r="DN11" s="621"/>
      <c r="DO11" s="621"/>
      <c r="DP11" s="622"/>
      <c r="DQ11" s="626">
        <v>2157240</v>
      </c>
      <c r="DR11" s="621"/>
      <c r="DS11" s="621"/>
      <c r="DT11" s="621"/>
      <c r="DU11" s="621"/>
      <c r="DV11" s="621"/>
      <c r="DW11" s="621"/>
      <c r="DX11" s="621"/>
      <c r="DY11" s="621"/>
      <c r="DZ11" s="621"/>
      <c r="EA11" s="621"/>
      <c r="EB11" s="621"/>
      <c r="EC11" s="656"/>
    </row>
    <row r="12" spans="2:143" ht="11.25" customHeight="1">
      <c r="B12" s="617" t="s">
        <v>233</v>
      </c>
      <c r="C12" s="618"/>
      <c r="D12" s="618"/>
      <c r="E12" s="618"/>
      <c r="F12" s="618"/>
      <c r="G12" s="618"/>
      <c r="H12" s="618"/>
      <c r="I12" s="618"/>
      <c r="J12" s="618"/>
      <c r="K12" s="618"/>
      <c r="L12" s="618"/>
      <c r="M12" s="618"/>
      <c r="N12" s="618"/>
      <c r="O12" s="618"/>
      <c r="P12" s="618"/>
      <c r="Q12" s="619"/>
      <c r="R12" s="620" t="s">
        <v>112</v>
      </c>
      <c r="S12" s="621"/>
      <c r="T12" s="621"/>
      <c r="U12" s="621"/>
      <c r="V12" s="621"/>
      <c r="W12" s="621"/>
      <c r="X12" s="621"/>
      <c r="Y12" s="622"/>
      <c r="Z12" s="673" t="s">
        <v>112</v>
      </c>
      <c r="AA12" s="673"/>
      <c r="AB12" s="673"/>
      <c r="AC12" s="673"/>
      <c r="AD12" s="674" t="s">
        <v>112</v>
      </c>
      <c r="AE12" s="674"/>
      <c r="AF12" s="674"/>
      <c r="AG12" s="674"/>
      <c r="AH12" s="674"/>
      <c r="AI12" s="674"/>
      <c r="AJ12" s="674"/>
      <c r="AK12" s="674"/>
      <c r="AL12" s="643" t="s">
        <v>112</v>
      </c>
      <c r="AM12" s="675"/>
      <c r="AN12" s="675"/>
      <c r="AO12" s="676"/>
      <c r="AP12" s="617" t="s">
        <v>234</v>
      </c>
      <c r="AQ12" s="618"/>
      <c r="AR12" s="618"/>
      <c r="AS12" s="618"/>
      <c r="AT12" s="618"/>
      <c r="AU12" s="618"/>
      <c r="AV12" s="618"/>
      <c r="AW12" s="618"/>
      <c r="AX12" s="618"/>
      <c r="AY12" s="618"/>
      <c r="AZ12" s="618"/>
      <c r="BA12" s="618"/>
      <c r="BB12" s="618"/>
      <c r="BC12" s="618"/>
      <c r="BD12" s="618"/>
      <c r="BE12" s="618"/>
      <c r="BF12" s="619"/>
      <c r="BG12" s="620">
        <v>16254874</v>
      </c>
      <c r="BH12" s="621"/>
      <c r="BI12" s="621"/>
      <c r="BJ12" s="621"/>
      <c r="BK12" s="621"/>
      <c r="BL12" s="621"/>
      <c r="BM12" s="621"/>
      <c r="BN12" s="622"/>
      <c r="BO12" s="673">
        <v>34.6</v>
      </c>
      <c r="BP12" s="673"/>
      <c r="BQ12" s="673"/>
      <c r="BR12" s="673"/>
      <c r="BS12" s="626" t="s">
        <v>112</v>
      </c>
      <c r="BT12" s="621"/>
      <c r="BU12" s="621"/>
      <c r="BV12" s="621"/>
      <c r="BW12" s="621"/>
      <c r="BX12" s="621"/>
      <c r="BY12" s="621"/>
      <c r="BZ12" s="621"/>
      <c r="CA12" s="621"/>
      <c r="CB12" s="656"/>
      <c r="CD12" s="657" t="s">
        <v>235</v>
      </c>
      <c r="CE12" s="654"/>
      <c r="CF12" s="654"/>
      <c r="CG12" s="654"/>
      <c r="CH12" s="654"/>
      <c r="CI12" s="654"/>
      <c r="CJ12" s="654"/>
      <c r="CK12" s="654"/>
      <c r="CL12" s="654"/>
      <c r="CM12" s="654"/>
      <c r="CN12" s="654"/>
      <c r="CO12" s="654"/>
      <c r="CP12" s="654"/>
      <c r="CQ12" s="655"/>
      <c r="CR12" s="620">
        <v>6550701</v>
      </c>
      <c r="CS12" s="621"/>
      <c r="CT12" s="621"/>
      <c r="CU12" s="621"/>
      <c r="CV12" s="621"/>
      <c r="CW12" s="621"/>
      <c r="CX12" s="621"/>
      <c r="CY12" s="622"/>
      <c r="CZ12" s="673">
        <v>3.9</v>
      </c>
      <c r="DA12" s="673"/>
      <c r="DB12" s="673"/>
      <c r="DC12" s="673"/>
      <c r="DD12" s="626">
        <v>1049447</v>
      </c>
      <c r="DE12" s="621"/>
      <c r="DF12" s="621"/>
      <c r="DG12" s="621"/>
      <c r="DH12" s="621"/>
      <c r="DI12" s="621"/>
      <c r="DJ12" s="621"/>
      <c r="DK12" s="621"/>
      <c r="DL12" s="621"/>
      <c r="DM12" s="621"/>
      <c r="DN12" s="621"/>
      <c r="DO12" s="621"/>
      <c r="DP12" s="622"/>
      <c r="DQ12" s="626">
        <v>2920567</v>
      </c>
      <c r="DR12" s="621"/>
      <c r="DS12" s="621"/>
      <c r="DT12" s="621"/>
      <c r="DU12" s="621"/>
      <c r="DV12" s="621"/>
      <c r="DW12" s="621"/>
      <c r="DX12" s="621"/>
      <c r="DY12" s="621"/>
      <c r="DZ12" s="621"/>
      <c r="EA12" s="621"/>
      <c r="EB12" s="621"/>
      <c r="EC12" s="656"/>
    </row>
    <row r="13" spans="2:143" ht="11.25" customHeight="1">
      <c r="B13" s="617" t="s">
        <v>236</v>
      </c>
      <c r="C13" s="618"/>
      <c r="D13" s="618"/>
      <c r="E13" s="618"/>
      <c r="F13" s="618"/>
      <c r="G13" s="618"/>
      <c r="H13" s="618"/>
      <c r="I13" s="618"/>
      <c r="J13" s="618"/>
      <c r="K13" s="618"/>
      <c r="L13" s="618"/>
      <c r="M13" s="618"/>
      <c r="N13" s="618"/>
      <c r="O13" s="618"/>
      <c r="P13" s="618"/>
      <c r="Q13" s="619"/>
      <c r="R13" s="620">
        <v>190970</v>
      </c>
      <c r="S13" s="621"/>
      <c r="T13" s="621"/>
      <c r="U13" s="621"/>
      <c r="V13" s="621"/>
      <c r="W13" s="621"/>
      <c r="X13" s="621"/>
      <c r="Y13" s="622"/>
      <c r="Z13" s="673">
        <v>0.1</v>
      </c>
      <c r="AA13" s="673"/>
      <c r="AB13" s="673"/>
      <c r="AC13" s="673"/>
      <c r="AD13" s="674">
        <v>190970</v>
      </c>
      <c r="AE13" s="674"/>
      <c r="AF13" s="674"/>
      <c r="AG13" s="674"/>
      <c r="AH13" s="674"/>
      <c r="AI13" s="674"/>
      <c r="AJ13" s="674"/>
      <c r="AK13" s="674"/>
      <c r="AL13" s="643">
        <v>0.3</v>
      </c>
      <c r="AM13" s="675"/>
      <c r="AN13" s="675"/>
      <c r="AO13" s="676"/>
      <c r="AP13" s="617" t="s">
        <v>237</v>
      </c>
      <c r="AQ13" s="618"/>
      <c r="AR13" s="618"/>
      <c r="AS13" s="618"/>
      <c r="AT13" s="618"/>
      <c r="AU13" s="618"/>
      <c r="AV13" s="618"/>
      <c r="AW13" s="618"/>
      <c r="AX13" s="618"/>
      <c r="AY13" s="618"/>
      <c r="AZ13" s="618"/>
      <c r="BA13" s="618"/>
      <c r="BB13" s="618"/>
      <c r="BC13" s="618"/>
      <c r="BD13" s="618"/>
      <c r="BE13" s="618"/>
      <c r="BF13" s="619"/>
      <c r="BG13" s="620">
        <v>16174040</v>
      </c>
      <c r="BH13" s="621"/>
      <c r="BI13" s="621"/>
      <c r="BJ13" s="621"/>
      <c r="BK13" s="621"/>
      <c r="BL13" s="621"/>
      <c r="BM13" s="621"/>
      <c r="BN13" s="622"/>
      <c r="BO13" s="673">
        <v>34.4</v>
      </c>
      <c r="BP13" s="673"/>
      <c r="BQ13" s="673"/>
      <c r="BR13" s="673"/>
      <c r="BS13" s="626" t="s">
        <v>112</v>
      </c>
      <c r="BT13" s="621"/>
      <c r="BU13" s="621"/>
      <c r="BV13" s="621"/>
      <c r="BW13" s="621"/>
      <c r="BX13" s="621"/>
      <c r="BY13" s="621"/>
      <c r="BZ13" s="621"/>
      <c r="CA13" s="621"/>
      <c r="CB13" s="656"/>
      <c r="CD13" s="657" t="s">
        <v>238</v>
      </c>
      <c r="CE13" s="654"/>
      <c r="CF13" s="654"/>
      <c r="CG13" s="654"/>
      <c r="CH13" s="654"/>
      <c r="CI13" s="654"/>
      <c r="CJ13" s="654"/>
      <c r="CK13" s="654"/>
      <c r="CL13" s="654"/>
      <c r="CM13" s="654"/>
      <c r="CN13" s="654"/>
      <c r="CO13" s="654"/>
      <c r="CP13" s="654"/>
      <c r="CQ13" s="655"/>
      <c r="CR13" s="620">
        <v>16483611</v>
      </c>
      <c r="CS13" s="621"/>
      <c r="CT13" s="621"/>
      <c r="CU13" s="621"/>
      <c r="CV13" s="621"/>
      <c r="CW13" s="621"/>
      <c r="CX13" s="621"/>
      <c r="CY13" s="622"/>
      <c r="CZ13" s="673">
        <v>9.8000000000000007</v>
      </c>
      <c r="DA13" s="673"/>
      <c r="DB13" s="673"/>
      <c r="DC13" s="673"/>
      <c r="DD13" s="626">
        <v>6361177</v>
      </c>
      <c r="DE13" s="621"/>
      <c r="DF13" s="621"/>
      <c r="DG13" s="621"/>
      <c r="DH13" s="621"/>
      <c r="DI13" s="621"/>
      <c r="DJ13" s="621"/>
      <c r="DK13" s="621"/>
      <c r="DL13" s="621"/>
      <c r="DM13" s="621"/>
      <c r="DN13" s="621"/>
      <c r="DO13" s="621"/>
      <c r="DP13" s="622"/>
      <c r="DQ13" s="626">
        <v>11616386</v>
      </c>
      <c r="DR13" s="621"/>
      <c r="DS13" s="621"/>
      <c r="DT13" s="621"/>
      <c r="DU13" s="621"/>
      <c r="DV13" s="621"/>
      <c r="DW13" s="621"/>
      <c r="DX13" s="621"/>
      <c r="DY13" s="621"/>
      <c r="DZ13" s="621"/>
      <c r="EA13" s="621"/>
      <c r="EB13" s="621"/>
      <c r="EC13" s="656"/>
    </row>
    <row r="14" spans="2:143" ht="11.25" customHeight="1">
      <c r="B14" s="617" t="s">
        <v>239</v>
      </c>
      <c r="C14" s="618"/>
      <c r="D14" s="618"/>
      <c r="E14" s="618"/>
      <c r="F14" s="618"/>
      <c r="G14" s="618"/>
      <c r="H14" s="618"/>
      <c r="I14" s="618"/>
      <c r="J14" s="618"/>
      <c r="K14" s="618"/>
      <c r="L14" s="618"/>
      <c r="M14" s="618"/>
      <c r="N14" s="618"/>
      <c r="O14" s="618"/>
      <c r="P14" s="618"/>
      <c r="Q14" s="619"/>
      <c r="R14" s="620" t="s">
        <v>112</v>
      </c>
      <c r="S14" s="621"/>
      <c r="T14" s="621"/>
      <c r="U14" s="621"/>
      <c r="V14" s="621"/>
      <c r="W14" s="621"/>
      <c r="X14" s="621"/>
      <c r="Y14" s="622"/>
      <c r="Z14" s="673" t="s">
        <v>112</v>
      </c>
      <c r="AA14" s="673"/>
      <c r="AB14" s="673"/>
      <c r="AC14" s="673"/>
      <c r="AD14" s="674" t="s">
        <v>112</v>
      </c>
      <c r="AE14" s="674"/>
      <c r="AF14" s="674"/>
      <c r="AG14" s="674"/>
      <c r="AH14" s="674"/>
      <c r="AI14" s="674"/>
      <c r="AJ14" s="674"/>
      <c r="AK14" s="674"/>
      <c r="AL14" s="643" t="s">
        <v>112</v>
      </c>
      <c r="AM14" s="675"/>
      <c r="AN14" s="675"/>
      <c r="AO14" s="676"/>
      <c r="AP14" s="617" t="s">
        <v>240</v>
      </c>
      <c r="AQ14" s="618"/>
      <c r="AR14" s="618"/>
      <c r="AS14" s="618"/>
      <c r="AT14" s="618"/>
      <c r="AU14" s="618"/>
      <c r="AV14" s="618"/>
      <c r="AW14" s="618"/>
      <c r="AX14" s="618"/>
      <c r="AY14" s="618"/>
      <c r="AZ14" s="618"/>
      <c r="BA14" s="618"/>
      <c r="BB14" s="618"/>
      <c r="BC14" s="618"/>
      <c r="BD14" s="618"/>
      <c r="BE14" s="618"/>
      <c r="BF14" s="619"/>
      <c r="BG14" s="620">
        <v>709870</v>
      </c>
      <c r="BH14" s="621"/>
      <c r="BI14" s="621"/>
      <c r="BJ14" s="621"/>
      <c r="BK14" s="621"/>
      <c r="BL14" s="621"/>
      <c r="BM14" s="621"/>
      <c r="BN14" s="622"/>
      <c r="BO14" s="673">
        <v>1.5</v>
      </c>
      <c r="BP14" s="673"/>
      <c r="BQ14" s="673"/>
      <c r="BR14" s="673"/>
      <c r="BS14" s="626" t="s">
        <v>112</v>
      </c>
      <c r="BT14" s="621"/>
      <c r="BU14" s="621"/>
      <c r="BV14" s="621"/>
      <c r="BW14" s="621"/>
      <c r="BX14" s="621"/>
      <c r="BY14" s="621"/>
      <c r="BZ14" s="621"/>
      <c r="CA14" s="621"/>
      <c r="CB14" s="656"/>
      <c r="CD14" s="657" t="s">
        <v>241</v>
      </c>
      <c r="CE14" s="654"/>
      <c r="CF14" s="654"/>
      <c r="CG14" s="654"/>
      <c r="CH14" s="654"/>
      <c r="CI14" s="654"/>
      <c r="CJ14" s="654"/>
      <c r="CK14" s="654"/>
      <c r="CL14" s="654"/>
      <c r="CM14" s="654"/>
      <c r="CN14" s="654"/>
      <c r="CO14" s="654"/>
      <c r="CP14" s="654"/>
      <c r="CQ14" s="655"/>
      <c r="CR14" s="620">
        <v>3617950</v>
      </c>
      <c r="CS14" s="621"/>
      <c r="CT14" s="621"/>
      <c r="CU14" s="621"/>
      <c r="CV14" s="621"/>
      <c r="CW14" s="621"/>
      <c r="CX14" s="621"/>
      <c r="CY14" s="622"/>
      <c r="CZ14" s="673">
        <v>2.2000000000000002</v>
      </c>
      <c r="DA14" s="673"/>
      <c r="DB14" s="673"/>
      <c r="DC14" s="673"/>
      <c r="DD14" s="626">
        <v>135274</v>
      </c>
      <c r="DE14" s="621"/>
      <c r="DF14" s="621"/>
      <c r="DG14" s="621"/>
      <c r="DH14" s="621"/>
      <c r="DI14" s="621"/>
      <c r="DJ14" s="621"/>
      <c r="DK14" s="621"/>
      <c r="DL14" s="621"/>
      <c r="DM14" s="621"/>
      <c r="DN14" s="621"/>
      <c r="DO14" s="621"/>
      <c r="DP14" s="622"/>
      <c r="DQ14" s="626">
        <v>3489438</v>
      </c>
      <c r="DR14" s="621"/>
      <c r="DS14" s="621"/>
      <c r="DT14" s="621"/>
      <c r="DU14" s="621"/>
      <c r="DV14" s="621"/>
      <c r="DW14" s="621"/>
      <c r="DX14" s="621"/>
      <c r="DY14" s="621"/>
      <c r="DZ14" s="621"/>
      <c r="EA14" s="621"/>
      <c r="EB14" s="621"/>
      <c r="EC14" s="656"/>
    </row>
    <row r="15" spans="2:143" ht="11.25" customHeight="1">
      <c r="B15" s="617" t="s">
        <v>242</v>
      </c>
      <c r="C15" s="618"/>
      <c r="D15" s="618"/>
      <c r="E15" s="618"/>
      <c r="F15" s="618"/>
      <c r="G15" s="618"/>
      <c r="H15" s="618"/>
      <c r="I15" s="618"/>
      <c r="J15" s="618"/>
      <c r="K15" s="618"/>
      <c r="L15" s="618"/>
      <c r="M15" s="618"/>
      <c r="N15" s="618"/>
      <c r="O15" s="618"/>
      <c r="P15" s="618"/>
      <c r="Q15" s="619"/>
      <c r="R15" s="620">
        <v>184653</v>
      </c>
      <c r="S15" s="621"/>
      <c r="T15" s="621"/>
      <c r="U15" s="621"/>
      <c r="V15" s="621"/>
      <c r="W15" s="621"/>
      <c r="X15" s="621"/>
      <c r="Y15" s="622"/>
      <c r="Z15" s="673">
        <v>0.1</v>
      </c>
      <c r="AA15" s="673"/>
      <c r="AB15" s="673"/>
      <c r="AC15" s="673"/>
      <c r="AD15" s="674">
        <v>184653</v>
      </c>
      <c r="AE15" s="674"/>
      <c r="AF15" s="674"/>
      <c r="AG15" s="674"/>
      <c r="AH15" s="674"/>
      <c r="AI15" s="674"/>
      <c r="AJ15" s="674"/>
      <c r="AK15" s="674"/>
      <c r="AL15" s="643">
        <v>0.3</v>
      </c>
      <c r="AM15" s="675"/>
      <c r="AN15" s="675"/>
      <c r="AO15" s="676"/>
      <c r="AP15" s="617" t="s">
        <v>243</v>
      </c>
      <c r="AQ15" s="618"/>
      <c r="AR15" s="618"/>
      <c r="AS15" s="618"/>
      <c r="AT15" s="618"/>
      <c r="AU15" s="618"/>
      <c r="AV15" s="618"/>
      <c r="AW15" s="618"/>
      <c r="AX15" s="618"/>
      <c r="AY15" s="618"/>
      <c r="AZ15" s="618"/>
      <c r="BA15" s="618"/>
      <c r="BB15" s="618"/>
      <c r="BC15" s="618"/>
      <c r="BD15" s="618"/>
      <c r="BE15" s="618"/>
      <c r="BF15" s="619"/>
      <c r="BG15" s="620">
        <v>3223505</v>
      </c>
      <c r="BH15" s="621"/>
      <c r="BI15" s="621"/>
      <c r="BJ15" s="621"/>
      <c r="BK15" s="621"/>
      <c r="BL15" s="621"/>
      <c r="BM15" s="621"/>
      <c r="BN15" s="622"/>
      <c r="BO15" s="673">
        <v>6.9</v>
      </c>
      <c r="BP15" s="673"/>
      <c r="BQ15" s="673"/>
      <c r="BR15" s="673"/>
      <c r="BS15" s="626" t="s">
        <v>112</v>
      </c>
      <c r="BT15" s="621"/>
      <c r="BU15" s="621"/>
      <c r="BV15" s="621"/>
      <c r="BW15" s="621"/>
      <c r="BX15" s="621"/>
      <c r="BY15" s="621"/>
      <c r="BZ15" s="621"/>
      <c r="CA15" s="621"/>
      <c r="CB15" s="656"/>
      <c r="CD15" s="657" t="s">
        <v>244</v>
      </c>
      <c r="CE15" s="654"/>
      <c r="CF15" s="654"/>
      <c r="CG15" s="654"/>
      <c r="CH15" s="654"/>
      <c r="CI15" s="654"/>
      <c r="CJ15" s="654"/>
      <c r="CK15" s="654"/>
      <c r="CL15" s="654"/>
      <c r="CM15" s="654"/>
      <c r="CN15" s="654"/>
      <c r="CO15" s="654"/>
      <c r="CP15" s="654"/>
      <c r="CQ15" s="655"/>
      <c r="CR15" s="620">
        <v>14648093</v>
      </c>
      <c r="CS15" s="621"/>
      <c r="CT15" s="621"/>
      <c r="CU15" s="621"/>
      <c r="CV15" s="621"/>
      <c r="CW15" s="621"/>
      <c r="CX15" s="621"/>
      <c r="CY15" s="622"/>
      <c r="CZ15" s="673">
        <v>8.6999999999999993</v>
      </c>
      <c r="DA15" s="673"/>
      <c r="DB15" s="673"/>
      <c r="DC15" s="673"/>
      <c r="DD15" s="626">
        <v>5662209</v>
      </c>
      <c r="DE15" s="621"/>
      <c r="DF15" s="621"/>
      <c r="DG15" s="621"/>
      <c r="DH15" s="621"/>
      <c r="DI15" s="621"/>
      <c r="DJ15" s="621"/>
      <c r="DK15" s="621"/>
      <c r="DL15" s="621"/>
      <c r="DM15" s="621"/>
      <c r="DN15" s="621"/>
      <c r="DO15" s="621"/>
      <c r="DP15" s="622"/>
      <c r="DQ15" s="626">
        <v>9306072</v>
      </c>
      <c r="DR15" s="621"/>
      <c r="DS15" s="621"/>
      <c r="DT15" s="621"/>
      <c r="DU15" s="621"/>
      <c r="DV15" s="621"/>
      <c r="DW15" s="621"/>
      <c r="DX15" s="621"/>
      <c r="DY15" s="621"/>
      <c r="DZ15" s="621"/>
      <c r="EA15" s="621"/>
      <c r="EB15" s="621"/>
      <c r="EC15" s="656"/>
    </row>
    <row r="16" spans="2:143" ht="11.25" customHeight="1">
      <c r="B16" s="617" t="s">
        <v>245</v>
      </c>
      <c r="C16" s="618"/>
      <c r="D16" s="618"/>
      <c r="E16" s="618"/>
      <c r="F16" s="618"/>
      <c r="G16" s="618"/>
      <c r="H16" s="618"/>
      <c r="I16" s="618"/>
      <c r="J16" s="618"/>
      <c r="K16" s="618"/>
      <c r="L16" s="618"/>
      <c r="M16" s="618"/>
      <c r="N16" s="618"/>
      <c r="O16" s="618"/>
      <c r="P16" s="618"/>
      <c r="Q16" s="619"/>
      <c r="R16" s="620">
        <v>13344520</v>
      </c>
      <c r="S16" s="621"/>
      <c r="T16" s="621"/>
      <c r="U16" s="621"/>
      <c r="V16" s="621"/>
      <c r="W16" s="621"/>
      <c r="X16" s="621"/>
      <c r="Y16" s="622"/>
      <c r="Z16" s="673">
        <v>7.7</v>
      </c>
      <c r="AA16" s="673"/>
      <c r="AB16" s="673"/>
      <c r="AC16" s="673"/>
      <c r="AD16" s="674">
        <v>10314200</v>
      </c>
      <c r="AE16" s="674"/>
      <c r="AF16" s="674"/>
      <c r="AG16" s="674"/>
      <c r="AH16" s="674"/>
      <c r="AI16" s="674"/>
      <c r="AJ16" s="674"/>
      <c r="AK16" s="674"/>
      <c r="AL16" s="643">
        <v>16.5</v>
      </c>
      <c r="AM16" s="675"/>
      <c r="AN16" s="675"/>
      <c r="AO16" s="676"/>
      <c r="AP16" s="617" t="s">
        <v>246</v>
      </c>
      <c r="AQ16" s="618"/>
      <c r="AR16" s="618"/>
      <c r="AS16" s="618"/>
      <c r="AT16" s="618"/>
      <c r="AU16" s="618"/>
      <c r="AV16" s="618"/>
      <c r="AW16" s="618"/>
      <c r="AX16" s="618"/>
      <c r="AY16" s="618"/>
      <c r="AZ16" s="618"/>
      <c r="BA16" s="618"/>
      <c r="BB16" s="618"/>
      <c r="BC16" s="618"/>
      <c r="BD16" s="618"/>
      <c r="BE16" s="618"/>
      <c r="BF16" s="619"/>
      <c r="BG16" s="620" t="s">
        <v>112</v>
      </c>
      <c r="BH16" s="621"/>
      <c r="BI16" s="621"/>
      <c r="BJ16" s="621"/>
      <c r="BK16" s="621"/>
      <c r="BL16" s="621"/>
      <c r="BM16" s="621"/>
      <c r="BN16" s="622"/>
      <c r="BO16" s="673" t="s">
        <v>112</v>
      </c>
      <c r="BP16" s="673"/>
      <c r="BQ16" s="673"/>
      <c r="BR16" s="673"/>
      <c r="BS16" s="626" t="s">
        <v>112</v>
      </c>
      <c r="BT16" s="621"/>
      <c r="BU16" s="621"/>
      <c r="BV16" s="621"/>
      <c r="BW16" s="621"/>
      <c r="BX16" s="621"/>
      <c r="BY16" s="621"/>
      <c r="BZ16" s="621"/>
      <c r="CA16" s="621"/>
      <c r="CB16" s="656"/>
      <c r="CD16" s="657" t="s">
        <v>247</v>
      </c>
      <c r="CE16" s="654"/>
      <c r="CF16" s="654"/>
      <c r="CG16" s="654"/>
      <c r="CH16" s="654"/>
      <c r="CI16" s="654"/>
      <c r="CJ16" s="654"/>
      <c r="CK16" s="654"/>
      <c r="CL16" s="654"/>
      <c r="CM16" s="654"/>
      <c r="CN16" s="654"/>
      <c r="CO16" s="654"/>
      <c r="CP16" s="654"/>
      <c r="CQ16" s="655"/>
      <c r="CR16" s="620">
        <v>16126932</v>
      </c>
      <c r="CS16" s="621"/>
      <c r="CT16" s="621"/>
      <c r="CU16" s="621"/>
      <c r="CV16" s="621"/>
      <c r="CW16" s="621"/>
      <c r="CX16" s="621"/>
      <c r="CY16" s="622"/>
      <c r="CZ16" s="673">
        <v>9.6</v>
      </c>
      <c r="DA16" s="673"/>
      <c r="DB16" s="673"/>
      <c r="DC16" s="673"/>
      <c r="DD16" s="626" t="s">
        <v>112</v>
      </c>
      <c r="DE16" s="621"/>
      <c r="DF16" s="621"/>
      <c r="DG16" s="621"/>
      <c r="DH16" s="621"/>
      <c r="DI16" s="621"/>
      <c r="DJ16" s="621"/>
      <c r="DK16" s="621"/>
      <c r="DL16" s="621"/>
      <c r="DM16" s="621"/>
      <c r="DN16" s="621"/>
      <c r="DO16" s="621"/>
      <c r="DP16" s="622"/>
      <c r="DQ16" s="626">
        <v>99350</v>
      </c>
      <c r="DR16" s="621"/>
      <c r="DS16" s="621"/>
      <c r="DT16" s="621"/>
      <c r="DU16" s="621"/>
      <c r="DV16" s="621"/>
      <c r="DW16" s="621"/>
      <c r="DX16" s="621"/>
      <c r="DY16" s="621"/>
      <c r="DZ16" s="621"/>
      <c r="EA16" s="621"/>
      <c r="EB16" s="621"/>
      <c r="EC16" s="656"/>
    </row>
    <row r="17" spans="2:133" ht="11.25" customHeight="1">
      <c r="B17" s="617" t="s">
        <v>248</v>
      </c>
      <c r="C17" s="618"/>
      <c r="D17" s="618"/>
      <c r="E17" s="618"/>
      <c r="F17" s="618"/>
      <c r="G17" s="618"/>
      <c r="H17" s="618"/>
      <c r="I17" s="618"/>
      <c r="J17" s="618"/>
      <c r="K17" s="618"/>
      <c r="L17" s="618"/>
      <c r="M17" s="618"/>
      <c r="N17" s="618"/>
      <c r="O17" s="618"/>
      <c r="P17" s="618"/>
      <c r="Q17" s="619"/>
      <c r="R17" s="620">
        <v>10314200</v>
      </c>
      <c r="S17" s="621"/>
      <c r="T17" s="621"/>
      <c r="U17" s="621"/>
      <c r="V17" s="621"/>
      <c r="W17" s="621"/>
      <c r="X17" s="621"/>
      <c r="Y17" s="622"/>
      <c r="Z17" s="673">
        <v>5.9</v>
      </c>
      <c r="AA17" s="673"/>
      <c r="AB17" s="673"/>
      <c r="AC17" s="673"/>
      <c r="AD17" s="674">
        <v>10314200</v>
      </c>
      <c r="AE17" s="674"/>
      <c r="AF17" s="674"/>
      <c r="AG17" s="674"/>
      <c r="AH17" s="674"/>
      <c r="AI17" s="674"/>
      <c r="AJ17" s="674"/>
      <c r="AK17" s="674"/>
      <c r="AL17" s="643">
        <v>16.5</v>
      </c>
      <c r="AM17" s="675"/>
      <c r="AN17" s="675"/>
      <c r="AO17" s="676"/>
      <c r="AP17" s="617" t="s">
        <v>249</v>
      </c>
      <c r="AQ17" s="618"/>
      <c r="AR17" s="618"/>
      <c r="AS17" s="618"/>
      <c r="AT17" s="618"/>
      <c r="AU17" s="618"/>
      <c r="AV17" s="618"/>
      <c r="AW17" s="618"/>
      <c r="AX17" s="618"/>
      <c r="AY17" s="618"/>
      <c r="AZ17" s="618"/>
      <c r="BA17" s="618"/>
      <c r="BB17" s="618"/>
      <c r="BC17" s="618"/>
      <c r="BD17" s="618"/>
      <c r="BE17" s="618"/>
      <c r="BF17" s="619"/>
      <c r="BG17" s="620" t="s">
        <v>112</v>
      </c>
      <c r="BH17" s="621"/>
      <c r="BI17" s="621"/>
      <c r="BJ17" s="621"/>
      <c r="BK17" s="621"/>
      <c r="BL17" s="621"/>
      <c r="BM17" s="621"/>
      <c r="BN17" s="622"/>
      <c r="BO17" s="673" t="s">
        <v>112</v>
      </c>
      <c r="BP17" s="673"/>
      <c r="BQ17" s="673"/>
      <c r="BR17" s="673"/>
      <c r="BS17" s="626" t="s">
        <v>112</v>
      </c>
      <c r="BT17" s="621"/>
      <c r="BU17" s="621"/>
      <c r="BV17" s="621"/>
      <c r="BW17" s="621"/>
      <c r="BX17" s="621"/>
      <c r="BY17" s="621"/>
      <c r="BZ17" s="621"/>
      <c r="CA17" s="621"/>
      <c r="CB17" s="656"/>
      <c r="CD17" s="657" t="s">
        <v>250</v>
      </c>
      <c r="CE17" s="654"/>
      <c r="CF17" s="654"/>
      <c r="CG17" s="654"/>
      <c r="CH17" s="654"/>
      <c r="CI17" s="654"/>
      <c r="CJ17" s="654"/>
      <c r="CK17" s="654"/>
      <c r="CL17" s="654"/>
      <c r="CM17" s="654"/>
      <c r="CN17" s="654"/>
      <c r="CO17" s="654"/>
      <c r="CP17" s="654"/>
      <c r="CQ17" s="655"/>
      <c r="CR17" s="620">
        <v>10238750</v>
      </c>
      <c r="CS17" s="621"/>
      <c r="CT17" s="621"/>
      <c r="CU17" s="621"/>
      <c r="CV17" s="621"/>
      <c r="CW17" s="621"/>
      <c r="CX17" s="621"/>
      <c r="CY17" s="622"/>
      <c r="CZ17" s="673">
        <v>6.1</v>
      </c>
      <c r="DA17" s="673"/>
      <c r="DB17" s="673"/>
      <c r="DC17" s="673"/>
      <c r="DD17" s="626" t="s">
        <v>112</v>
      </c>
      <c r="DE17" s="621"/>
      <c r="DF17" s="621"/>
      <c r="DG17" s="621"/>
      <c r="DH17" s="621"/>
      <c r="DI17" s="621"/>
      <c r="DJ17" s="621"/>
      <c r="DK17" s="621"/>
      <c r="DL17" s="621"/>
      <c r="DM17" s="621"/>
      <c r="DN17" s="621"/>
      <c r="DO17" s="621"/>
      <c r="DP17" s="622"/>
      <c r="DQ17" s="626">
        <v>9820638</v>
      </c>
      <c r="DR17" s="621"/>
      <c r="DS17" s="621"/>
      <c r="DT17" s="621"/>
      <c r="DU17" s="621"/>
      <c r="DV17" s="621"/>
      <c r="DW17" s="621"/>
      <c r="DX17" s="621"/>
      <c r="DY17" s="621"/>
      <c r="DZ17" s="621"/>
      <c r="EA17" s="621"/>
      <c r="EB17" s="621"/>
      <c r="EC17" s="656"/>
    </row>
    <row r="18" spans="2:133" ht="11.25" customHeight="1">
      <c r="B18" s="617" t="s">
        <v>251</v>
      </c>
      <c r="C18" s="618"/>
      <c r="D18" s="618"/>
      <c r="E18" s="618"/>
      <c r="F18" s="618"/>
      <c r="G18" s="618"/>
      <c r="H18" s="618"/>
      <c r="I18" s="618"/>
      <c r="J18" s="618"/>
      <c r="K18" s="618"/>
      <c r="L18" s="618"/>
      <c r="M18" s="618"/>
      <c r="N18" s="618"/>
      <c r="O18" s="618"/>
      <c r="P18" s="618"/>
      <c r="Q18" s="619"/>
      <c r="R18" s="620">
        <v>1006507</v>
      </c>
      <c r="S18" s="621"/>
      <c r="T18" s="621"/>
      <c r="U18" s="621"/>
      <c r="V18" s="621"/>
      <c r="W18" s="621"/>
      <c r="X18" s="621"/>
      <c r="Y18" s="622"/>
      <c r="Z18" s="673">
        <v>0.6</v>
      </c>
      <c r="AA18" s="673"/>
      <c r="AB18" s="673"/>
      <c r="AC18" s="673"/>
      <c r="AD18" s="674" t="s">
        <v>112</v>
      </c>
      <c r="AE18" s="674"/>
      <c r="AF18" s="674"/>
      <c r="AG18" s="674"/>
      <c r="AH18" s="674"/>
      <c r="AI18" s="674"/>
      <c r="AJ18" s="674"/>
      <c r="AK18" s="674"/>
      <c r="AL18" s="643" t="s">
        <v>112</v>
      </c>
      <c r="AM18" s="675"/>
      <c r="AN18" s="675"/>
      <c r="AO18" s="676"/>
      <c r="AP18" s="617" t="s">
        <v>252</v>
      </c>
      <c r="AQ18" s="618"/>
      <c r="AR18" s="618"/>
      <c r="AS18" s="618"/>
      <c r="AT18" s="618"/>
      <c r="AU18" s="618"/>
      <c r="AV18" s="618"/>
      <c r="AW18" s="618"/>
      <c r="AX18" s="618"/>
      <c r="AY18" s="618"/>
      <c r="AZ18" s="618"/>
      <c r="BA18" s="618"/>
      <c r="BB18" s="618"/>
      <c r="BC18" s="618"/>
      <c r="BD18" s="618"/>
      <c r="BE18" s="618"/>
      <c r="BF18" s="619"/>
      <c r="BG18" s="620" t="s">
        <v>112</v>
      </c>
      <c r="BH18" s="621"/>
      <c r="BI18" s="621"/>
      <c r="BJ18" s="621"/>
      <c r="BK18" s="621"/>
      <c r="BL18" s="621"/>
      <c r="BM18" s="621"/>
      <c r="BN18" s="622"/>
      <c r="BO18" s="673" t="s">
        <v>112</v>
      </c>
      <c r="BP18" s="673"/>
      <c r="BQ18" s="673"/>
      <c r="BR18" s="673"/>
      <c r="BS18" s="626" t="s">
        <v>112</v>
      </c>
      <c r="BT18" s="621"/>
      <c r="BU18" s="621"/>
      <c r="BV18" s="621"/>
      <c r="BW18" s="621"/>
      <c r="BX18" s="621"/>
      <c r="BY18" s="621"/>
      <c r="BZ18" s="621"/>
      <c r="CA18" s="621"/>
      <c r="CB18" s="656"/>
      <c r="CD18" s="657" t="s">
        <v>253</v>
      </c>
      <c r="CE18" s="654"/>
      <c r="CF18" s="654"/>
      <c r="CG18" s="654"/>
      <c r="CH18" s="654"/>
      <c r="CI18" s="654"/>
      <c r="CJ18" s="654"/>
      <c r="CK18" s="654"/>
      <c r="CL18" s="654"/>
      <c r="CM18" s="654"/>
      <c r="CN18" s="654"/>
      <c r="CO18" s="654"/>
      <c r="CP18" s="654"/>
      <c r="CQ18" s="655"/>
      <c r="CR18" s="620" t="s">
        <v>112</v>
      </c>
      <c r="CS18" s="621"/>
      <c r="CT18" s="621"/>
      <c r="CU18" s="621"/>
      <c r="CV18" s="621"/>
      <c r="CW18" s="621"/>
      <c r="CX18" s="621"/>
      <c r="CY18" s="622"/>
      <c r="CZ18" s="673" t="s">
        <v>112</v>
      </c>
      <c r="DA18" s="673"/>
      <c r="DB18" s="673"/>
      <c r="DC18" s="673"/>
      <c r="DD18" s="626" t="s">
        <v>112</v>
      </c>
      <c r="DE18" s="621"/>
      <c r="DF18" s="621"/>
      <c r="DG18" s="621"/>
      <c r="DH18" s="621"/>
      <c r="DI18" s="621"/>
      <c r="DJ18" s="621"/>
      <c r="DK18" s="621"/>
      <c r="DL18" s="621"/>
      <c r="DM18" s="621"/>
      <c r="DN18" s="621"/>
      <c r="DO18" s="621"/>
      <c r="DP18" s="622"/>
      <c r="DQ18" s="626" t="s">
        <v>112</v>
      </c>
      <c r="DR18" s="621"/>
      <c r="DS18" s="621"/>
      <c r="DT18" s="621"/>
      <c r="DU18" s="621"/>
      <c r="DV18" s="621"/>
      <c r="DW18" s="621"/>
      <c r="DX18" s="621"/>
      <c r="DY18" s="621"/>
      <c r="DZ18" s="621"/>
      <c r="EA18" s="621"/>
      <c r="EB18" s="621"/>
      <c r="EC18" s="656"/>
    </row>
    <row r="19" spans="2:133" ht="11.25" customHeight="1">
      <c r="B19" s="617" t="s">
        <v>254</v>
      </c>
      <c r="C19" s="618"/>
      <c r="D19" s="618"/>
      <c r="E19" s="618"/>
      <c r="F19" s="618"/>
      <c r="G19" s="618"/>
      <c r="H19" s="618"/>
      <c r="I19" s="618"/>
      <c r="J19" s="618"/>
      <c r="K19" s="618"/>
      <c r="L19" s="618"/>
      <c r="M19" s="618"/>
      <c r="N19" s="618"/>
      <c r="O19" s="618"/>
      <c r="P19" s="618"/>
      <c r="Q19" s="619"/>
      <c r="R19" s="620">
        <v>2023813</v>
      </c>
      <c r="S19" s="621"/>
      <c r="T19" s="621"/>
      <c r="U19" s="621"/>
      <c r="V19" s="621"/>
      <c r="W19" s="621"/>
      <c r="X19" s="621"/>
      <c r="Y19" s="622"/>
      <c r="Z19" s="673">
        <v>1.2</v>
      </c>
      <c r="AA19" s="673"/>
      <c r="AB19" s="673"/>
      <c r="AC19" s="673"/>
      <c r="AD19" s="674" t="s">
        <v>112</v>
      </c>
      <c r="AE19" s="674"/>
      <c r="AF19" s="674"/>
      <c r="AG19" s="674"/>
      <c r="AH19" s="674"/>
      <c r="AI19" s="674"/>
      <c r="AJ19" s="674"/>
      <c r="AK19" s="674"/>
      <c r="AL19" s="643" t="s">
        <v>112</v>
      </c>
      <c r="AM19" s="675"/>
      <c r="AN19" s="675"/>
      <c r="AO19" s="676"/>
      <c r="AP19" s="617" t="s">
        <v>255</v>
      </c>
      <c r="AQ19" s="618"/>
      <c r="AR19" s="618"/>
      <c r="AS19" s="618"/>
      <c r="AT19" s="618"/>
      <c r="AU19" s="618"/>
      <c r="AV19" s="618"/>
      <c r="AW19" s="618"/>
      <c r="AX19" s="618"/>
      <c r="AY19" s="618"/>
      <c r="AZ19" s="618"/>
      <c r="BA19" s="618"/>
      <c r="BB19" s="618"/>
      <c r="BC19" s="618"/>
      <c r="BD19" s="618"/>
      <c r="BE19" s="618"/>
      <c r="BF19" s="619"/>
      <c r="BG19" s="620">
        <v>4806713</v>
      </c>
      <c r="BH19" s="621"/>
      <c r="BI19" s="621"/>
      <c r="BJ19" s="621"/>
      <c r="BK19" s="621"/>
      <c r="BL19" s="621"/>
      <c r="BM19" s="621"/>
      <c r="BN19" s="622"/>
      <c r="BO19" s="673">
        <v>10.199999999999999</v>
      </c>
      <c r="BP19" s="673"/>
      <c r="BQ19" s="673"/>
      <c r="BR19" s="673"/>
      <c r="BS19" s="626" t="s">
        <v>112</v>
      </c>
      <c r="BT19" s="621"/>
      <c r="BU19" s="621"/>
      <c r="BV19" s="621"/>
      <c r="BW19" s="621"/>
      <c r="BX19" s="621"/>
      <c r="BY19" s="621"/>
      <c r="BZ19" s="621"/>
      <c r="CA19" s="621"/>
      <c r="CB19" s="656"/>
      <c r="CD19" s="657" t="s">
        <v>256</v>
      </c>
      <c r="CE19" s="654"/>
      <c r="CF19" s="654"/>
      <c r="CG19" s="654"/>
      <c r="CH19" s="654"/>
      <c r="CI19" s="654"/>
      <c r="CJ19" s="654"/>
      <c r="CK19" s="654"/>
      <c r="CL19" s="654"/>
      <c r="CM19" s="654"/>
      <c r="CN19" s="654"/>
      <c r="CO19" s="654"/>
      <c r="CP19" s="654"/>
      <c r="CQ19" s="655"/>
      <c r="CR19" s="620" t="s">
        <v>112</v>
      </c>
      <c r="CS19" s="621"/>
      <c r="CT19" s="621"/>
      <c r="CU19" s="621"/>
      <c r="CV19" s="621"/>
      <c r="CW19" s="621"/>
      <c r="CX19" s="621"/>
      <c r="CY19" s="622"/>
      <c r="CZ19" s="673" t="s">
        <v>112</v>
      </c>
      <c r="DA19" s="673"/>
      <c r="DB19" s="673"/>
      <c r="DC19" s="673"/>
      <c r="DD19" s="626" t="s">
        <v>112</v>
      </c>
      <c r="DE19" s="621"/>
      <c r="DF19" s="621"/>
      <c r="DG19" s="621"/>
      <c r="DH19" s="621"/>
      <c r="DI19" s="621"/>
      <c r="DJ19" s="621"/>
      <c r="DK19" s="621"/>
      <c r="DL19" s="621"/>
      <c r="DM19" s="621"/>
      <c r="DN19" s="621"/>
      <c r="DO19" s="621"/>
      <c r="DP19" s="622"/>
      <c r="DQ19" s="626" t="s">
        <v>112</v>
      </c>
      <c r="DR19" s="621"/>
      <c r="DS19" s="621"/>
      <c r="DT19" s="621"/>
      <c r="DU19" s="621"/>
      <c r="DV19" s="621"/>
      <c r="DW19" s="621"/>
      <c r="DX19" s="621"/>
      <c r="DY19" s="621"/>
      <c r="DZ19" s="621"/>
      <c r="EA19" s="621"/>
      <c r="EB19" s="621"/>
      <c r="EC19" s="656"/>
    </row>
    <row r="20" spans="2:133" ht="11.25" customHeight="1">
      <c r="B20" s="617" t="s">
        <v>257</v>
      </c>
      <c r="C20" s="618"/>
      <c r="D20" s="618"/>
      <c r="E20" s="618"/>
      <c r="F20" s="618"/>
      <c r="G20" s="618"/>
      <c r="H20" s="618"/>
      <c r="I20" s="618"/>
      <c r="J20" s="618"/>
      <c r="K20" s="618"/>
      <c r="L20" s="618"/>
      <c r="M20" s="618"/>
      <c r="N20" s="618"/>
      <c r="O20" s="618"/>
      <c r="P20" s="618"/>
      <c r="Q20" s="619"/>
      <c r="R20" s="620">
        <v>67861955</v>
      </c>
      <c r="S20" s="621"/>
      <c r="T20" s="621"/>
      <c r="U20" s="621"/>
      <c r="V20" s="621"/>
      <c r="W20" s="621"/>
      <c r="X20" s="621"/>
      <c r="Y20" s="622"/>
      <c r="Z20" s="673">
        <v>39</v>
      </c>
      <c r="AA20" s="673"/>
      <c r="AB20" s="673"/>
      <c r="AC20" s="673"/>
      <c r="AD20" s="674">
        <v>62020358</v>
      </c>
      <c r="AE20" s="674"/>
      <c r="AF20" s="674"/>
      <c r="AG20" s="674"/>
      <c r="AH20" s="674"/>
      <c r="AI20" s="674"/>
      <c r="AJ20" s="674"/>
      <c r="AK20" s="674"/>
      <c r="AL20" s="643">
        <v>99.4</v>
      </c>
      <c r="AM20" s="675"/>
      <c r="AN20" s="675"/>
      <c r="AO20" s="676"/>
      <c r="AP20" s="617" t="s">
        <v>258</v>
      </c>
      <c r="AQ20" s="618"/>
      <c r="AR20" s="618"/>
      <c r="AS20" s="618"/>
      <c r="AT20" s="618"/>
      <c r="AU20" s="618"/>
      <c r="AV20" s="618"/>
      <c r="AW20" s="618"/>
      <c r="AX20" s="618"/>
      <c r="AY20" s="618"/>
      <c r="AZ20" s="618"/>
      <c r="BA20" s="618"/>
      <c r="BB20" s="618"/>
      <c r="BC20" s="618"/>
      <c r="BD20" s="618"/>
      <c r="BE20" s="618"/>
      <c r="BF20" s="619"/>
      <c r="BG20" s="620">
        <v>4806713</v>
      </c>
      <c r="BH20" s="621"/>
      <c r="BI20" s="621"/>
      <c r="BJ20" s="621"/>
      <c r="BK20" s="621"/>
      <c r="BL20" s="621"/>
      <c r="BM20" s="621"/>
      <c r="BN20" s="622"/>
      <c r="BO20" s="673">
        <v>10.199999999999999</v>
      </c>
      <c r="BP20" s="673"/>
      <c r="BQ20" s="673"/>
      <c r="BR20" s="673"/>
      <c r="BS20" s="626" t="s">
        <v>112</v>
      </c>
      <c r="BT20" s="621"/>
      <c r="BU20" s="621"/>
      <c r="BV20" s="621"/>
      <c r="BW20" s="621"/>
      <c r="BX20" s="621"/>
      <c r="BY20" s="621"/>
      <c r="BZ20" s="621"/>
      <c r="CA20" s="621"/>
      <c r="CB20" s="656"/>
      <c r="CD20" s="657" t="s">
        <v>259</v>
      </c>
      <c r="CE20" s="654"/>
      <c r="CF20" s="654"/>
      <c r="CG20" s="654"/>
      <c r="CH20" s="654"/>
      <c r="CI20" s="654"/>
      <c r="CJ20" s="654"/>
      <c r="CK20" s="654"/>
      <c r="CL20" s="654"/>
      <c r="CM20" s="654"/>
      <c r="CN20" s="654"/>
      <c r="CO20" s="654"/>
      <c r="CP20" s="654"/>
      <c r="CQ20" s="655"/>
      <c r="CR20" s="620">
        <v>167859282</v>
      </c>
      <c r="CS20" s="621"/>
      <c r="CT20" s="621"/>
      <c r="CU20" s="621"/>
      <c r="CV20" s="621"/>
      <c r="CW20" s="621"/>
      <c r="CX20" s="621"/>
      <c r="CY20" s="622"/>
      <c r="CZ20" s="673">
        <v>100</v>
      </c>
      <c r="DA20" s="673"/>
      <c r="DB20" s="673"/>
      <c r="DC20" s="673"/>
      <c r="DD20" s="626">
        <v>18396236</v>
      </c>
      <c r="DE20" s="621"/>
      <c r="DF20" s="621"/>
      <c r="DG20" s="621"/>
      <c r="DH20" s="621"/>
      <c r="DI20" s="621"/>
      <c r="DJ20" s="621"/>
      <c r="DK20" s="621"/>
      <c r="DL20" s="621"/>
      <c r="DM20" s="621"/>
      <c r="DN20" s="621"/>
      <c r="DO20" s="621"/>
      <c r="DP20" s="622"/>
      <c r="DQ20" s="626">
        <v>80078957</v>
      </c>
      <c r="DR20" s="621"/>
      <c r="DS20" s="621"/>
      <c r="DT20" s="621"/>
      <c r="DU20" s="621"/>
      <c r="DV20" s="621"/>
      <c r="DW20" s="621"/>
      <c r="DX20" s="621"/>
      <c r="DY20" s="621"/>
      <c r="DZ20" s="621"/>
      <c r="EA20" s="621"/>
      <c r="EB20" s="621"/>
      <c r="EC20" s="656"/>
    </row>
    <row r="21" spans="2:133" ht="11.25" customHeight="1">
      <c r="B21" s="617" t="s">
        <v>260</v>
      </c>
      <c r="C21" s="618"/>
      <c r="D21" s="618"/>
      <c r="E21" s="618"/>
      <c r="F21" s="618"/>
      <c r="G21" s="618"/>
      <c r="H21" s="618"/>
      <c r="I21" s="618"/>
      <c r="J21" s="618"/>
      <c r="K21" s="618"/>
      <c r="L21" s="618"/>
      <c r="M21" s="618"/>
      <c r="N21" s="618"/>
      <c r="O21" s="618"/>
      <c r="P21" s="618"/>
      <c r="Q21" s="619"/>
      <c r="R21" s="620">
        <v>65197</v>
      </c>
      <c r="S21" s="621"/>
      <c r="T21" s="621"/>
      <c r="U21" s="621"/>
      <c r="V21" s="621"/>
      <c r="W21" s="621"/>
      <c r="X21" s="621"/>
      <c r="Y21" s="622"/>
      <c r="Z21" s="673">
        <v>0</v>
      </c>
      <c r="AA21" s="673"/>
      <c r="AB21" s="673"/>
      <c r="AC21" s="673"/>
      <c r="AD21" s="674">
        <v>65197</v>
      </c>
      <c r="AE21" s="674"/>
      <c r="AF21" s="674"/>
      <c r="AG21" s="674"/>
      <c r="AH21" s="674"/>
      <c r="AI21" s="674"/>
      <c r="AJ21" s="674"/>
      <c r="AK21" s="674"/>
      <c r="AL21" s="643">
        <v>0.1</v>
      </c>
      <c r="AM21" s="675"/>
      <c r="AN21" s="675"/>
      <c r="AO21" s="676"/>
      <c r="AP21" s="711" t="s">
        <v>261</v>
      </c>
      <c r="AQ21" s="721"/>
      <c r="AR21" s="721"/>
      <c r="AS21" s="721"/>
      <c r="AT21" s="721"/>
      <c r="AU21" s="721"/>
      <c r="AV21" s="721"/>
      <c r="AW21" s="721"/>
      <c r="AX21" s="721"/>
      <c r="AY21" s="721"/>
      <c r="AZ21" s="721"/>
      <c r="BA21" s="721"/>
      <c r="BB21" s="721"/>
      <c r="BC21" s="721"/>
      <c r="BD21" s="721"/>
      <c r="BE21" s="721"/>
      <c r="BF21" s="713"/>
      <c r="BG21" s="620">
        <v>63841</v>
      </c>
      <c r="BH21" s="621"/>
      <c r="BI21" s="621"/>
      <c r="BJ21" s="621"/>
      <c r="BK21" s="621"/>
      <c r="BL21" s="621"/>
      <c r="BM21" s="621"/>
      <c r="BN21" s="622"/>
      <c r="BO21" s="673">
        <v>0.1</v>
      </c>
      <c r="BP21" s="673"/>
      <c r="BQ21" s="673"/>
      <c r="BR21" s="673"/>
      <c r="BS21" s="626" t="s">
        <v>112</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c r="B22" s="617" t="s">
        <v>262</v>
      </c>
      <c r="C22" s="618"/>
      <c r="D22" s="618"/>
      <c r="E22" s="618"/>
      <c r="F22" s="618"/>
      <c r="G22" s="618"/>
      <c r="H22" s="618"/>
      <c r="I22" s="618"/>
      <c r="J22" s="618"/>
      <c r="K22" s="618"/>
      <c r="L22" s="618"/>
      <c r="M22" s="618"/>
      <c r="N22" s="618"/>
      <c r="O22" s="618"/>
      <c r="P22" s="618"/>
      <c r="Q22" s="619"/>
      <c r="R22" s="620">
        <v>554245</v>
      </c>
      <c r="S22" s="621"/>
      <c r="T22" s="621"/>
      <c r="U22" s="621"/>
      <c r="V22" s="621"/>
      <c r="W22" s="621"/>
      <c r="X22" s="621"/>
      <c r="Y22" s="622"/>
      <c r="Z22" s="673">
        <v>0.3</v>
      </c>
      <c r="AA22" s="673"/>
      <c r="AB22" s="673"/>
      <c r="AC22" s="673"/>
      <c r="AD22" s="674" t="s">
        <v>112</v>
      </c>
      <c r="AE22" s="674"/>
      <c r="AF22" s="674"/>
      <c r="AG22" s="674"/>
      <c r="AH22" s="674"/>
      <c r="AI22" s="674"/>
      <c r="AJ22" s="674"/>
      <c r="AK22" s="674"/>
      <c r="AL22" s="643" t="s">
        <v>112</v>
      </c>
      <c r="AM22" s="675"/>
      <c r="AN22" s="675"/>
      <c r="AO22" s="676"/>
      <c r="AP22" s="711" t="s">
        <v>263</v>
      </c>
      <c r="AQ22" s="721"/>
      <c r="AR22" s="721"/>
      <c r="AS22" s="721"/>
      <c r="AT22" s="721"/>
      <c r="AU22" s="721"/>
      <c r="AV22" s="721"/>
      <c r="AW22" s="721"/>
      <c r="AX22" s="721"/>
      <c r="AY22" s="721"/>
      <c r="AZ22" s="721"/>
      <c r="BA22" s="721"/>
      <c r="BB22" s="721"/>
      <c r="BC22" s="721"/>
      <c r="BD22" s="721"/>
      <c r="BE22" s="721"/>
      <c r="BF22" s="713"/>
      <c r="BG22" s="620">
        <v>1933433</v>
      </c>
      <c r="BH22" s="621"/>
      <c r="BI22" s="621"/>
      <c r="BJ22" s="621"/>
      <c r="BK22" s="621"/>
      <c r="BL22" s="621"/>
      <c r="BM22" s="621"/>
      <c r="BN22" s="622"/>
      <c r="BO22" s="673">
        <v>4.0999999999999996</v>
      </c>
      <c r="BP22" s="673"/>
      <c r="BQ22" s="673"/>
      <c r="BR22" s="673"/>
      <c r="BS22" s="626" t="s">
        <v>112</v>
      </c>
      <c r="BT22" s="621"/>
      <c r="BU22" s="621"/>
      <c r="BV22" s="621"/>
      <c r="BW22" s="621"/>
      <c r="BX22" s="621"/>
      <c r="BY22" s="621"/>
      <c r="BZ22" s="621"/>
      <c r="CA22" s="621"/>
      <c r="CB22" s="656"/>
      <c r="CD22" s="725" t="s">
        <v>264</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c r="B23" s="617" t="s">
        <v>265</v>
      </c>
      <c r="C23" s="618"/>
      <c r="D23" s="618"/>
      <c r="E23" s="618"/>
      <c r="F23" s="618"/>
      <c r="G23" s="618"/>
      <c r="H23" s="618"/>
      <c r="I23" s="618"/>
      <c r="J23" s="618"/>
      <c r="K23" s="618"/>
      <c r="L23" s="618"/>
      <c r="M23" s="618"/>
      <c r="N23" s="618"/>
      <c r="O23" s="618"/>
      <c r="P23" s="618"/>
      <c r="Q23" s="619"/>
      <c r="R23" s="620">
        <v>1780250</v>
      </c>
      <c r="S23" s="621"/>
      <c r="T23" s="621"/>
      <c r="U23" s="621"/>
      <c r="V23" s="621"/>
      <c r="W23" s="621"/>
      <c r="X23" s="621"/>
      <c r="Y23" s="622"/>
      <c r="Z23" s="673">
        <v>1</v>
      </c>
      <c r="AA23" s="673"/>
      <c r="AB23" s="673"/>
      <c r="AC23" s="673"/>
      <c r="AD23" s="674">
        <v>188539</v>
      </c>
      <c r="AE23" s="674"/>
      <c r="AF23" s="674"/>
      <c r="AG23" s="674"/>
      <c r="AH23" s="674"/>
      <c r="AI23" s="674"/>
      <c r="AJ23" s="674"/>
      <c r="AK23" s="674"/>
      <c r="AL23" s="643">
        <v>0.3</v>
      </c>
      <c r="AM23" s="675"/>
      <c r="AN23" s="675"/>
      <c r="AO23" s="676"/>
      <c r="AP23" s="711" t="s">
        <v>266</v>
      </c>
      <c r="AQ23" s="721"/>
      <c r="AR23" s="721"/>
      <c r="AS23" s="721"/>
      <c r="AT23" s="721"/>
      <c r="AU23" s="721"/>
      <c r="AV23" s="721"/>
      <c r="AW23" s="721"/>
      <c r="AX23" s="721"/>
      <c r="AY23" s="721"/>
      <c r="AZ23" s="721"/>
      <c r="BA23" s="721"/>
      <c r="BB23" s="721"/>
      <c r="BC23" s="721"/>
      <c r="BD23" s="721"/>
      <c r="BE23" s="721"/>
      <c r="BF23" s="713"/>
      <c r="BG23" s="620">
        <v>2809439</v>
      </c>
      <c r="BH23" s="621"/>
      <c r="BI23" s="621"/>
      <c r="BJ23" s="621"/>
      <c r="BK23" s="621"/>
      <c r="BL23" s="621"/>
      <c r="BM23" s="621"/>
      <c r="BN23" s="622"/>
      <c r="BO23" s="673">
        <v>6</v>
      </c>
      <c r="BP23" s="673"/>
      <c r="BQ23" s="673"/>
      <c r="BR23" s="673"/>
      <c r="BS23" s="626" t="s">
        <v>112</v>
      </c>
      <c r="BT23" s="621"/>
      <c r="BU23" s="621"/>
      <c r="BV23" s="621"/>
      <c r="BW23" s="621"/>
      <c r="BX23" s="621"/>
      <c r="BY23" s="621"/>
      <c r="BZ23" s="621"/>
      <c r="CA23" s="621"/>
      <c r="CB23" s="656"/>
      <c r="CD23" s="725" t="s">
        <v>205</v>
      </c>
      <c r="CE23" s="726"/>
      <c r="CF23" s="726"/>
      <c r="CG23" s="726"/>
      <c r="CH23" s="726"/>
      <c r="CI23" s="726"/>
      <c r="CJ23" s="726"/>
      <c r="CK23" s="726"/>
      <c r="CL23" s="726"/>
      <c r="CM23" s="726"/>
      <c r="CN23" s="726"/>
      <c r="CO23" s="726"/>
      <c r="CP23" s="726"/>
      <c r="CQ23" s="727"/>
      <c r="CR23" s="725" t="s">
        <v>267</v>
      </c>
      <c r="CS23" s="726"/>
      <c r="CT23" s="726"/>
      <c r="CU23" s="726"/>
      <c r="CV23" s="726"/>
      <c r="CW23" s="726"/>
      <c r="CX23" s="726"/>
      <c r="CY23" s="727"/>
      <c r="CZ23" s="725" t="s">
        <v>268</v>
      </c>
      <c r="DA23" s="726"/>
      <c r="DB23" s="726"/>
      <c r="DC23" s="727"/>
      <c r="DD23" s="725" t="s">
        <v>269</v>
      </c>
      <c r="DE23" s="726"/>
      <c r="DF23" s="726"/>
      <c r="DG23" s="726"/>
      <c r="DH23" s="726"/>
      <c r="DI23" s="726"/>
      <c r="DJ23" s="726"/>
      <c r="DK23" s="727"/>
      <c r="DL23" s="728" t="s">
        <v>270</v>
      </c>
      <c r="DM23" s="729"/>
      <c r="DN23" s="729"/>
      <c r="DO23" s="729"/>
      <c r="DP23" s="729"/>
      <c r="DQ23" s="729"/>
      <c r="DR23" s="729"/>
      <c r="DS23" s="729"/>
      <c r="DT23" s="729"/>
      <c r="DU23" s="729"/>
      <c r="DV23" s="730"/>
      <c r="DW23" s="725" t="s">
        <v>271</v>
      </c>
      <c r="DX23" s="726"/>
      <c r="DY23" s="726"/>
      <c r="DZ23" s="726"/>
      <c r="EA23" s="726"/>
      <c r="EB23" s="726"/>
      <c r="EC23" s="727"/>
    </row>
    <row r="24" spans="2:133" ht="11.25" customHeight="1">
      <c r="B24" s="617" t="s">
        <v>272</v>
      </c>
      <c r="C24" s="618"/>
      <c r="D24" s="618"/>
      <c r="E24" s="618"/>
      <c r="F24" s="618"/>
      <c r="G24" s="618"/>
      <c r="H24" s="618"/>
      <c r="I24" s="618"/>
      <c r="J24" s="618"/>
      <c r="K24" s="618"/>
      <c r="L24" s="618"/>
      <c r="M24" s="618"/>
      <c r="N24" s="618"/>
      <c r="O24" s="618"/>
      <c r="P24" s="618"/>
      <c r="Q24" s="619"/>
      <c r="R24" s="620">
        <v>1006676</v>
      </c>
      <c r="S24" s="621"/>
      <c r="T24" s="621"/>
      <c r="U24" s="621"/>
      <c r="V24" s="621"/>
      <c r="W24" s="621"/>
      <c r="X24" s="621"/>
      <c r="Y24" s="622"/>
      <c r="Z24" s="673">
        <v>0.6</v>
      </c>
      <c r="AA24" s="673"/>
      <c r="AB24" s="673"/>
      <c r="AC24" s="673"/>
      <c r="AD24" s="674">
        <v>73547</v>
      </c>
      <c r="AE24" s="674"/>
      <c r="AF24" s="674"/>
      <c r="AG24" s="674"/>
      <c r="AH24" s="674"/>
      <c r="AI24" s="674"/>
      <c r="AJ24" s="674"/>
      <c r="AK24" s="674"/>
      <c r="AL24" s="643">
        <v>0.1</v>
      </c>
      <c r="AM24" s="675"/>
      <c r="AN24" s="675"/>
      <c r="AO24" s="676"/>
      <c r="AP24" s="711" t="s">
        <v>273</v>
      </c>
      <c r="AQ24" s="721"/>
      <c r="AR24" s="721"/>
      <c r="AS24" s="721"/>
      <c r="AT24" s="721"/>
      <c r="AU24" s="721"/>
      <c r="AV24" s="721"/>
      <c r="AW24" s="721"/>
      <c r="AX24" s="721"/>
      <c r="AY24" s="721"/>
      <c r="AZ24" s="721"/>
      <c r="BA24" s="721"/>
      <c r="BB24" s="721"/>
      <c r="BC24" s="721"/>
      <c r="BD24" s="721"/>
      <c r="BE24" s="721"/>
      <c r="BF24" s="713"/>
      <c r="BG24" s="620" t="s">
        <v>112</v>
      </c>
      <c r="BH24" s="621"/>
      <c r="BI24" s="621"/>
      <c r="BJ24" s="621"/>
      <c r="BK24" s="621"/>
      <c r="BL24" s="621"/>
      <c r="BM24" s="621"/>
      <c r="BN24" s="622"/>
      <c r="BO24" s="673" t="s">
        <v>112</v>
      </c>
      <c r="BP24" s="673"/>
      <c r="BQ24" s="673"/>
      <c r="BR24" s="673"/>
      <c r="BS24" s="626" t="s">
        <v>112</v>
      </c>
      <c r="BT24" s="621"/>
      <c r="BU24" s="621"/>
      <c r="BV24" s="621"/>
      <c r="BW24" s="621"/>
      <c r="BX24" s="621"/>
      <c r="BY24" s="621"/>
      <c r="BZ24" s="621"/>
      <c r="CA24" s="621"/>
      <c r="CB24" s="656"/>
      <c r="CD24" s="677" t="s">
        <v>274</v>
      </c>
      <c r="CE24" s="678"/>
      <c r="CF24" s="678"/>
      <c r="CG24" s="678"/>
      <c r="CH24" s="678"/>
      <c r="CI24" s="678"/>
      <c r="CJ24" s="678"/>
      <c r="CK24" s="678"/>
      <c r="CL24" s="678"/>
      <c r="CM24" s="678"/>
      <c r="CN24" s="678"/>
      <c r="CO24" s="678"/>
      <c r="CP24" s="678"/>
      <c r="CQ24" s="679"/>
      <c r="CR24" s="670">
        <v>49254325</v>
      </c>
      <c r="CS24" s="671"/>
      <c r="CT24" s="671"/>
      <c r="CU24" s="671"/>
      <c r="CV24" s="671"/>
      <c r="CW24" s="671"/>
      <c r="CX24" s="671"/>
      <c r="CY24" s="718"/>
      <c r="CZ24" s="722">
        <v>29.3</v>
      </c>
      <c r="DA24" s="723"/>
      <c r="DB24" s="723"/>
      <c r="DC24" s="724"/>
      <c r="DD24" s="717">
        <v>30966676</v>
      </c>
      <c r="DE24" s="671"/>
      <c r="DF24" s="671"/>
      <c r="DG24" s="671"/>
      <c r="DH24" s="671"/>
      <c r="DI24" s="671"/>
      <c r="DJ24" s="671"/>
      <c r="DK24" s="718"/>
      <c r="DL24" s="717">
        <v>30557743</v>
      </c>
      <c r="DM24" s="671"/>
      <c r="DN24" s="671"/>
      <c r="DO24" s="671"/>
      <c r="DP24" s="671"/>
      <c r="DQ24" s="671"/>
      <c r="DR24" s="671"/>
      <c r="DS24" s="671"/>
      <c r="DT24" s="671"/>
      <c r="DU24" s="671"/>
      <c r="DV24" s="718"/>
      <c r="DW24" s="719">
        <v>45.5</v>
      </c>
      <c r="DX24" s="688"/>
      <c r="DY24" s="688"/>
      <c r="DZ24" s="688"/>
      <c r="EA24" s="688"/>
      <c r="EB24" s="688"/>
      <c r="EC24" s="720"/>
    </row>
    <row r="25" spans="2:133" ht="11.25" customHeight="1">
      <c r="B25" s="617" t="s">
        <v>275</v>
      </c>
      <c r="C25" s="618"/>
      <c r="D25" s="618"/>
      <c r="E25" s="618"/>
      <c r="F25" s="618"/>
      <c r="G25" s="618"/>
      <c r="H25" s="618"/>
      <c r="I25" s="618"/>
      <c r="J25" s="618"/>
      <c r="K25" s="618"/>
      <c r="L25" s="618"/>
      <c r="M25" s="618"/>
      <c r="N25" s="618"/>
      <c r="O25" s="618"/>
      <c r="P25" s="618"/>
      <c r="Q25" s="619"/>
      <c r="R25" s="620">
        <v>18437026</v>
      </c>
      <c r="S25" s="621"/>
      <c r="T25" s="621"/>
      <c r="U25" s="621"/>
      <c r="V25" s="621"/>
      <c r="W25" s="621"/>
      <c r="X25" s="621"/>
      <c r="Y25" s="622"/>
      <c r="Z25" s="673">
        <v>10.6</v>
      </c>
      <c r="AA25" s="673"/>
      <c r="AB25" s="673"/>
      <c r="AC25" s="673"/>
      <c r="AD25" s="674" t="s">
        <v>112</v>
      </c>
      <c r="AE25" s="674"/>
      <c r="AF25" s="674"/>
      <c r="AG25" s="674"/>
      <c r="AH25" s="674"/>
      <c r="AI25" s="674"/>
      <c r="AJ25" s="674"/>
      <c r="AK25" s="674"/>
      <c r="AL25" s="643" t="s">
        <v>112</v>
      </c>
      <c r="AM25" s="675"/>
      <c r="AN25" s="675"/>
      <c r="AO25" s="676"/>
      <c r="AP25" s="711" t="s">
        <v>276</v>
      </c>
      <c r="AQ25" s="721"/>
      <c r="AR25" s="721"/>
      <c r="AS25" s="721"/>
      <c r="AT25" s="721"/>
      <c r="AU25" s="721"/>
      <c r="AV25" s="721"/>
      <c r="AW25" s="721"/>
      <c r="AX25" s="721"/>
      <c r="AY25" s="721"/>
      <c r="AZ25" s="721"/>
      <c r="BA25" s="721"/>
      <c r="BB25" s="721"/>
      <c r="BC25" s="721"/>
      <c r="BD25" s="721"/>
      <c r="BE25" s="721"/>
      <c r="BF25" s="713"/>
      <c r="BG25" s="620" t="s">
        <v>112</v>
      </c>
      <c r="BH25" s="621"/>
      <c r="BI25" s="621"/>
      <c r="BJ25" s="621"/>
      <c r="BK25" s="621"/>
      <c r="BL25" s="621"/>
      <c r="BM25" s="621"/>
      <c r="BN25" s="622"/>
      <c r="BO25" s="673" t="s">
        <v>112</v>
      </c>
      <c r="BP25" s="673"/>
      <c r="BQ25" s="673"/>
      <c r="BR25" s="673"/>
      <c r="BS25" s="626" t="s">
        <v>112</v>
      </c>
      <c r="BT25" s="621"/>
      <c r="BU25" s="621"/>
      <c r="BV25" s="621"/>
      <c r="BW25" s="621"/>
      <c r="BX25" s="621"/>
      <c r="BY25" s="621"/>
      <c r="BZ25" s="621"/>
      <c r="CA25" s="621"/>
      <c r="CB25" s="656"/>
      <c r="CD25" s="657" t="s">
        <v>277</v>
      </c>
      <c r="CE25" s="654"/>
      <c r="CF25" s="654"/>
      <c r="CG25" s="654"/>
      <c r="CH25" s="654"/>
      <c r="CI25" s="654"/>
      <c r="CJ25" s="654"/>
      <c r="CK25" s="654"/>
      <c r="CL25" s="654"/>
      <c r="CM25" s="654"/>
      <c r="CN25" s="654"/>
      <c r="CO25" s="654"/>
      <c r="CP25" s="654"/>
      <c r="CQ25" s="655"/>
      <c r="CR25" s="620">
        <v>15057951</v>
      </c>
      <c r="CS25" s="639"/>
      <c r="CT25" s="639"/>
      <c r="CU25" s="639"/>
      <c r="CV25" s="639"/>
      <c r="CW25" s="639"/>
      <c r="CX25" s="639"/>
      <c r="CY25" s="640"/>
      <c r="CZ25" s="623">
        <v>9</v>
      </c>
      <c r="DA25" s="641"/>
      <c r="DB25" s="641"/>
      <c r="DC25" s="642"/>
      <c r="DD25" s="626">
        <v>13708888</v>
      </c>
      <c r="DE25" s="639"/>
      <c r="DF25" s="639"/>
      <c r="DG25" s="639"/>
      <c r="DH25" s="639"/>
      <c r="DI25" s="639"/>
      <c r="DJ25" s="639"/>
      <c r="DK25" s="640"/>
      <c r="DL25" s="626">
        <v>13522555</v>
      </c>
      <c r="DM25" s="639"/>
      <c r="DN25" s="639"/>
      <c r="DO25" s="639"/>
      <c r="DP25" s="639"/>
      <c r="DQ25" s="639"/>
      <c r="DR25" s="639"/>
      <c r="DS25" s="639"/>
      <c r="DT25" s="639"/>
      <c r="DU25" s="639"/>
      <c r="DV25" s="640"/>
      <c r="DW25" s="643">
        <v>20.100000000000001</v>
      </c>
      <c r="DX25" s="644"/>
      <c r="DY25" s="644"/>
      <c r="DZ25" s="644"/>
      <c r="EA25" s="644"/>
      <c r="EB25" s="644"/>
      <c r="EC25" s="645"/>
    </row>
    <row r="26" spans="2:133" ht="11.25" customHeight="1">
      <c r="B26" s="714" t="s">
        <v>278</v>
      </c>
      <c r="C26" s="715"/>
      <c r="D26" s="715"/>
      <c r="E26" s="715"/>
      <c r="F26" s="715"/>
      <c r="G26" s="715"/>
      <c r="H26" s="715"/>
      <c r="I26" s="715"/>
      <c r="J26" s="715"/>
      <c r="K26" s="715"/>
      <c r="L26" s="715"/>
      <c r="M26" s="715"/>
      <c r="N26" s="715"/>
      <c r="O26" s="715"/>
      <c r="P26" s="715"/>
      <c r="Q26" s="716"/>
      <c r="R26" s="620">
        <v>2717</v>
      </c>
      <c r="S26" s="621"/>
      <c r="T26" s="621"/>
      <c r="U26" s="621"/>
      <c r="V26" s="621"/>
      <c r="W26" s="621"/>
      <c r="X26" s="621"/>
      <c r="Y26" s="622"/>
      <c r="Z26" s="673">
        <v>0</v>
      </c>
      <c r="AA26" s="673"/>
      <c r="AB26" s="673"/>
      <c r="AC26" s="673"/>
      <c r="AD26" s="674">
        <v>2717</v>
      </c>
      <c r="AE26" s="674"/>
      <c r="AF26" s="674"/>
      <c r="AG26" s="674"/>
      <c r="AH26" s="674"/>
      <c r="AI26" s="674"/>
      <c r="AJ26" s="674"/>
      <c r="AK26" s="674"/>
      <c r="AL26" s="643">
        <v>0</v>
      </c>
      <c r="AM26" s="675"/>
      <c r="AN26" s="675"/>
      <c r="AO26" s="676"/>
      <c r="AP26" s="711" t="s">
        <v>279</v>
      </c>
      <c r="AQ26" s="712"/>
      <c r="AR26" s="712"/>
      <c r="AS26" s="712"/>
      <c r="AT26" s="712"/>
      <c r="AU26" s="712"/>
      <c r="AV26" s="712"/>
      <c r="AW26" s="712"/>
      <c r="AX26" s="712"/>
      <c r="AY26" s="712"/>
      <c r="AZ26" s="712"/>
      <c r="BA26" s="712"/>
      <c r="BB26" s="712"/>
      <c r="BC26" s="712"/>
      <c r="BD26" s="712"/>
      <c r="BE26" s="712"/>
      <c r="BF26" s="713"/>
      <c r="BG26" s="620" t="s">
        <v>112</v>
      </c>
      <c r="BH26" s="621"/>
      <c r="BI26" s="621"/>
      <c r="BJ26" s="621"/>
      <c r="BK26" s="621"/>
      <c r="BL26" s="621"/>
      <c r="BM26" s="621"/>
      <c r="BN26" s="622"/>
      <c r="BO26" s="673" t="s">
        <v>112</v>
      </c>
      <c r="BP26" s="673"/>
      <c r="BQ26" s="673"/>
      <c r="BR26" s="673"/>
      <c r="BS26" s="626" t="s">
        <v>112</v>
      </c>
      <c r="BT26" s="621"/>
      <c r="BU26" s="621"/>
      <c r="BV26" s="621"/>
      <c r="BW26" s="621"/>
      <c r="BX26" s="621"/>
      <c r="BY26" s="621"/>
      <c r="BZ26" s="621"/>
      <c r="CA26" s="621"/>
      <c r="CB26" s="656"/>
      <c r="CD26" s="657" t="s">
        <v>280</v>
      </c>
      <c r="CE26" s="654"/>
      <c r="CF26" s="654"/>
      <c r="CG26" s="654"/>
      <c r="CH26" s="654"/>
      <c r="CI26" s="654"/>
      <c r="CJ26" s="654"/>
      <c r="CK26" s="654"/>
      <c r="CL26" s="654"/>
      <c r="CM26" s="654"/>
      <c r="CN26" s="654"/>
      <c r="CO26" s="654"/>
      <c r="CP26" s="654"/>
      <c r="CQ26" s="655"/>
      <c r="CR26" s="620">
        <v>10867096</v>
      </c>
      <c r="CS26" s="621"/>
      <c r="CT26" s="621"/>
      <c r="CU26" s="621"/>
      <c r="CV26" s="621"/>
      <c r="CW26" s="621"/>
      <c r="CX26" s="621"/>
      <c r="CY26" s="622"/>
      <c r="CZ26" s="623">
        <v>6.5</v>
      </c>
      <c r="DA26" s="641"/>
      <c r="DB26" s="641"/>
      <c r="DC26" s="642"/>
      <c r="DD26" s="626">
        <v>9599230</v>
      </c>
      <c r="DE26" s="621"/>
      <c r="DF26" s="621"/>
      <c r="DG26" s="621"/>
      <c r="DH26" s="621"/>
      <c r="DI26" s="621"/>
      <c r="DJ26" s="621"/>
      <c r="DK26" s="622"/>
      <c r="DL26" s="626" t="s">
        <v>211</v>
      </c>
      <c r="DM26" s="621"/>
      <c r="DN26" s="621"/>
      <c r="DO26" s="621"/>
      <c r="DP26" s="621"/>
      <c r="DQ26" s="621"/>
      <c r="DR26" s="621"/>
      <c r="DS26" s="621"/>
      <c r="DT26" s="621"/>
      <c r="DU26" s="621"/>
      <c r="DV26" s="622"/>
      <c r="DW26" s="643" t="s">
        <v>211</v>
      </c>
      <c r="DX26" s="644"/>
      <c r="DY26" s="644"/>
      <c r="DZ26" s="644"/>
      <c r="EA26" s="644"/>
      <c r="EB26" s="644"/>
      <c r="EC26" s="645"/>
    </row>
    <row r="27" spans="2:133" ht="11.25" customHeight="1">
      <c r="B27" s="617" t="s">
        <v>281</v>
      </c>
      <c r="C27" s="618"/>
      <c r="D27" s="618"/>
      <c r="E27" s="618"/>
      <c r="F27" s="618"/>
      <c r="G27" s="618"/>
      <c r="H27" s="618"/>
      <c r="I27" s="618"/>
      <c r="J27" s="618"/>
      <c r="K27" s="618"/>
      <c r="L27" s="618"/>
      <c r="M27" s="618"/>
      <c r="N27" s="618"/>
      <c r="O27" s="618"/>
      <c r="P27" s="618"/>
      <c r="Q27" s="619"/>
      <c r="R27" s="620">
        <v>54122081</v>
      </c>
      <c r="S27" s="621"/>
      <c r="T27" s="621"/>
      <c r="U27" s="621"/>
      <c r="V27" s="621"/>
      <c r="W27" s="621"/>
      <c r="X27" s="621"/>
      <c r="Y27" s="622"/>
      <c r="Z27" s="673">
        <v>31.1</v>
      </c>
      <c r="AA27" s="673"/>
      <c r="AB27" s="673"/>
      <c r="AC27" s="673"/>
      <c r="AD27" s="674" t="s">
        <v>112</v>
      </c>
      <c r="AE27" s="674"/>
      <c r="AF27" s="674"/>
      <c r="AG27" s="674"/>
      <c r="AH27" s="674"/>
      <c r="AI27" s="674"/>
      <c r="AJ27" s="674"/>
      <c r="AK27" s="674"/>
      <c r="AL27" s="643" t="s">
        <v>112</v>
      </c>
      <c r="AM27" s="675"/>
      <c r="AN27" s="675"/>
      <c r="AO27" s="676"/>
      <c r="AP27" s="617" t="s">
        <v>282</v>
      </c>
      <c r="AQ27" s="618"/>
      <c r="AR27" s="618"/>
      <c r="AS27" s="618"/>
      <c r="AT27" s="618"/>
      <c r="AU27" s="618"/>
      <c r="AV27" s="618"/>
      <c r="AW27" s="618"/>
      <c r="AX27" s="618"/>
      <c r="AY27" s="618"/>
      <c r="AZ27" s="618"/>
      <c r="BA27" s="618"/>
      <c r="BB27" s="618"/>
      <c r="BC27" s="618"/>
      <c r="BD27" s="618"/>
      <c r="BE27" s="618"/>
      <c r="BF27" s="619"/>
      <c r="BG27" s="620">
        <v>46979873</v>
      </c>
      <c r="BH27" s="621"/>
      <c r="BI27" s="621"/>
      <c r="BJ27" s="621"/>
      <c r="BK27" s="621"/>
      <c r="BL27" s="621"/>
      <c r="BM27" s="621"/>
      <c r="BN27" s="622"/>
      <c r="BO27" s="673">
        <v>100</v>
      </c>
      <c r="BP27" s="673"/>
      <c r="BQ27" s="673"/>
      <c r="BR27" s="673"/>
      <c r="BS27" s="626" t="s">
        <v>112</v>
      </c>
      <c r="BT27" s="621"/>
      <c r="BU27" s="621"/>
      <c r="BV27" s="621"/>
      <c r="BW27" s="621"/>
      <c r="BX27" s="621"/>
      <c r="BY27" s="621"/>
      <c r="BZ27" s="621"/>
      <c r="CA27" s="621"/>
      <c r="CB27" s="656"/>
      <c r="CD27" s="657" t="s">
        <v>283</v>
      </c>
      <c r="CE27" s="654"/>
      <c r="CF27" s="654"/>
      <c r="CG27" s="654"/>
      <c r="CH27" s="654"/>
      <c r="CI27" s="654"/>
      <c r="CJ27" s="654"/>
      <c r="CK27" s="654"/>
      <c r="CL27" s="654"/>
      <c r="CM27" s="654"/>
      <c r="CN27" s="654"/>
      <c r="CO27" s="654"/>
      <c r="CP27" s="654"/>
      <c r="CQ27" s="655"/>
      <c r="CR27" s="620">
        <v>23957624</v>
      </c>
      <c r="CS27" s="639"/>
      <c r="CT27" s="639"/>
      <c r="CU27" s="639"/>
      <c r="CV27" s="639"/>
      <c r="CW27" s="639"/>
      <c r="CX27" s="639"/>
      <c r="CY27" s="640"/>
      <c r="CZ27" s="623">
        <v>14.3</v>
      </c>
      <c r="DA27" s="641"/>
      <c r="DB27" s="641"/>
      <c r="DC27" s="642"/>
      <c r="DD27" s="626">
        <v>7437150</v>
      </c>
      <c r="DE27" s="639"/>
      <c r="DF27" s="639"/>
      <c r="DG27" s="639"/>
      <c r="DH27" s="639"/>
      <c r="DI27" s="639"/>
      <c r="DJ27" s="639"/>
      <c r="DK27" s="640"/>
      <c r="DL27" s="626">
        <v>7227958</v>
      </c>
      <c r="DM27" s="639"/>
      <c r="DN27" s="639"/>
      <c r="DO27" s="639"/>
      <c r="DP27" s="639"/>
      <c r="DQ27" s="639"/>
      <c r="DR27" s="639"/>
      <c r="DS27" s="639"/>
      <c r="DT27" s="639"/>
      <c r="DU27" s="639"/>
      <c r="DV27" s="640"/>
      <c r="DW27" s="643">
        <v>10.8</v>
      </c>
      <c r="DX27" s="644"/>
      <c r="DY27" s="644"/>
      <c r="DZ27" s="644"/>
      <c r="EA27" s="644"/>
      <c r="EB27" s="644"/>
      <c r="EC27" s="645"/>
    </row>
    <row r="28" spans="2:133" ht="11.25" customHeight="1">
      <c r="B28" s="617" t="s">
        <v>284</v>
      </c>
      <c r="C28" s="618"/>
      <c r="D28" s="618"/>
      <c r="E28" s="618"/>
      <c r="F28" s="618"/>
      <c r="G28" s="618"/>
      <c r="H28" s="618"/>
      <c r="I28" s="618"/>
      <c r="J28" s="618"/>
      <c r="K28" s="618"/>
      <c r="L28" s="618"/>
      <c r="M28" s="618"/>
      <c r="N28" s="618"/>
      <c r="O28" s="618"/>
      <c r="P28" s="618"/>
      <c r="Q28" s="619"/>
      <c r="R28" s="620">
        <v>245468</v>
      </c>
      <c r="S28" s="621"/>
      <c r="T28" s="621"/>
      <c r="U28" s="621"/>
      <c r="V28" s="621"/>
      <c r="W28" s="621"/>
      <c r="X28" s="621"/>
      <c r="Y28" s="622"/>
      <c r="Z28" s="673">
        <v>0.1</v>
      </c>
      <c r="AA28" s="673"/>
      <c r="AB28" s="673"/>
      <c r="AC28" s="673"/>
      <c r="AD28" s="674">
        <v>7951</v>
      </c>
      <c r="AE28" s="674"/>
      <c r="AF28" s="674"/>
      <c r="AG28" s="674"/>
      <c r="AH28" s="674"/>
      <c r="AI28" s="674"/>
      <c r="AJ28" s="674"/>
      <c r="AK28" s="674"/>
      <c r="AL28" s="643">
        <v>0</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285</v>
      </c>
      <c r="CE28" s="654"/>
      <c r="CF28" s="654"/>
      <c r="CG28" s="654"/>
      <c r="CH28" s="654"/>
      <c r="CI28" s="654"/>
      <c r="CJ28" s="654"/>
      <c r="CK28" s="654"/>
      <c r="CL28" s="654"/>
      <c r="CM28" s="654"/>
      <c r="CN28" s="654"/>
      <c r="CO28" s="654"/>
      <c r="CP28" s="654"/>
      <c r="CQ28" s="655"/>
      <c r="CR28" s="620">
        <v>10238750</v>
      </c>
      <c r="CS28" s="621"/>
      <c r="CT28" s="621"/>
      <c r="CU28" s="621"/>
      <c r="CV28" s="621"/>
      <c r="CW28" s="621"/>
      <c r="CX28" s="621"/>
      <c r="CY28" s="622"/>
      <c r="CZ28" s="623">
        <v>6.1</v>
      </c>
      <c r="DA28" s="641"/>
      <c r="DB28" s="641"/>
      <c r="DC28" s="642"/>
      <c r="DD28" s="626">
        <v>9820638</v>
      </c>
      <c r="DE28" s="621"/>
      <c r="DF28" s="621"/>
      <c r="DG28" s="621"/>
      <c r="DH28" s="621"/>
      <c r="DI28" s="621"/>
      <c r="DJ28" s="621"/>
      <c r="DK28" s="622"/>
      <c r="DL28" s="626">
        <v>9807230</v>
      </c>
      <c r="DM28" s="621"/>
      <c r="DN28" s="621"/>
      <c r="DO28" s="621"/>
      <c r="DP28" s="621"/>
      <c r="DQ28" s="621"/>
      <c r="DR28" s="621"/>
      <c r="DS28" s="621"/>
      <c r="DT28" s="621"/>
      <c r="DU28" s="621"/>
      <c r="DV28" s="622"/>
      <c r="DW28" s="643">
        <v>14.6</v>
      </c>
      <c r="DX28" s="644"/>
      <c r="DY28" s="644"/>
      <c r="DZ28" s="644"/>
      <c r="EA28" s="644"/>
      <c r="EB28" s="644"/>
      <c r="EC28" s="645"/>
    </row>
    <row r="29" spans="2:133" ht="11.25" customHeight="1">
      <c r="B29" s="617" t="s">
        <v>286</v>
      </c>
      <c r="C29" s="618"/>
      <c r="D29" s="618"/>
      <c r="E29" s="618"/>
      <c r="F29" s="618"/>
      <c r="G29" s="618"/>
      <c r="H29" s="618"/>
      <c r="I29" s="618"/>
      <c r="J29" s="618"/>
      <c r="K29" s="618"/>
      <c r="L29" s="618"/>
      <c r="M29" s="618"/>
      <c r="N29" s="618"/>
      <c r="O29" s="618"/>
      <c r="P29" s="618"/>
      <c r="Q29" s="619"/>
      <c r="R29" s="620">
        <v>84756</v>
      </c>
      <c r="S29" s="621"/>
      <c r="T29" s="621"/>
      <c r="U29" s="621"/>
      <c r="V29" s="621"/>
      <c r="W29" s="621"/>
      <c r="X29" s="621"/>
      <c r="Y29" s="622"/>
      <c r="Z29" s="673">
        <v>0</v>
      </c>
      <c r="AA29" s="673"/>
      <c r="AB29" s="673"/>
      <c r="AC29" s="673"/>
      <c r="AD29" s="674" t="s">
        <v>112</v>
      </c>
      <c r="AE29" s="674"/>
      <c r="AF29" s="674"/>
      <c r="AG29" s="674"/>
      <c r="AH29" s="674"/>
      <c r="AI29" s="674"/>
      <c r="AJ29" s="674"/>
      <c r="AK29" s="674"/>
      <c r="AL29" s="643" t="s">
        <v>112</v>
      </c>
      <c r="AM29" s="675"/>
      <c r="AN29" s="675"/>
      <c r="AO29" s="676"/>
      <c r="AP29" s="680" t="s">
        <v>205</v>
      </c>
      <c r="AQ29" s="681"/>
      <c r="AR29" s="681"/>
      <c r="AS29" s="681"/>
      <c r="AT29" s="681"/>
      <c r="AU29" s="681"/>
      <c r="AV29" s="681"/>
      <c r="AW29" s="681"/>
      <c r="AX29" s="681"/>
      <c r="AY29" s="681"/>
      <c r="AZ29" s="681"/>
      <c r="BA29" s="681"/>
      <c r="BB29" s="681"/>
      <c r="BC29" s="681"/>
      <c r="BD29" s="681"/>
      <c r="BE29" s="681"/>
      <c r="BF29" s="682"/>
      <c r="BG29" s="680" t="s">
        <v>287</v>
      </c>
      <c r="BH29" s="696"/>
      <c r="BI29" s="696"/>
      <c r="BJ29" s="696"/>
      <c r="BK29" s="696"/>
      <c r="BL29" s="696"/>
      <c r="BM29" s="696"/>
      <c r="BN29" s="696"/>
      <c r="BO29" s="696"/>
      <c r="BP29" s="696"/>
      <c r="BQ29" s="697"/>
      <c r="BR29" s="680" t="s">
        <v>288</v>
      </c>
      <c r="BS29" s="696"/>
      <c r="BT29" s="696"/>
      <c r="BU29" s="696"/>
      <c r="BV29" s="696"/>
      <c r="BW29" s="696"/>
      <c r="BX29" s="696"/>
      <c r="BY29" s="696"/>
      <c r="BZ29" s="696"/>
      <c r="CA29" s="696"/>
      <c r="CB29" s="697"/>
      <c r="CD29" s="690" t="s">
        <v>289</v>
      </c>
      <c r="CE29" s="691"/>
      <c r="CF29" s="657" t="s">
        <v>58</v>
      </c>
      <c r="CG29" s="654"/>
      <c r="CH29" s="654"/>
      <c r="CI29" s="654"/>
      <c r="CJ29" s="654"/>
      <c r="CK29" s="654"/>
      <c r="CL29" s="654"/>
      <c r="CM29" s="654"/>
      <c r="CN29" s="654"/>
      <c r="CO29" s="654"/>
      <c r="CP29" s="654"/>
      <c r="CQ29" s="655"/>
      <c r="CR29" s="620">
        <v>10238750</v>
      </c>
      <c r="CS29" s="639"/>
      <c r="CT29" s="639"/>
      <c r="CU29" s="639"/>
      <c r="CV29" s="639"/>
      <c r="CW29" s="639"/>
      <c r="CX29" s="639"/>
      <c r="CY29" s="640"/>
      <c r="CZ29" s="623">
        <v>6.1</v>
      </c>
      <c r="DA29" s="641"/>
      <c r="DB29" s="641"/>
      <c r="DC29" s="642"/>
      <c r="DD29" s="626">
        <v>9820638</v>
      </c>
      <c r="DE29" s="639"/>
      <c r="DF29" s="639"/>
      <c r="DG29" s="639"/>
      <c r="DH29" s="639"/>
      <c r="DI29" s="639"/>
      <c r="DJ29" s="639"/>
      <c r="DK29" s="640"/>
      <c r="DL29" s="626">
        <v>9807230</v>
      </c>
      <c r="DM29" s="639"/>
      <c r="DN29" s="639"/>
      <c r="DO29" s="639"/>
      <c r="DP29" s="639"/>
      <c r="DQ29" s="639"/>
      <c r="DR29" s="639"/>
      <c r="DS29" s="639"/>
      <c r="DT29" s="639"/>
      <c r="DU29" s="639"/>
      <c r="DV29" s="640"/>
      <c r="DW29" s="643">
        <v>14.6</v>
      </c>
      <c r="DX29" s="644"/>
      <c r="DY29" s="644"/>
      <c r="DZ29" s="644"/>
      <c r="EA29" s="644"/>
      <c r="EB29" s="644"/>
      <c r="EC29" s="645"/>
    </row>
    <row r="30" spans="2:133" ht="11.25" customHeight="1">
      <c r="B30" s="617" t="s">
        <v>290</v>
      </c>
      <c r="C30" s="618"/>
      <c r="D30" s="618"/>
      <c r="E30" s="618"/>
      <c r="F30" s="618"/>
      <c r="G30" s="618"/>
      <c r="H30" s="618"/>
      <c r="I30" s="618"/>
      <c r="J30" s="618"/>
      <c r="K30" s="618"/>
      <c r="L30" s="618"/>
      <c r="M30" s="618"/>
      <c r="N30" s="618"/>
      <c r="O30" s="618"/>
      <c r="P30" s="618"/>
      <c r="Q30" s="619"/>
      <c r="R30" s="620">
        <v>9176288</v>
      </c>
      <c r="S30" s="621"/>
      <c r="T30" s="621"/>
      <c r="U30" s="621"/>
      <c r="V30" s="621"/>
      <c r="W30" s="621"/>
      <c r="X30" s="621"/>
      <c r="Y30" s="622"/>
      <c r="Z30" s="673">
        <v>5.3</v>
      </c>
      <c r="AA30" s="673"/>
      <c r="AB30" s="673"/>
      <c r="AC30" s="673"/>
      <c r="AD30" s="674" t="s">
        <v>112</v>
      </c>
      <c r="AE30" s="674"/>
      <c r="AF30" s="674"/>
      <c r="AG30" s="674"/>
      <c r="AH30" s="674"/>
      <c r="AI30" s="674"/>
      <c r="AJ30" s="674"/>
      <c r="AK30" s="674"/>
      <c r="AL30" s="643" t="s">
        <v>112</v>
      </c>
      <c r="AM30" s="675"/>
      <c r="AN30" s="675"/>
      <c r="AO30" s="676"/>
      <c r="AP30" s="698" t="s">
        <v>291</v>
      </c>
      <c r="AQ30" s="699"/>
      <c r="AR30" s="699"/>
      <c r="AS30" s="699"/>
      <c r="AT30" s="704" t="s">
        <v>292</v>
      </c>
      <c r="AU30" s="184"/>
      <c r="AV30" s="184"/>
      <c r="AW30" s="184"/>
      <c r="AX30" s="707" t="s">
        <v>171</v>
      </c>
      <c r="AY30" s="708"/>
      <c r="AZ30" s="708"/>
      <c r="BA30" s="708"/>
      <c r="BB30" s="708"/>
      <c r="BC30" s="708"/>
      <c r="BD30" s="708"/>
      <c r="BE30" s="708"/>
      <c r="BF30" s="709"/>
      <c r="BG30" s="686">
        <v>99</v>
      </c>
      <c r="BH30" s="687"/>
      <c r="BI30" s="687"/>
      <c r="BJ30" s="687"/>
      <c r="BK30" s="687"/>
      <c r="BL30" s="687"/>
      <c r="BM30" s="688">
        <v>94.8</v>
      </c>
      <c r="BN30" s="687"/>
      <c r="BO30" s="687"/>
      <c r="BP30" s="687"/>
      <c r="BQ30" s="689"/>
      <c r="BR30" s="686">
        <v>98.8</v>
      </c>
      <c r="BS30" s="687"/>
      <c r="BT30" s="687"/>
      <c r="BU30" s="687"/>
      <c r="BV30" s="687"/>
      <c r="BW30" s="687"/>
      <c r="BX30" s="688">
        <v>94.4</v>
      </c>
      <c r="BY30" s="687"/>
      <c r="BZ30" s="687"/>
      <c r="CA30" s="687"/>
      <c r="CB30" s="689"/>
      <c r="CD30" s="692"/>
      <c r="CE30" s="693"/>
      <c r="CF30" s="657" t="s">
        <v>293</v>
      </c>
      <c r="CG30" s="654"/>
      <c r="CH30" s="654"/>
      <c r="CI30" s="654"/>
      <c r="CJ30" s="654"/>
      <c r="CK30" s="654"/>
      <c r="CL30" s="654"/>
      <c r="CM30" s="654"/>
      <c r="CN30" s="654"/>
      <c r="CO30" s="654"/>
      <c r="CP30" s="654"/>
      <c r="CQ30" s="655"/>
      <c r="CR30" s="620">
        <v>9463894</v>
      </c>
      <c r="CS30" s="621"/>
      <c r="CT30" s="621"/>
      <c r="CU30" s="621"/>
      <c r="CV30" s="621"/>
      <c r="CW30" s="621"/>
      <c r="CX30" s="621"/>
      <c r="CY30" s="622"/>
      <c r="CZ30" s="623">
        <v>5.6</v>
      </c>
      <c r="DA30" s="641"/>
      <c r="DB30" s="641"/>
      <c r="DC30" s="642"/>
      <c r="DD30" s="626">
        <v>9103671</v>
      </c>
      <c r="DE30" s="621"/>
      <c r="DF30" s="621"/>
      <c r="DG30" s="621"/>
      <c r="DH30" s="621"/>
      <c r="DI30" s="621"/>
      <c r="DJ30" s="621"/>
      <c r="DK30" s="622"/>
      <c r="DL30" s="626">
        <v>9090263</v>
      </c>
      <c r="DM30" s="621"/>
      <c r="DN30" s="621"/>
      <c r="DO30" s="621"/>
      <c r="DP30" s="621"/>
      <c r="DQ30" s="621"/>
      <c r="DR30" s="621"/>
      <c r="DS30" s="621"/>
      <c r="DT30" s="621"/>
      <c r="DU30" s="621"/>
      <c r="DV30" s="622"/>
      <c r="DW30" s="643">
        <v>13.5</v>
      </c>
      <c r="DX30" s="644"/>
      <c r="DY30" s="644"/>
      <c r="DZ30" s="644"/>
      <c r="EA30" s="644"/>
      <c r="EB30" s="644"/>
      <c r="EC30" s="645"/>
    </row>
    <row r="31" spans="2:133" ht="11.25" customHeight="1">
      <c r="B31" s="617" t="s">
        <v>294</v>
      </c>
      <c r="C31" s="618"/>
      <c r="D31" s="618"/>
      <c r="E31" s="618"/>
      <c r="F31" s="618"/>
      <c r="G31" s="618"/>
      <c r="H31" s="618"/>
      <c r="I31" s="618"/>
      <c r="J31" s="618"/>
      <c r="K31" s="618"/>
      <c r="L31" s="618"/>
      <c r="M31" s="618"/>
      <c r="N31" s="618"/>
      <c r="O31" s="618"/>
      <c r="P31" s="618"/>
      <c r="Q31" s="619"/>
      <c r="R31" s="620">
        <v>7470666</v>
      </c>
      <c r="S31" s="621"/>
      <c r="T31" s="621"/>
      <c r="U31" s="621"/>
      <c r="V31" s="621"/>
      <c r="W31" s="621"/>
      <c r="X31" s="621"/>
      <c r="Y31" s="622"/>
      <c r="Z31" s="673">
        <v>4.3</v>
      </c>
      <c r="AA31" s="673"/>
      <c r="AB31" s="673"/>
      <c r="AC31" s="673"/>
      <c r="AD31" s="674" t="s">
        <v>112</v>
      </c>
      <c r="AE31" s="674"/>
      <c r="AF31" s="674"/>
      <c r="AG31" s="674"/>
      <c r="AH31" s="674"/>
      <c r="AI31" s="674"/>
      <c r="AJ31" s="674"/>
      <c r="AK31" s="674"/>
      <c r="AL31" s="643" t="s">
        <v>112</v>
      </c>
      <c r="AM31" s="675"/>
      <c r="AN31" s="675"/>
      <c r="AO31" s="676"/>
      <c r="AP31" s="700"/>
      <c r="AQ31" s="701"/>
      <c r="AR31" s="701"/>
      <c r="AS31" s="701"/>
      <c r="AT31" s="705"/>
      <c r="AU31" s="183" t="s">
        <v>295</v>
      </c>
      <c r="AV31" s="183"/>
      <c r="AW31" s="183"/>
      <c r="AX31" s="617" t="s">
        <v>296</v>
      </c>
      <c r="AY31" s="618"/>
      <c r="AZ31" s="618"/>
      <c r="BA31" s="618"/>
      <c r="BB31" s="618"/>
      <c r="BC31" s="618"/>
      <c r="BD31" s="618"/>
      <c r="BE31" s="618"/>
      <c r="BF31" s="619"/>
      <c r="BG31" s="684">
        <v>98.7</v>
      </c>
      <c r="BH31" s="639"/>
      <c r="BI31" s="639"/>
      <c r="BJ31" s="639"/>
      <c r="BK31" s="639"/>
      <c r="BL31" s="639"/>
      <c r="BM31" s="675">
        <v>95.3</v>
      </c>
      <c r="BN31" s="685"/>
      <c r="BO31" s="685"/>
      <c r="BP31" s="685"/>
      <c r="BQ31" s="649"/>
      <c r="BR31" s="684">
        <v>98.4</v>
      </c>
      <c r="BS31" s="639"/>
      <c r="BT31" s="639"/>
      <c r="BU31" s="639"/>
      <c r="BV31" s="639"/>
      <c r="BW31" s="639"/>
      <c r="BX31" s="675">
        <v>95</v>
      </c>
      <c r="BY31" s="685"/>
      <c r="BZ31" s="685"/>
      <c r="CA31" s="685"/>
      <c r="CB31" s="649"/>
      <c r="CD31" s="692"/>
      <c r="CE31" s="693"/>
      <c r="CF31" s="657" t="s">
        <v>297</v>
      </c>
      <c r="CG31" s="654"/>
      <c r="CH31" s="654"/>
      <c r="CI31" s="654"/>
      <c r="CJ31" s="654"/>
      <c r="CK31" s="654"/>
      <c r="CL31" s="654"/>
      <c r="CM31" s="654"/>
      <c r="CN31" s="654"/>
      <c r="CO31" s="654"/>
      <c r="CP31" s="654"/>
      <c r="CQ31" s="655"/>
      <c r="CR31" s="620">
        <v>774856</v>
      </c>
      <c r="CS31" s="639"/>
      <c r="CT31" s="639"/>
      <c r="CU31" s="639"/>
      <c r="CV31" s="639"/>
      <c r="CW31" s="639"/>
      <c r="CX31" s="639"/>
      <c r="CY31" s="640"/>
      <c r="CZ31" s="623">
        <v>0.5</v>
      </c>
      <c r="DA31" s="641"/>
      <c r="DB31" s="641"/>
      <c r="DC31" s="642"/>
      <c r="DD31" s="626">
        <v>716967</v>
      </c>
      <c r="DE31" s="639"/>
      <c r="DF31" s="639"/>
      <c r="DG31" s="639"/>
      <c r="DH31" s="639"/>
      <c r="DI31" s="639"/>
      <c r="DJ31" s="639"/>
      <c r="DK31" s="640"/>
      <c r="DL31" s="626">
        <v>716967</v>
      </c>
      <c r="DM31" s="639"/>
      <c r="DN31" s="639"/>
      <c r="DO31" s="639"/>
      <c r="DP31" s="639"/>
      <c r="DQ31" s="639"/>
      <c r="DR31" s="639"/>
      <c r="DS31" s="639"/>
      <c r="DT31" s="639"/>
      <c r="DU31" s="639"/>
      <c r="DV31" s="640"/>
      <c r="DW31" s="643">
        <v>1.1000000000000001</v>
      </c>
      <c r="DX31" s="644"/>
      <c r="DY31" s="644"/>
      <c r="DZ31" s="644"/>
      <c r="EA31" s="644"/>
      <c r="EB31" s="644"/>
      <c r="EC31" s="645"/>
    </row>
    <row r="32" spans="2:133" ht="11.25" customHeight="1">
      <c r="B32" s="617" t="s">
        <v>298</v>
      </c>
      <c r="C32" s="618"/>
      <c r="D32" s="618"/>
      <c r="E32" s="618"/>
      <c r="F32" s="618"/>
      <c r="G32" s="618"/>
      <c r="H32" s="618"/>
      <c r="I32" s="618"/>
      <c r="J32" s="618"/>
      <c r="K32" s="618"/>
      <c r="L32" s="618"/>
      <c r="M32" s="618"/>
      <c r="N32" s="618"/>
      <c r="O32" s="618"/>
      <c r="P32" s="618"/>
      <c r="Q32" s="619"/>
      <c r="R32" s="620">
        <v>4039857</v>
      </c>
      <c r="S32" s="621"/>
      <c r="T32" s="621"/>
      <c r="U32" s="621"/>
      <c r="V32" s="621"/>
      <c r="W32" s="621"/>
      <c r="X32" s="621"/>
      <c r="Y32" s="622"/>
      <c r="Z32" s="673">
        <v>2.2999999999999998</v>
      </c>
      <c r="AA32" s="673"/>
      <c r="AB32" s="673"/>
      <c r="AC32" s="673"/>
      <c r="AD32" s="674">
        <v>36878</v>
      </c>
      <c r="AE32" s="674"/>
      <c r="AF32" s="674"/>
      <c r="AG32" s="674"/>
      <c r="AH32" s="674"/>
      <c r="AI32" s="674"/>
      <c r="AJ32" s="674"/>
      <c r="AK32" s="674"/>
      <c r="AL32" s="643">
        <v>0.1</v>
      </c>
      <c r="AM32" s="675"/>
      <c r="AN32" s="675"/>
      <c r="AO32" s="676"/>
      <c r="AP32" s="702"/>
      <c r="AQ32" s="703"/>
      <c r="AR32" s="703"/>
      <c r="AS32" s="703"/>
      <c r="AT32" s="706"/>
      <c r="AU32" s="185"/>
      <c r="AV32" s="185"/>
      <c r="AW32" s="185"/>
      <c r="AX32" s="601" t="s">
        <v>299</v>
      </c>
      <c r="AY32" s="602"/>
      <c r="AZ32" s="602"/>
      <c r="BA32" s="602"/>
      <c r="BB32" s="602"/>
      <c r="BC32" s="602"/>
      <c r="BD32" s="602"/>
      <c r="BE32" s="602"/>
      <c r="BF32" s="603"/>
      <c r="BG32" s="683">
        <v>99.2</v>
      </c>
      <c r="BH32" s="605"/>
      <c r="BI32" s="605"/>
      <c r="BJ32" s="605"/>
      <c r="BK32" s="605"/>
      <c r="BL32" s="605"/>
      <c r="BM32" s="668">
        <v>93</v>
      </c>
      <c r="BN32" s="605"/>
      <c r="BO32" s="605"/>
      <c r="BP32" s="605"/>
      <c r="BQ32" s="662"/>
      <c r="BR32" s="683">
        <v>99</v>
      </c>
      <c r="BS32" s="605"/>
      <c r="BT32" s="605"/>
      <c r="BU32" s="605"/>
      <c r="BV32" s="605"/>
      <c r="BW32" s="605"/>
      <c r="BX32" s="668">
        <v>92.4</v>
      </c>
      <c r="BY32" s="605"/>
      <c r="BZ32" s="605"/>
      <c r="CA32" s="605"/>
      <c r="CB32" s="662"/>
      <c r="CD32" s="694"/>
      <c r="CE32" s="695"/>
      <c r="CF32" s="657" t="s">
        <v>300</v>
      </c>
      <c r="CG32" s="654"/>
      <c r="CH32" s="654"/>
      <c r="CI32" s="654"/>
      <c r="CJ32" s="654"/>
      <c r="CK32" s="654"/>
      <c r="CL32" s="654"/>
      <c r="CM32" s="654"/>
      <c r="CN32" s="654"/>
      <c r="CO32" s="654"/>
      <c r="CP32" s="654"/>
      <c r="CQ32" s="655"/>
      <c r="CR32" s="620" t="s">
        <v>112</v>
      </c>
      <c r="CS32" s="621"/>
      <c r="CT32" s="621"/>
      <c r="CU32" s="621"/>
      <c r="CV32" s="621"/>
      <c r="CW32" s="621"/>
      <c r="CX32" s="621"/>
      <c r="CY32" s="622"/>
      <c r="CZ32" s="623" t="s">
        <v>112</v>
      </c>
      <c r="DA32" s="641"/>
      <c r="DB32" s="641"/>
      <c r="DC32" s="642"/>
      <c r="DD32" s="626" t="s">
        <v>112</v>
      </c>
      <c r="DE32" s="621"/>
      <c r="DF32" s="621"/>
      <c r="DG32" s="621"/>
      <c r="DH32" s="621"/>
      <c r="DI32" s="621"/>
      <c r="DJ32" s="621"/>
      <c r="DK32" s="622"/>
      <c r="DL32" s="626" t="s">
        <v>112</v>
      </c>
      <c r="DM32" s="621"/>
      <c r="DN32" s="621"/>
      <c r="DO32" s="621"/>
      <c r="DP32" s="621"/>
      <c r="DQ32" s="621"/>
      <c r="DR32" s="621"/>
      <c r="DS32" s="621"/>
      <c r="DT32" s="621"/>
      <c r="DU32" s="621"/>
      <c r="DV32" s="622"/>
      <c r="DW32" s="643" t="s">
        <v>112</v>
      </c>
      <c r="DX32" s="644"/>
      <c r="DY32" s="644"/>
      <c r="DZ32" s="644"/>
      <c r="EA32" s="644"/>
      <c r="EB32" s="644"/>
      <c r="EC32" s="645"/>
    </row>
    <row r="33" spans="2:133" ht="11.25" customHeight="1">
      <c r="B33" s="617" t="s">
        <v>301</v>
      </c>
      <c r="C33" s="618"/>
      <c r="D33" s="618"/>
      <c r="E33" s="618"/>
      <c r="F33" s="618"/>
      <c r="G33" s="618"/>
      <c r="H33" s="618"/>
      <c r="I33" s="618"/>
      <c r="J33" s="618"/>
      <c r="K33" s="618"/>
      <c r="L33" s="618"/>
      <c r="M33" s="618"/>
      <c r="N33" s="618"/>
      <c r="O33" s="618"/>
      <c r="P33" s="618"/>
      <c r="Q33" s="619"/>
      <c r="R33" s="620">
        <v>9021300</v>
      </c>
      <c r="S33" s="621"/>
      <c r="T33" s="621"/>
      <c r="U33" s="621"/>
      <c r="V33" s="621"/>
      <c r="W33" s="621"/>
      <c r="X33" s="621"/>
      <c r="Y33" s="622"/>
      <c r="Z33" s="673">
        <v>5.2</v>
      </c>
      <c r="AA33" s="673"/>
      <c r="AB33" s="673"/>
      <c r="AC33" s="673"/>
      <c r="AD33" s="674" t="s">
        <v>112</v>
      </c>
      <c r="AE33" s="674"/>
      <c r="AF33" s="674"/>
      <c r="AG33" s="674"/>
      <c r="AH33" s="674"/>
      <c r="AI33" s="674"/>
      <c r="AJ33" s="674"/>
      <c r="AK33" s="674"/>
      <c r="AL33" s="643" t="s">
        <v>112</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302</v>
      </c>
      <c r="CE33" s="654"/>
      <c r="CF33" s="654"/>
      <c r="CG33" s="654"/>
      <c r="CH33" s="654"/>
      <c r="CI33" s="654"/>
      <c r="CJ33" s="654"/>
      <c r="CK33" s="654"/>
      <c r="CL33" s="654"/>
      <c r="CM33" s="654"/>
      <c r="CN33" s="654"/>
      <c r="CO33" s="654"/>
      <c r="CP33" s="654"/>
      <c r="CQ33" s="655"/>
      <c r="CR33" s="620">
        <v>84081789</v>
      </c>
      <c r="CS33" s="639"/>
      <c r="CT33" s="639"/>
      <c r="CU33" s="639"/>
      <c r="CV33" s="639"/>
      <c r="CW33" s="639"/>
      <c r="CX33" s="639"/>
      <c r="CY33" s="640"/>
      <c r="CZ33" s="623">
        <v>50.1</v>
      </c>
      <c r="DA33" s="641"/>
      <c r="DB33" s="641"/>
      <c r="DC33" s="642"/>
      <c r="DD33" s="626">
        <v>44098715</v>
      </c>
      <c r="DE33" s="639"/>
      <c r="DF33" s="639"/>
      <c r="DG33" s="639"/>
      <c r="DH33" s="639"/>
      <c r="DI33" s="639"/>
      <c r="DJ33" s="639"/>
      <c r="DK33" s="640"/>
      <c r="DL33" s="626">
        <v>30291076</v>
      </c>
      <c r="DM33" s="639"/>
      <c r="DN33" s="639"/>
      <c r="DO33" s="639"/>
      <c r="DP33" s="639"/>
      <c r="DQ33" s="639"/>
      <c r="DR33" s="639"/>
      <c r="DS33" s="639"/>
      <c r="DT33" s="639"/>
      <c r="DU33" s="639"/>
      <c r="DV33" s="640"/>
      <c r="DW33" s="643">
        <v>45.1</v>
      </c>
      <c r="DX33" s="644"/>
      <c r="DY33" s="644"/>
      <c r="DZ33" s="644"/>
      <c r="EA33" s="644"/>
      <c r="EB33" s="644"/>
      <c r="EC33" s="645"/>
    </row>
    <row r="34" spans="2:133" ht="11.25" customHeight="1">
      <c r="B34" s="617" t="s">
        <v>303</v>
      </c>
      <c r="C34" s="618"/>
      <c r="D34" s="618"/>
      <c r="E34" s="618"/>
      <c r="F34" s="618"/>
      <c r="G34" s="618"/>
      <c r="H34" s="618"/>
      <c r="I34" s="618"/>
      <c r="J34" s="618"/>
      <c r="K34" s="618"/>
      <c r="L34" s="618"/>
      <c r="M34" s="618"/>
      <c r="N34" s="618"/>
      <c r="O34" s="618"/>
      <c r="P34" s="618"/>
      <c r="Q34" s="619"/>
      <c r="R34" s="620" t="s">
        <v>112</v>
      </c>
      <c r="S34" s="621"/>
      <c r="T34" s="621"/>
      <c r="U34" s="621"/>
      <c r="V34" s="621"/>
      <c r="W34" s="621"/>
      <c r="X34" s="621"/>
      <c r="Y34" s="622"/>
      <c r="Z34" s="673" t="s">
        <v>112</v>
      </c>
      <c r="AA34" s="673"/>
      <c r="AB34" s="673"/>
      <c r="AC34" s="673"/>
      <c r="AD34" s="674" t="s">
        <v>112</v>
      </c>
      <c r="AE34" s="674"/>
      <c r="AF34" s="674"/>
      <c r="AG34" s="674"/>
      <c r="AH34" s="674"/>
      <c r="AI34" s="674"/>
      <c r="AJ34" s="674"/>
      <c r="AK34" s="674"/>
      <c r="AL34" s="643" t="s">
        <v>112</v>
      </c>
      <c r="AM34" s="675"/>
      <c r="AN34" s="675"/>
      <c r="AO34" s="676"/>
      <c r="AP34" s="188"/>
      <c r="AQ34" s="680" t="s">
        <v>304</v>
      </c>
      <c r="AR34" s="681"/>
      <c r="AS34" s="681"/>
      <c r="AT34" s="681"/>
      <c r="AU34" s="681"/>
      <c r="AV34" s="681"/>
      <c r="AW34" s="681"/>
      <c r="AX34" s="681"/>
      <c r="AY34" s="681"/>
      <c r="AZ34" s="681"/>
      <c r="BA34" s="681"/>
      <c r="BB34" s="681"/>
      <c r="BC34" s="681"/>
      <c r="BD34" s="681"/>
      <c r="BE34" s="681"/>
      <c r="BF34" s="682"/>
      <c r="BG34" s="680" t="s">
        <v>305</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306</v>
      </c>
      <c r="CE34" s="654"/>
      <c r="CF34" s="654"/>
      <c r="CG34" s="654"/>
      <c r="CH34" s="654"/>
      <c r="CI34" s="654"/>
      <c r="CJ34" s="654"/>
      <c r="CK34" s="654"/>
      <c r="CL34" s="654"/>
      <c r="CM34" s="654"/>
      <c r="CN34" s="654"/>
      <c r="CO34" s="654"/>
      <c r="CP34" s="654"/>
      <c r="CQ34" s="655"/>
      <c r="CR34" s="620">
        <v>48882784</v>
      </c>
      <c r="CS34" s="621"/>
      <c r="CT34" s="621"/>
      <c r="CU34" s="621"/>
      <c r="CV34" s="621"/>
      <c r="CW34" s="621"/>
      <c r="CX34" s="621"/>
      <c r="CY34" s="622"/>
      <c r="CZ34" s="623">
        <v>29.1</v>
      </c>
      <c r="DA34" s="641"/>
      <c r="DB34" s="641"/>
      <c r="DC34" s="642"/>
      <c r="DD34" s="626">
        <v>15981641</v>
      </c>
      <c r="DE34" s="621"/>
      <c r="DF34" s="621"/>
      <c r="DG34" s="621"/>
      <c r="DH34" s="621"/>
      <c r="DI34" s="621"/>
      <c r="DJ34" s="621"/>
      <c r="DK34" s="622"/>
      <c r="DL34" s="626">
        <v>12908479</v>
      </c>
      <c r="DM34" s="621"/>
      <c r="DN34" s="621"/>
      <c r="DO34" s="621"/>
      <c r="DP34" s="621"/>
      <c r="DQ34" s="621"/>
      <c r="DR34" s="621"/>
      <c r="DS34" s="621"/>
      <c r="DT34" s="621"/>
      <c r="DU34" s="621"/>
      <c r="DV34" s="622"/>
      <c r="DW34" s="643">
        <v>19.2</v>
      </c>
      <c r="DX34" s="644"/>
      <c r="DY34" s="644"/>
      <c r="DZ34" s="644"/>
      <c r="EA34" s="644"/>
      <c r="EB34" s="644"/>
      <c r="EC34" s="645"/>
    </row>
    <row r="35" spans="2:133" ht="11.25" customHeight="1">
      <c r="B35" s="617" t="s">
        <v>307</v>
      </c>
      <c r="C35" s="618"/>
      <c r="D35" s="618"/>
      <c r="E35" s="618"/>
      <c r="F35" s="618"/>
      <c r="G35" s="618"/>
      <c r="H35" s="618"/>
      <c r="I35" s="618"/>
      <c r="J35" s="618"/>
      <c r="K35" s="618"/>
      <c r="L35" s="618"/>
      <c r="M35" s="618"/>
      <c r="N35" s="618"/>
      <c r="O35" s="618"/>
      <c r="P35" s="618"/>
      <c r="Q35" s="619"/>
      <c r="R35" s="620">
        <v>4800000</v>
      </c>
      <c r="S35" s="621"/>
      <c r="T35" s="621"/>
      <c r="U35" s="621"/>
      <c r="V35" s="621"/>
      <c r="W35" s="621"/>
      <c r="X35" s="621"/>
      <c r="Y35" s="622"/>
      <c r="Z35" s="673">
        <v>2.8</v>
      </c>
      <c r="AA35" s="673"/>
      <c r="AB35" s="673"/>
      <c r="AC35" s="673"/>
      <c r="AD35" s="674" t="s">
        <v>112</v>
      </c>
      <c r="AE35" s="674"/>
      <c r="AF35" s="674"/>
      <c r="AG35" s="674"/>
      <c r="AH35" s="674"/>
      <c r="AI35" s="674"/>
      <c r="AJ35" s="674"/>
      <c r="AK35" s="674"/>
      <c r="AL35" s="643" t="s">
        <v>112</v>
      </c>
      <c r="AM35" s="675"/>
      <c r="AN35" s="675"/>
      <c r="AO35" s="676"/>
      <c r="AP35" s="188"/>
      <c r="AQ35" s="677" t="s">
        <v>308</v>
      </c>
      <c r="AR35" s="678"/>
      <c r="AS35" s="678"/>
      <c r="AT35" s="678"/>
      <c r="AU35" s="678"/>
      <c r="AV35" s="678"/>
      <c r="AW35" s="678"/>
      <c r="AX35" s="678"/>
      <c r="AY35" s="679"/>
      <c r="AZ35" s="670">
        <v>16964066</v>
      </c>
      <c r="BA35" s="671"/>
      <c r="BB35" s="671"/>
      <c r="BC35" s="671"/>
      <c r="BD35" s="671"/>
      <c r="BE35" s="671"/>
      <c r="BF35" s="672"/>
      <c r="BG35" s="677" t="s">
        <v>309</v>
      </c>
      <c r="BH35" s="678"/>
      <c r="BI35" s="678"/>
      <c r="BJ35" s="678"/>
      <c r="BK35" s="678"/>
      <c r="BL35" s="678"/>
      <c r="BM35" s="678"/>
      <c r="BN35" s="678"/>
      <c r="BO35" s="678"/>
      <c r="BP35" s="678"/>
      <c r="BQ35" s="678"/>
      <c r="BR35" s="678"/>
      <c r="BS35" s="678"/>
      <c r="BT35" s="678"/>
      <c r="BU35" s="679"/>
      <c r="BV35" s="670">
        <v>1165161</v>
      </c>
      <c r="BW35" s="671"/>
      <c r="BX35" s="671"/>
      <c r="BY35" s="671"/>
      <c r="BZ35" s="671"/>
      <c r="CA35" s="671"/>
      <c r="CB35" s="672"/>
      <c r="CD35" s="657" t="s">
        <v>310</v>
      </c>
      <c r="CE35" s="654"/>
      <c r="CF35" s="654"/>
      <c r="CG35" s="654"/>
      <c r="CH35" s="654"/>
      <c r="CI35" s="654"/>
      <c r="CJ35" s="654"/>
      <c r="CK35" s="654"/>
      <c r="CL35" s="654"/>
      <c r="CM35" s="654"/>
      <c r="CN35" s="654"/>
      <c r="CO35" s="654"/>
      <c r="CP35" s="654"/>
      <c r="CQ35" s="655"/>
      <c r="CR35" s="620">
        <v>2796346</v>
      </c>
      <c r="CS35" s="639"/>
      <c r="CT35" s="639"/>
      <c r="CU35" s="639"/>
      <c r="CV35" s="639"/>
      <c r="CW35" s="639"/>
      <c r="CX35" s="639"/>
      <c r="CY35" s="640"/>
      <c r="CZ35" s="623">
        <v>1.7</v>
      </c>
      <c r="DA35" s="641"/>
      <c r="DB35" s="641"/>
      <c r="DC35" s="642"/>
      <c r="DD35" s="626">
        <v>1942596</v>
      </c>
      <c r="DE35" s="639"/>
      <c r="DF35" s="639"/>
      <c r="DG35" s="639"/>
      <c r="DH35" s="639"/>
      <c r="DI35" s="639"/>
      <c r="DJ35" s="639"/>
      <c r="DK35" s="640"/>
      <c r="DL35" s="626">
        <v>1941835</v>
      </c>
      <c r="DM35" s="639"/>
      <c r="DN35" s="639"/>
      <c r="DO35" s="639"/>
      <c r="DP35" s="639"/>
      <c r="DQ35" s="639"/>
      <c r="DR35" s="639"/>
      <c r="DS35" s="639"/>
      <c r="DT35" s="639"/>
      <c r="DU35" s="639"/>
      <c r="DV35" s="640"/>
      <c r="DW35" s="643">
        <v>2.9</v>
      </c>
      <c r="DX35" s="644"/>
      <c r="DY35" s="644"/>
      <c r="DZ35" s="644"/>
      <c r="EA35" s="644"/>
      <c r="EB35" s="644"/>
      <c r="EC35" s="645"/>
    </row>
    <row r="36" spans="2:133" ht="11.25" customHeight="1">
      <c r="B36" s="601" t="s">
        <v>311</v>
      </c>
      <c r="C36" s="602"/>
      <c r="D36" s="602"/>
      <c r="E36" s="602"/>
      <c r="F36" s="602"/>
      <c r="G36" s="602"/>
      <c r="H36" s="602"/>
      <c r="I36" s="602"/>
      <c r="J36" s="602"/>
      <c r="K36" s="602"/>
      <c r="L36" s="602"/>
      <c r="M36" s="602"/>
      <c r="N36" s="602"/>
      <c r="O36" s="602"/>
      <c r="P36" s="602"/>
      <c r="Q36" s="603"/>
      <c r="R36" s="604">
        <v>173868482</v>
      </c>
      <c r="S36" s="661"/>
      <c r="T36" s="661"/>
      <c r="U36" s="661"/>
      <c r="V36" s="661"/>
      <c r="W36" s="661"/>
      <c r="X36" s="661"/>
      <c r="Y36" s="664"/>
      <c r="Z36" s="665">
        <v>100</v>
      </c>
      <c r="AA36" s="665"/>
      <c r="AB36" s="665"/>
      <c r="AC36" s="665"/>
      <c r="AD36" s="666">
        <v>62395187</v>
      </c>
      <c r="AE36" s="666"/>
      <c r="AF36" s="666"/>
      <c r="AG36" s="666"/>
      <c r="AH36" s="666"/>
      <c r="AI36" s="666"/>
      <c r="AJ36" s="666"/>
      <c r="AK36" s="666"/>
      <c r="AL36" s="667">
        <v>100</v>
      </c>
      <c r="AM36" s="668"/>
      <c r="AN36" s="668"/>
      <c r="AO36" s="669"/>
      <c r="AQ36" s="646" t="s">
        <v>312</v>
      </c>
      <c r="AR36" s="647"/>
      <c r="AS36" s="647"/>
      <c r="AT36" s="647"/>
      <c r="AU36" s="647"/>
      <c r="AV36" s="647"/>
      <c r="AW36" s="647"/>
      <c r="AX36" s="647"/>
      <c r="AY36" s="648"/>
      <c r="AZ36" s="620">
        <v>5680142</v>
      </c>
      <c r="BA36" s="621"/>
      <c r="BB36" s="621"/>
      <c r="BC36" s="621"/>
      <c r="BD36" s="639"/>
      <c r="BE36" s="639"/>
      <c r="BF36" s="649"/>
      <c r="BG36" s="657" t="s">
        <v>313</v>
      </c>
      <c r="BH36" s="654"/>
      <c r="BI36" s="654"/>
      <c r="BJ36" s="654"/>
      <c r="BK36" s="654"/>
      <c r="BL36" s="654"/>
      <c r="BM36" s="654"/>
      <c r="BN36" s="654"/>
      <c r="BO36" s="654"/>
      <c r="BP36" s="654"/>
      <c r="BQ36" s="654"/>
      <c r="BR36" s="654"/>
      <c r="BS36" s="654"/>
      <c r="BT36" s="654"/>
      <c r="BU36" s="655"/>
      <c r="BV36" s="620">
        <v>738641</v>
      </c>
      <c r="BW36" s="621"/>
      <c r="BX36" s="621"/>
      <c r="BY36" s="621"/>
      <c r="BZ36" s="621"/>
      <c r="CA36" s="621"/>
      <c r="CB36" s="656"/>
      <c r="CD36" s="657" t="s">
        <v>314</v>
      </c>
      <c r="CE36" s="654"/>
      <c r="CF36" s="654"/>
      <c r="CG36" s="654"/>
      <c r="CH36" s="654"/>
      <c r="CI36" s="654"/>
      <c r="CJ36" s="654"/>
      <c r="CK36" s="654"/>
      <c r="CL36" s="654"/>
      <c r="CM36" s="654"/>
      <c r="CN36" s="654"/>
      <c r="CO36" s="654"/>
      <c r="CP36" s="654"/>
      <c r="CQ36" s="655"/>
      <c r="CR36" s="620">
        <v>11440614</v>
      </c>
      <c r="CS36" s="621"/>
      <c r="CT36" s="621"/>
      <c r="CU36" s="621"/>
      <c r="CV36" s="621"/>
      <c r="CW36" s="621"/>
      <c r="CX36" s="621"/>
      <c r="CY36" s="622"/>
      <c r="CZ36" s="623">
        <v>6.8</v>
      </c>
      <c r="DA36" s="641"/>
      <c r="DB36" s="641"/>
      <c r="DC36" s="642"/>
      <c r="DD36" s="626">
        <v>10250325</v>
      </c>
      <c r="DE36" s="621"/>
      <c r="DF36" s="621"/>
      <c r="DG36" s="621"/>
      <c r="DH36" s="621"/>
      <c r="DI36" s="621"/>
      <c r="DJ36" s="621"/>
      <c r="DK36" s="622"/>
      <c r="DL36" s="626">
        <v>7928424</v>
      </c>
      <c r="DM36" s="621"/>
      <c r="DN36" s="621"/>
      <c r="DO36" s="621"/>
      <c r="DP36" s="621"/>
      <c r="DQ36" s="621"/>
      <c r="DR36" s="621"/>
      <c r="DS36" s="621"/>
      <c r="DT36" s="621"/>
      <c r="DU36" s="621"/>
      <c r="DV36" s="622"/>
      <c r="DW36" s="643">
        <v>11.8</v>
      </c>
      <c r="DX36" s="644"/>
      <c r="DY36" s="644"/>
      <c r="DZ36" s="644"/>
      <c r="EA36" s="644"/>
      <c r="EB36" s="644"/>
      <c r="EC36" s="645"/>
    </row>
    <row r="37" spans="2:133" ht="11.25" customHeight="1">
      <c r="AQ37" s="646" t="s">
        <v>315</v>
      </c>
      <c r="AR37" s="647"/>
      <c r="AS37" s="647"/>
      <c r="AT37" s="647"/>
      <c r="AU37" s="647"/>
      <c r="AV37" s="647"/>
      <c r="AW37" s="647"/>
      <c r="AX37" s="647"/>
      <c r="AY37" s="648"/>
      <c r="AZ37" s="620">
        <v>723437</v>
      </c>
      <c r="BA37" s="621"/>
      <c r="BB37" s="621"/>
      <c r="BC37" s="621"/>
      <c r="BD37" s="639"/>
      <c r="BE37" s="639"/>
      <c r="BF37" s="649"/>
      <c r="BG37" s="657" t="s">
        <v>316</v>
      </c>
      <c r="BH37" s="654"/>
      <c r="BI37" s="654"/>
      <c r="BJ37" s="654"/>
      <c r="BK37" s="654"/>
      <c r="BL37" s="654"/>
      <c r="BM37" s="654"/>
      <c r="BN37" s="654"/>
      <c r="BO37" s="654"/>
      <c r="BP37" s="654"/>
      <c r="BQ37" s="654"/>
      <c r="BR37" s="654"/>
      <c r="BS37" s="654"/>
      <c r="BT37" s="654"/>
      <c r="BU37" s="655"/>
      <c r="BV37" s="620">
        <v>45091</v>
      </c>
      <c r="BW37" s="621"/>
      <c r="BX37" s="621"/>
      <c r="BY37" s="621"/>
      <c r="BZ37" s="621"/>
      <c r="CA37" s="621"/>
      <c r="CB37" s="656"/>
      <c r="CD37" s="657" t="s">
        <v>317</v>
      </c>
      <c r="CE37" s="654"/>
      <c r="CF37" s="654"/>
      <c r="CG37" s="654"/>
      <c r="CH37" s="654"/>
      <c r="CI37" s="654"/>
      <c r="CJ37" s="654"/>
      <c r="CK37" s="654"/>
      <c r="CL37" s="654"/>
      <c r="CM37" s="654"/>
      <c r="CN37" s="654"/>
      <c r="CO37" s="654"/>
      <c r="CP37" s="654"/>
      <c r="CQ37" s="655"/>
      <c r="CR37" s="620">
        <v>3035020</v>
      </c>
      <c r="CS37" s="639"/>
      <c r="CT37" s="639"/>
      <c r="CU37" s="639"/>
      <c r="CV37" s="639"/>
      <c r="CW37" s="639"/>
      <c r="CX37" s="639"/>
      <c r="CY37" s="640"/>
      <c r="CZ37" s="623">
        <v>1.8</v>
      </c>
      <c r="DA37" s="641"/>
      <c r="DB37" s="641"/>
      <c r="DC37" s="642"/>
      <c r="DD37" s="626">
        <v>3035020</v>
      </c>
      <c r="DE37" s="639"/>
      <c r="DF37" s="639"/>
      <c r="DG37" s="639"/>
      <c r="DH37" s="639"/>
      <c r="DI37" s="639"/>
      <c r="DJ37" s="639"/>
      <c r="DK37" s="640"/>
      <c r="DL37" s="626">
        <v>2678845</v>
      </c>
      <c r="DM37" s="639"/>
      <c r="DN37" s="639"/>
      <c r="DO37" s="639"/>
      <c r="DP37" s="639"/>
      <c r="DQ37" s="639"/>
      <c r="DR37" s="639"/>
      <c r="DS37" s="639"/>
      <c r="DT37" s="639"/>
      <c r="DU37" s="639"/>
      <c r="DV37" s="640"/>
      <c r="DW37" s="643">
        <v>4</v>
      </c>
      <c r="DX37" s="644"/>
      <c r="DY37" s="644"/>
      <c r="DZ37" s="644"/>
      <c r="EA37" s="644"/>
      <c r="EB37" s="644"/>
      <c r="EC37" s="645"/>
    </row>
    <row r="38" spans="2:133" ht="11.25" customHeight="1">
      <c r="AQ38" s="646" t="s">
        <v>318</v>
      </c>
      <c r="AR38" s="647"/>
      <c r="AS38" s="647"/>
      <c r="AT38" s="647"/>
      <c r="AU38" s="647"/>
      <c r="AV38" s="647"/>
      <c r="AW38" s="647"/>
      <c r="AX38" s="647"/>
      <c r="AY38" s="648"/>
      <c r="AZ38" s="620">
        <v>596224</v>
      </c>
      <c r="BA38" s="621"/>
      <c r="BB38" s="621"/>
      <c r="BC38" s="621"/>
      <c r="BD38" s="639"/>
      <c r="BE38" s="639"/>
      <c r="BF38" s="649"/>
      <c r="BG38" s="657" t="s">
        <v>319</v>
      </c>
      <c r="BH38" s="654"/>
      <c r="BI38" s="654"/>
      <c r="BJ38" s="654"/>
      <c r="BK38" s="654"/>
      <c r="BL38" s="654"/>
      <c r="BM38" s="654"/>
      <c r="BN38" s="654"/>
      <c r="BO38" s="654"/>
      <c r="BP38" s="654"/>
      <c r="BQ38" s="654"/>
      <c r="BR38" s="654"/>
      <c r="BS38" s="654"/>
      <c r="BT38" s="654"/>
      <c r="BU38" s="655"/>
      <c r="BV38" s="620">
        <v>73042</v>
      </c>
      <c r="BW38" s="621"/>
      <c r="BX38" s="621"/>
      <c r="BY38" s="621"/>
      <c r="BZ38" s="621"/>
      <c r="CA38" s="621"/>
      <c r="CB38" s="656"/>
      <c r="CD38" s="657" t="s">
        <v>320</v>
      </c>
      <c r="CE38" s="654"/>
      <c r="CF38" s="654"/>
      <c r="CG38" s="654"/>
      <c r="CH38" s="654"/>
      <c r="CI38" s="654"/>
      <c r="CJ38" s="654"/>
      <c r="CK38" s="654"/>
      <c r="CL38" s="654"/>
      <c r="CM38" s="654"/>
      <c r="CN38" s="654"/>
      <c r="CO38" s="654"/>
      <c r="CP38" s="654"/>
      <c r="CQ38" s="655"/>
      <c r="CR38" s="620">
        <v>11063689</v>
      </c>
      <c r="CS38" s="621"/>
      <c r="CT38" s="621"/>
      <c r="CU38" s="621"/>
      <c r="CV38" s="621"/>
      <c r="CW38" s="621"/>
      <c r="CX38" s="621"/>
      <c r="CY38" s="622"/>
      <c r="CZ38" s="623">
        <v>6.6</v>
      </c>
      <c r="DA38" s="641"/>
      <c r="DB38" s="641"/>
      <c r="DC38" s="642"/>
      <c r="DD38" s="626">
        <v>9296181</v>
      </c>
      <c r="DE38" s="621"/>
      <c r="DF38" s="621"/>
      <c r="DG38" s="621"/>
      <c r="DH38" s="621"/>
      <c r="DI38" s="621"/>
      <c r="DJ38" s="621"/>
      <c r="DK38" s="622"/>
      <c r="DL38" s="626">
        <v>7447257</v>
      </c>
      <c r="DM38" s="621"/>
      <c r="DN38" s="621"/>
      <c r="DO38" s="621"/>
      <c r="DP38" s="621"/>
      <c r="DQ38" s="621"/>
      <c r="DR38" s="621"/>
      <c r="DS38" s="621"/>
      <c r="DT38" s="621"/>
      <c r="DU38" s="621"/>
      <c r="DV38" s="622"/>
      <c r="DW38" s="643">
        <v>11.1</v>
      </c>
      <c r="DX38" s="644"/>
      <c r="DY38" s="644"/>
      <c r="DZ38" s="644"/>
      <c r="EA38" s="644"/>
      <c r="EB38" s="644"/>
      <c r="EC38" s="645"/>
    </row>
    <row r="39" spans="2:133" ht="11.25" customHeight="1">
      <c r="AQ39" s="646" t="s">
        <v>321</v>
      </c>
      <c r="AR39" s="647"/>
      <c r="AS39" s="647"/>
      <c r="AT39" s="647"/>
      <c r="AU39" s="647"/>
      <c r="AV39" s="647"/>
      <c r="AW39" s="647"/>
      <c r="AX39" s="647"/>
      <c r="AY39" s="648"/>
      <c r="AZ39" s="620">
        <v>283508</v>
      </c>
      <c r="BA39" s="621"/>
      <c r="BB39" s="621"/>
      <c r="BC39" s="621"/>
      <c r="BD39" s="639"/>
      <c r="BE39" s="639"/>
      <c r="BF39" s="649"/>
      <c r="BG39" s="650" t="s">
        <v>322</v>
      </c>
      <c r="BH39" s="651"/>
      <c r="BI39" s="651"/>
      <c r="BJ39" s="651"/>
      <c r="BK39" s="651"/>
      <c r="BL39" s="189"/>
      <c r="BM39" s="654" t="s">
        <v>323</v>
      </c>
      <c r="BN39" s="654"/>
      <c r="BO39" s="654"/>
      <c r="BP39" s="654"/>
      <c r="BQ39" s="654"/>
      <c r="BR39" s="654"/>
      <c r="BS39" s="654"/>
      <c r="BT39" s="654"/>
      <c r="BU39" s="655"/>
      <c r="BV39" s="620">
        <v>93</v>
      </c>
      <c r="BW39" s="621"/>
      <c r="BX39" s="621"/>
      <c r="BY39" s="621"/>
      <c r="BZ39" s="621"/>
      <c r="CA39" s="621"/>
      <c r="CB39" s="656"/>
      <c r="CD39" s="657" t="s">
        <v>324</v>
      </c>
      <c r="CE39" s="654"/>
      <c r="CF39" s="654"/>
      <c r="CG39" s="654"/>
      <c r="CH39" s="654"/>
      <c r="CI39" s="654"/>
      <c r="CJ39" s="654"/>
      <c r="CK39" s="654"/>
      <c r="CL39" s="654"/>
      <c r="CM39" s="654"/>
      <c r="CN39" s="654"/>
      <c r="CO39" s="654"/>
      <c r="CP39" s="654"/>
      <c r="CQ39" s="655"/>
      <c r="CR39" s="620">
        <v>4251118</v>
      </c>
      <c r="CS39" s="639"/>
      <c r="CT39" s="639"/>
      <c r="CU39" s="639"/>
      <c r="CV39" s="639"/>
      <c r="CW39" s="639"/>
      <c r="CX39" s="639"/>
      <c r="CY39" s="640"/>
      <c r="CZ39" s="623">
        <v>2.5</v>
      </c>
      <c r="DA39" s="641"/>
      <c r="DB39" s="641"/>
      <c r="DC39" s="642"/>
      <c r="DD39" s="626">
        <v>4139672</v>
      </c>
      <c r="DE39" s="639"/>
      <c r="DF39" s="639"/>
      <c r="DG39" s="639"/>
      <c r="DH39" s="639"/>
      <c r="DI39" s="639"/>
      <c r="DJ39" s="639"/>
      <c r="DK39" s="640"/>
      <c r="DL39" s="626" t="s">
        <v>325</v>
      </c>
      <c r="DM39" s="639"/>
      <c r="DN39" s="639"/>
      <c r="DO39" s="639"/>
      <c r="DP39" s="639"/>
      <c r="DQ39" s="639"/>
      <c r="DR39" s="639"/>
      <c r="DS39" s="639"/>
      <c r="DT39" s="639"/>
      <c r="DU39" s="639"/>
      <c r="DV39" s="640"/>
      <c r="DW39" s="643" t="s">
        <v>325</v>
      </c>
      <c r="DX39" s="644"/>
      <c r="DY39" s="644"/>
      <c r="DZ39" s="644"/>
      <c r="EA39" s="644"/>
      <c r="EB39" s="644"/>
      <c r="EC39" s="64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326</v>
      </c>
      <c r="AR40" s="647"/>
      <c r="AS40" s="647"/>
      <c r="AT40" s="647"/>
      <c r="AU40" s="647"/>
      <c r="AV40" s="647"/>
      <c r="AW40" s="647"/>
      <c r="AX40" s="647"/>
      <c r="AY40" s="648"/>
      <c r="AZ40" s="620">
        <v>2674766</v>
      </c>
      <c r="BA40" s="621"/>
      <c r="BB40" s="621"/>
      <c r="BC40" s="621"/>
      <c r="BD40" s="639"/>
      <c r="BE40" s="639"/>
      <c r="BF40" s="649"/>
      <c r="BG40" s="650"/>
      <c r="BH40" s="651"/>
      <c r="BI40" s="651"/>
      <c r="BJ40" s="651"/>
      <c r="BK40" s="651"/>
      <c r="BL40" s="189"/>
      <c r="BM40" s="654" t="s">
        <v>327</v>
      </c>
      <c r="BN40" s="654"/>
      <c r="BO40" s="654"/>
      <c r="BP40" s="654"/>
      <c r="BQ40" s="654"/>
      <c r="BR40" s="654"/>
      <c r="BS40" s="654"/>
      <c r="BT40" s="654"/>
      <c r="BU40" s="655"/>
      <c r="BV40" s="620">
        <v>116</v>
      </c>
      <c r="BW40" s="621"/>
      <c r="BX40" s="621"/>
      <c r="BY40" s="621"/>
      <c r="BZ40" s="621"/>
      <c r="CA40" s="621"/>
      <c r="CB40" s="656"/>
      <c r="CD40" s="657" t="s">
        <v>328</v>
      </c>
      <c r="CE40" s="654"/>
      <c r="CF40" s="654"/>
      <c r="CG40" s="654"/>
      <c r="CH40" s="654"/>
      <c r="CI40" s="654"/>
      <c r="CJ40" s="654"/>
      <c r="CK40" s="654"/>
      <c r="CL40" s="654"/>
      <c r="CM40" s="654"/>
      <c r="CN40" s="654"/>
      <c r="CO40" s="654"/>
      <c r="CP40" s="654"/>
      <c r="CQ40" s="655"/>
      <c r="CR40" s="620">
        <v>5647238</v>
      </c>
      <c r="CS40" s="621"/>
      <c r="CT40" s="621"/>
      <c r="CU40" s="621"/>
      <c r="CV40" s="621"/>
      <c r="CW40" s="621"/>
      <c r="CX40" s="621"/>
      <c r="CY40" s="622"/>
      <c r="CZ40" s="623">
        <v>3.4</v>
      </c>
      <c r="DA40" s="641"/>
      <c r="DB40" s="641"/>
      <c r="DC40" s="642"/>
      <c r="DD40" s="626">
        <v>2488300</v>
      </c>
      <c r="DE40" s="621"/>
      <c r="DF40" s="621"/>
      <c r="DG40" s="621"/>
      <c r="DH40" s="621"/>
      <c r="DI40" s="621"/>
      <c r="DJ40" s="621"/>
      <c r="DK40" s="622"/>
      <c r="DL40" s="626">
        <v>65081</v>
      </c>
      <c r="DM40" s="621"/>
      <c r="DN40" s="621"/>
      <c r="DO40" s="621"/>
      <c r="DP40" s="621"/>
      <c r="DQ40" s="621"/>
      <c r="DR40" s="621"/>
      <c r="DS40" s="621"/>
      <c r="DT40" s="621"/>
      <c r="DU40" s="621"/>
      <c r="DV40" s="622"/>
      <c r="DW40" s="643">
        <v>0.1</v>
      </c>
      <c r="DX40" s="644"/>
      <c r="DY40" s="644"/>
      <c r="DZ40" s="644"/>
      <c r="EA40" s="644"/>
      <c r="EB40" s="644"/>
      <c r="EC40" s="64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329</v>
      </c>
      <c r="AR41" s="659"/>
      <c r="AS41" s="659"/>
      <c r="AT41" s="659"/>
      <c r="AU41" s="659"/>
      <c r="AV41" s="659"/>
      <c r="AW41" s="659"/>
      <c r="AX41" s="659"/>
      <c r="AY41" s="660"/>
      <c r="AZ41" s="604">
        <v>7005989</v>
      </c>
      <c r="BA41" s="661"/>
      <c r="BB41" s="661"/>
      <c r="BC41" s="661"/>
      <c r="BD41" s="605"/>
      <c r="BE41" s="605"/>
      <c r="BF41" s="662"/>
      <c r="BG41" s="652"/>
      <c r="BH41" s="653"/>
      <c r="BI41" s="653"/>
      <c r="BJ41" s="653"/>
      <c r="BK41" s="653"/>
      <c r="BL41" s="191"/>
      <c r="BM41" s="659" t="s">
        <v>330</v>
      </c>
      <c r="BN41" s="659"/>
      <c r="BO41" s="659"/>
      <c r="BP41" s="659"/>
      <c r="BQ41" s="659"/>
      <c r="BR41" s="659"/>
      <c r="BS41" s="659"/>
      <c r="BT41" s="659"/>
      <c r="BU41" s="660"/>
      <c r="BV41" s="604">
        <v>284</v>
      </c>
      <c r="BW41" s="661"/>
      <c r="BX41" s="661"/>
      <c r="BY41" s="661"/>
      <c r="BZ41" s="661"/>
      <c r="CA41" s="661"/>
      <c r="CB41" s="663"/>
      <c r="CD41" s="657" t="s">
        <v>331</v>
      </c>
      <c r="CE41" s="654"/>
      <c r="CF41" s="654"/>
      <c r="CG41" s="654"/>
      <c r="CH41" s="654"/>
      <c r="CI41" s="654"/>
      <c r="CJ41" s="654"/>
      <c r="CK41" s="654"/>
      <c r="CL41" s="654"/>
      <c r="CM41" s="654"/>
      <c r="CN41" s="654"/>
      <c r="CO41" s="654"/>
      <c r="CP41" s="654"/>
      <c r="CQ41" s="655"/>
      <c r="CR41" s="620" t="s">
        <v>332</v>
      </c>
      <c r="CS41" s="639"/>
      <c r="CT41" s="639"/>
      <c r="CU41" s="639"/>
      <c r="CV41" s="639"/>
      <c r="CW41" s="639"/>
      <c r="CX41" s="639"/>
      <c r="CY41" s="640"/>
      <c r="CZ41" s="623" t="s">
        <v>332</v>
      </c>
      <c r="DA41" s="641"/>
      <c r="DB41" s="641"/>
      <c r="DC41" s="642"/>
      <c r="DD41" s="626" t="s">
        <v>332</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334</v>
      </c>
      <c r="CE42" s="618"/>
      <c r="CF42" s="618"/>
      <c r="CG42" s="618"/>
      <c r="CH42" s="618"/>
      <c r="CI42" s="618"/>
      <c r="CJ42" s="618"/>
      <c r="CK42" s="618"/>
      <c r="CL42" s="618"/>
      <c r="CM42" s="618"/>
      <c r="CN42" s="618"/>
      <c r="CO42" s="618"/>
      <c r="CP42" s="618"/>
      <c r="CQ42" s="619"/>
      <c r="CR42" s="620">
        <v>34523168</v>
      </c>
      <c r="CS42" s="621"/>
      <c r="CT42" s="621"/>
      <c r="CU42" s="621"/>
      <c r="CV42" s="621"/>
      <c r="CW42" s="621"/>
      <c r="CX42" s="621"/>
      <c r="CY42" s="622"/>
      <c r="CZ42" s="623">
        <v>20.6</v>
      </c>
      <c r="DA42" s="624"/>
      <c r="DB42" s="624"/>
      <c r="DC42" s="625"/>
      <c r="DD42" s="626">
        <v>5013566</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336</v>
      </c>
      <c r="CE43" s="618"/>
      <c r="CF43" s="618"/>
      <c r="CG43" s="618"/>
      <c r="CH43" s="618"/>
      <c r="CI43" s="618"/>
      <c r="CJ43" s="618"/>
      <c r="CK43" s="618"/>
      <c r="CL43" s="618"/>
      <c r="CM43" s="618"/>
      <c r="CN43" s="618"/>
      <c r="CO43" s="618"/>
      <c r="CP43" s="618"/>
      <c r="CQ43" s="619"/>
      <c r="CR43" s="620">
        <v>503425</v>
      </c>
      <c r="CS43" s="639"/>
      <c r="CT43" s="639"/>
      <c r="CU43" s="639"/>
      <c r="CV43" s="639"/>
      <c r="CW43" s="639"/>
      <c r="CX43" s="639"/>
      <c r="CY43" s="640"/>
      <c r="CZ43" s="623">
        <v>0.3</v>
      </c>
      <c r="DA43" s="641"/>
      <c r="DB43" s="641"/>
      <c r="DC43" s="642"/>
      <c r="DD43" s="626">
        <v>499125</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c r="B44" s="194" t="s">
        <v>337</v>
      </c>
      <c r="CD44" s="633" t="s">
        <v>289</v>
      </c>
      <c r="CE44" s="634"/>
      <c r="CF44" s="617" t="s">
        <v>338</v>
      </c>
      <c r="CG44" s="618"/>
      <c r="CH44" s="618"/>
      <c r="CI44" s="618"/>
      <c r="CJ44" s="618"/>
      <c r="CK44" s="618"/>
      <c r="CL44" s="618"/>
      <c r="CM44" s="618"/>
      <c r="CN44" s="618"/>
      <c r="CO44" s="618"/>
      <c r="CP44" s="618"/>
      <c r="CQ44" s="619"/>
      <c r="CR44" s="620">
        <v>18396236</v>
      </c>
      <c r="CS44" s="621"/>
      <c r="CT44" s="621"/>
      <c r="CU44" s="621"/>
      <c r="CV44" s="621"/>
      <c r="CW44" s="621"/>
      <c r="CX44" s="621"/>
      <c r="CY44" s="622"/>
      <c r="CZ44" s="623">
        <v>11</v>
      </c>
      <c r="DA44" s="624"/>
      <c r="DB44" s="624"/>
      <c r="DC44" s="625"/>
      <c r="DD44" s="626">
        <v>4914216</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c r="CD45" s="635"/>
      <c r="CE45" s="636"/>
      <c r="CF45" s="617" t="s">
        <v>339</v>
      </c>
      <c r="CG45" s="618"/>
      <c r="CH45" s="618"/>
      <c r="CI45" s="618"/>
      <c r="CJ45" s="618"/>
      <c r="CK45" s="618"/>
      <c r="CL45" s="618"/>
      <c r="CM45" s="618"/>
      <c r="CN45" s="618"/>
      <c r="CO45" s="618"/>
      <c r="CP45" s="618"/>
      <c r="CQ45" s="619"/>
      <c r="CR45" s="620">
        <v>9421352</v>
      </c>
      <c r="CS45" s="639"/>
      <c r="CT45" s="639"/>
      <c r="CU45" s="639"/>
      <c r="CV45" s="639"/>
      <c r="CW45" s="639"/>
      <c r="CX45" s="639"/>
      <c r="CY45" s="640"/>
      <c r="CZ45" s="623">
        <v>5.6</v>
      </c>
      <c r="DA45" s="641"/>
      <c r="DB45" s="641"/>
      <c r="DC45" s="642"/>
      <c r="DD45" s="626">
        <v>1060342</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c r="CD46" s="635"/>
      <c r="CE46" s="636"/>
      <c r="CF46" s="617" t="s">
        <v>340</v>
      </c>
      <c r="CG46" s="618"/>
      <c r="CH46" s="618"/>
      <c r="CI46" s="618"/>
      <c r="CJ46" s="618"/>
      <c r="CK46" s="618"/>
      <c r="CL46" s="618"/>
      <c r="CM46" s="618"/>
      <c r="CN46" s="618"/>
      <c r="CO46" s="618"/>
      <c r="CP46" s="618"/>
      <c r="CQ46" s="619"/>
      <c r="CR46" s="620">
        <v>8882855</v>
      </c>
      <c r="CS46" s="621"/>
      <c r="CT46" s="621"/>
      <c r="CU46" s="621"/>
      <c r="CV46" s="621"/>
      <c r="CW46" s="621"/>
      <c r="CX46" s="621"/>
      <c r="CY46" s="622"/>
      <c r="CZ46" s="623">
        <v>5.3</v>
      </c>
      <c r="DA46" s="624"/>
      <c r="DB46" s="624"/>
      <c r="DC46" s="625"/>
      <c r="DD46" s="626">
        <v>3784245</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c r="CD47" s="635"/>
      <c r="CE47" s="636"/>
      <c r="CF47" s="617" t="s">
        <v>341</v>
      </c>
      <c r="CG47" s="618"/>
      <c r="CH47" s="618"/>
      <c r="CI47" s="618"/>
      <c r="CJ47" s="618"/>
      <c r="CK47" s="618"/>
      <c r="CL47" s="618"/>
      <c r="CM47" s="618"/>
      <c r="CN47" s="618"/>
      <c r="CO47" s="618"/>
      <c r="CP47" s="618"/>
      <c r="CQ47" s="619"/>
      <c r="CR47" s="620">
        <v>16126932</v>
      </c>
      <c r="CS47" s="639"/>
      <c r="CT47" s="639"/>
      <c r="CU47" s="639"/>
      <c r="CV47" s="639"/>
      <c r="CW47" s="639"/>
      <c r="CX47" s="639"/>
      <c r="CY47" s="640"/>
      <c r="CZ47" s="623">
        <v>9.6</v>
      </c>
      <c r="DA47" s="641"/>
      <c r="DB47" s="641"/>
      <c r="DC47" s="642"/>
      <c r="DD47" s="626">
        <v>99350</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c r="CD48" s="637"/>
      <c r="CE48" s="638"/>
      <c r="CF48" s="617" t="s">
        <v>342</v>
      </c>
      <c r="CG48" s="618"/>
      <c r="CH48" s="618"/>
      <c r="CI48" s="618"/>
      <c r="CJ48" s="618"/>
      <c r="CK48" s="618"/>
      <c r="CL48" s="618"/>
      <c r="CM48" s="618"/>
      <c r="CN48" s="618"/>
      <c r="CO48" s="618"/>
      <c r="CP48" s="618"/>
      <c r="CQ48" s="619"/>
      <c r="CR48" s="620" t="s">
        <v>112</v>
      </c>
      <c r="CS48" s="621"/>
      <c r="CT48" s="621"/>
      <c r="CU48" s="621"/>
      <c r="CV48" s="621"/>
      <c r="CW48" s="621"/>
      <c r="CX48" s="621"/>
      <c r="CY48" s="622"/>
      <c r="CZ48" s="623" t="s">
        <v>112</v>
      </c>
      <c r="DA48" s="624"/>
      <c r="DB48" s="624"/>
      <c r="DC48" s="625"/>
      <c r="DD48" s="626" t="s">
        <v>112</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c r="CD49" s="601" t="s">
        <v>343</v>
      </c>
      <c r="CE49" s="602"/>
      <c r="CF49" s="602"/>
      <c r="CG49" s="602"/>
      <c r="CH49" s="602"/>
      <c r="CI49" s="602"/>
      <c r="CJ49" s="602"/>
      <c r="CK49" s="602"/>
      <c r="CL49" s="602"/>
      <c r="CM49" s="602"/>
      <c r="CN49" s="602"/>
      <c r="CO49" s="602"/>
      <c r="CP49" s="602"/>
      <c r="CQ49" s="603"/>
      <c r="CR49" s="604">
        <v>167859282</v>
      </c>
      <c r="CS49" s="605"/>
      <c r="CT49" s="605"/>
      <c r="CU49" s="605"/>
      <c r="CV49" s="605"/>
      <c r="CW49" s="605"/>
      <c r="CX49" s="605"/>
      <c r="CY49" s="606"/>
      <c r="CZ49" s="607">
        <v>100</v>
      </c>
      <c r="DA49" s="608"/>
      <c r="DB49" s="608"/>
      <c r="DC49" s="609"/>
      <c r="DD49" s="610">
        <v>80078957</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345</v>
      </c>
      <c r="DK2" s="1140"/>
      <c r="DL2" s="1140"/>
      <c r="DM2" s="1140"/>
      <c r="DN2" s="1140"/>
      <c r="DO2" s="1141"/>
      <c r="DP2" s="202"/>
      <c r="DQ2" s="1139" t="s">
        <v>346</v>
      </c>
      <c r="DR2" s="1140"/>
      <c r="DS2" s="1140"/>
      <c r="DT2" s="1140"/>
      <c r="DU2" s="1140"/>
      <c r="DV2" s="1140"/>
      <c r="DW2" s="1140"/>
      <c r="DX2" s="1140"/>
      <c r="DY2" s="1140"/>
      <c r="DZ2" s="1141"/>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92" t="s">
        <v>347</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1024" t="s">
        <v>349</v>
      </c>
      <c r="B5" s="1025"/>
      <c r="C5" s="1025"/>
      <c r="D5" s="1025"/>
      <c r="E5" s="1025"/>
      <c r="F5" s="1025"/>
      <c r="G5" s="1025"/>
      <c r="H5" s="1025"/>
      <c r="I5" s="1025"/>
      <c r="J5" s="1025"/>
      <c r="K5" s="1025"/>
      <c r="L5" s="1025"/>
      <c r="M5" s="1025"/>
      <c r="N5" s="1025"/>
      <c r="O5" s="1025"/>
      <c r="P5" s="1026"/>
      <c r="Q5" s="1030" t="s">
        <v>350</v>
      </c>
      <c r="R5" s="1031"/>
      <c r="S5" s="1031"/>
      <c r="T5" s="1031"/>
      <c r="U5" s="1032"/>
      <c r="V5" s="1030" t="s">
        <v>351</v>
      </c>
      <c r="W5" s="1031"/>
      <c r="X5" s="1031"/>
      <c r="Y5" s="1031"/>
      <c r="Z5" s="1032"/>
      <c r="AA5" s="1030" t="s">
        <v>352</v>
      </c>
      <c r="AB5" s="1031"/>
      <c r="AC5" s="1031"/>
      <c r="AD5" s="1031"/>
      <c r="AE5" s="1031"/>
      <c r="AF5" s="1142" t="s">
        <v>353</v>
      </c>
      <c r="AG5" s="1031"/>
      <c r="AH5" s="1031"/>
      <c r="AI5" s="1031"/>
      <c r="AJ5" s="1046"/>
      <c r="AK5" s="1031" t="s">
        <v>354</v>
      </c>
      <c r="AL5" s="1031"/>
      <c r="AM5" s="1031"/>
      <c r="AN5" s="1031"/>
      <c r="AO5" s="1032"/>
      <c r="AP5" s="1030" t="s">
        <v>355</v>
      </c>
      <c r="AQ5" s="1031"/>
      <c r="AR5" s="1031"/>
      <c r="AS5" s="1031"/>
      <c r="AT5" s="1032"/>
      <c r="AU5" s="1030" t="s">
        <v>356</v>
      </c>
      <c r="AV5" s="1031"/>
      <c r="AW5" s="1031"/>
      <c r="AX5" s="1031"/>
      <c r="AY5" s="1046"/>
      <c r="AZ5" s="209"/>
      <c r="BA5" s="209"/>
      <c r="BB5" s="209"/>
      <c r="BC5" s="209"/>
      <c r="BD5" s="209"/>
      <c r="BE5" s="210"/>
      <c r="BF5" s="210"/>
      <c r="BG5" s="210"/>
      <c r="BH5" s="210"/>
      <c r="BI5" s="210"/>
      <c r="BJ5" s="210"/>
      <c r="BK5" s="210"/>
      <c r="BL5" s="210"/>
      <c r="BM5" s="210"/>
      <c r="BN5" s="210"/>
      <c r="BO5" s="210"/>
      <c r="BP5" s="210"/>
      <c r="BQ5" s="1024" t="s">
        <v>357</v>
      </c>
      <c r="BR5" s="1025"/>
      <c r="BS5" s="1025"/>
      <c r="BT5" s="1025"/>
      <c r="BU5" s="1025"/>
      <c r="BV5" s="1025"/>
      <c r="BW5" s="1025"/>
      <c r="BX5" s="1025"/>
      <c r="BY5" s="1025"/>
      <c r="BZ5" s="1025"/>
      <c r="CA5" s="1025"/>
      <c r="CB5" s="1025"/>
      <c r="CC5" s="1025"/>
      <c r="CD5" s="1025"/>
      <c r="CE5" s="1025"/>
      <c r="CF5" s="1025"/>
      <c r="CG5" s="1026"/>
      <c r="CH5" s="1030" t="s">
        <v>358</v>
      </c>
      <c r="CI5" s="1031"/>
      <c r="CJ5" s="1031"/>
      <c r="CK5" s="1031"/>
      <c r="CL5" s="1032"/>
      <c r="CM5" s="1030" t="s">
        <v>359</v>
      </c>
      <c r="CN5" s="1031"/>
      <c r="CO5" s="1031"/>
      <c r="CP5" s="1031"/>
      <c r="CQ5" s="1032"/>
      <c r="CR5" s="1030" t="s">
        <v>360</v>
      </c>
      <c r="CS5" s="1031"/>
      <c r="CT5" s="1031"/>
      <c r="CU5" s="1031"/>
      <c r="CV5" s="1032"/>
      <c r="CW5" s="1030" t="s">
        <v>361</v>
      </c>
      <c r="CX5" s="1031"/>
      <c r="CY5" s="1031"/>
      <c r="CZ5" s="1031"/>
      <c r="DA5" s="1032"/>
      <c r="DB5" s="1030" t="s">
        <v>362</v>
      </c>
      <c r="DC5" s="1031"/>
      <c r="DD5" s="1031"/>
      <c r="DE5" s="1031"/>
      <c r="DF5" s="1032"/>
      <c r="DG5" s="1127" t="s">
        <v>363</v>
      </c>
      <c r="DH5" s="1128"/>
      <c r="DI5" s="1128"/>
      <c r="DJ5" s="1128"/>
      <c r="DK5" s="1129"/>
      <c r="DL5" s="1127" t="s">
        <v>364</v>
      </c>
      <c r="DM5" s="1128"/>
      <c r="DN5" s="1128"/>
      <c r="DO5" s="1128"/>
      <c r="DP5" s="1129"/>
      <c r="DQ5" s="1030" t="s">
        <v>365</v>
      </c>
      <c r="DR5" s="1031"/>
      <c r="DS5" s="1031"/>
      <c r="DT5" s="1031"/>
      <c r="DU5" s="1032"/>
      <c r="DV5" s="1030" t="s">
        <v>356</v>
      </c>
      <c r="DW5" s="1031"/>
      <c r="DX5" s="1031"/>
      <c r="DY5" s="1031"/>
      <c r="DZ5" s="1046"/>
      <c r="EA5" s="207"/>
    </row>
    <row r="6" spans="1:131" s="208" customFormat="1" ht="26.25" customHeight="1" thickBot="1">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c r="A7" s="211">
        <v>1</v>
      </c>
      <c r="B7" s="1079" t="s">
        <v>366</v>
      </c>
      <c r="C7" s="1080"/>
      <c r="D7" s="1080"/>
      <c r="E7" s="1080"/>
      <c r="F7" s="1080"/>
      <c r="G7" s="1080"/>
      <c r="H7" s="1080"/>
      <c r="I7" s="1080"/>
      <c r="J7" s="1080"/>
      <c r="K7" s="1080"/>
      <c r="L7" s="1080"/>
      <c r="M7" s="1080"/>
      <c r="N7" s="1080"/>
      <c r="O7" s="1080"/>
      <c r="P7" s="1081"/>
      <c r="Q7" s="1133">
        <v>172964</v>
      </c>
      <c r="R7" s="1134"/>
      <c r="S7" s="1134"/>
      <c r="T7" s="1134"/>
      <c r="U7" s="1134"/>
      <c r="V7" s="1134">
        <v>167321</v>
      </c>
      <c r="W7" s="1134"/>
      <c r="X7" s="1134"/>
      <c r="Y7" s="1134"/>
      <c r="Z7" s="1134"/>
      <c r="AA7" s="1134">
        <v>5643</v>
      </c>
      <c r="AB7" s="1134"/>
      <c r="AC7" s="1134"/>
      <c r="AD7" s="1134"/>
      <c r="AE7" s="1135"/>
      <c r="AF7" s="1136">
        <v>3922</v>
      </c>
      <c r="AG7" s="1137"/>
      <c r="AH7" s="1137"/>
      <c r="AI7" s="1137"/>
      <c r="AJ7" s="1138"/>
      <c r="AK7" s="1120">
        <v>9152</v>
      </c>
      <c r="AL7" s="1121"/>
      <c r="AM7" s="1121"/>
      <c r="AN7" s="1121"/>
      <c r="AO7" s="1121"/>
      <c r="AP7" s="1121">
        <v>82941</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570</v>
      </c>
      <c r="BT7" s="1125"/>
      <c r="BU7" s="1125"/>
      <c r="BV7" s="1125"/>
      <c r="BW7" s="1125"/>
      <c r="BX7" s="1125"/>
      <c r="BY7" s="1125"/>
      <c r="BZ7" s="1125"/>
      <c r="CA7" s="1125"/>
      <c r="CB7" s="1125"/>
      <c r="CC7" s="1125"/>
      <c r="CD7" s="1125"/>
      <c r="CE7" s="1125"/>
      <c r="CF7" s="1125"/>
      <c r="CG7" s="1126"/>
      <c r="CH7" s="1117">
        <v>57</v>
      </c>
      <c r="CI7" s="1118"/>
      <c r="CJ7" s="1118"/>
      <c r="CK7" s="1118"/>
      <c r="CL7" s="1119"/>
      <c r="CM7" s="1117">
        <v>482</v>
      </c>
      <c r="CN7" s="1118"/>
      <c r="CO7" s="1118"/>
      <c r="CP7" s="1118"/>
      <c r="CQ7" s="1119"/>
      <c r="CR7" s="1117">
        <v>155</v>
      </c>
      <c r="CS7" s="1118"/>
      <c r="CT7" s="1118"/>
      <c r="CU7" s="1118"/>
      <c r="CV7" s="1119"/>
      <c r="CW7" s="1117">
        <v>78</v>
      </c>
      <c r="CX7" s="1118"/>
      <c r="CY7" s="1118"/>
      <c r="CZ7" s="1118"/>
      <c r="DA7" s="1119"/>
      <c r="DB7" s="1117" t="s">
        <v>580</v>
      </c>
      <c r="DC7" s="1118"/>
      <c r="DD7" s="1118"/>
      <c r="DE7" s="1118"/>
      <c r="DF7" s="1119"/>
      <c r="DG7" s="1117" t="s">
        <v>576</v>
      </c>
      <c r="DH7" s="1118"/>
      <c r="DI7" s="1118"/>
      <c r="DJ7" s="1118"/>
      <c r="DK7" s="1119"/>
      <c r="DL7" s="1117" t="s">
        <v>576</v>
      </c>
      <c r="DM7" s="1118"/>
      <c r="DN7" s="1118"/>
      <c r="DO7" s="1118"/>
      <c r="DP7" s="1119"/>
      <c r="DQ7" s="1117" t="s">
        <v>568</v>
      </c>
      <c r="DR7" s="1118"/>
      <c r="DS7" s="1118"/>
      <c r="DT7" s="1118"/>
      <c r="DU7" s="1119"/>
      <c r="DV7" s="1144"/>
      <c r="DW7" s="1145"/>
      <c r="DX7" s="1145"/>
      <c r="DY7" s="1145"/>
      <c r="DZ7" s="1146"/>
      <c r="EA7" s="207"/>
    </row>
    <row r="8" spans="1:131" s="208" customFormat="1" ht="26.25" customHeight="1">
      <c r="A8" s="214">
        <v>2</v>
      </c>
      <c r="B8" s="1066" t="s">
        <v>367</v>
      </c>
      <c r="C8" s="1067"/>
      <c r="D8" s="1067"/>
      <c r="E8" s="1067"/>
      <c r="F8" s="1067"/>
      <c r="G8" s="1067"/>
      <c r="H8" s="1067"/>
      <c r="I8" s="1067"/>
      <c r="J8" s="1067"/>
      <c r="K8" s="1067"/>
      <c r="L8" s="1067"/>
      <c r="M8" s="1067"/>
      <c r="N8" s="1067"/>
      <c r="O8" s="1067"/>
      <c r="P8" s="1068"/>
      <c r="Q8" s="1072">
        <v>0</v>
      </c>
      <c r="R8" s="1073"/>
      <c r="S8" s="1073"/>
      <c r="T8" s="1073"/>
      <c r="U8" s="1073"/>
      <c r="V8" s="1073">
        <v>0</v>
      </c>
      <c r="W8" s="1073"/>
      <c r="X8" s="1073"/>
      <c r="Y8" s="1073"/>
      <c r="Z8" s="1073"/>
      <c r="AA8" s="1073" t="s">
        <v>510</v>
      </c>
      <c r="AB8" s="1073"/>
      <c r="AC8" s="1073"/>
      <c r="AD8" s="1073"/>
      <c r="AE8" s="1074"/>
      <c r="AF8" s="1048" t="s">
        <v>112</v>
      </c>
      <c r="AG8" s="1049"/>
      <c r="AH8" s="1049"/>
      <c r="AI8" s="1049"/>
      <c r="AJ8" s="1050"/>
      <c r="AK8" s="1115" t="s">
        <v>552</v>
      </c>
      <c r="AL8" s="1116"/>
      <c r="AM8" s="1116"/>
      <c r="AN8" s="1116"/>
      <c r="AO8" s="1116"/>
      <c r="AP8" s="1116" t="s">
        <v>552</v>
      </c>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t="s">
        <v>571</v>
      </c>
      <c r="BT8" s="1044"/>
      <c r="BU8" s="1044"/>
      <c r="BV8" s="1044"/>
      <c r="BW8" s="1044"/>
      <c r="BX8" s="1044"/>
      <c r="BY8" s="1044"/>
      <c r="BZ8" s="1044"/>
      <c r="CA8" s="1044"/>
      <c r="CB8" s="1044"/>
      <c r="CC8" s="1044"/>
      <c r="CD8" s="1044"/>
      <c r="CE8" s="1044"/>
      <c r="CF8" s="1044"/>
      <c r="CG8" s="1045"/>
      <c r="CH8" s="1018">
        <v>-12</v>
      </c>
      <c r="CI8" s="1019"/>
      <c r="CJ8" s="1019"/>
      <c r="CK8" s="1019"/>
      <c r="CL8" s="1020"/>
      <c r="CM8" s="1018">
        <v>263</v>
      </c>
      <c r="CN8" s="1019"/>
      <c r="CO8" s="1019"/>
      <c r="CP8" s="1019"/>
      <c r="CQ8" s="1020"/>
      <c r="CR8" s="1018">
        <v>125</v>
      </c>
      <c r="CS8" s="1019"/>
      <c r="CT8" s="1019"/>
      <c r="CU8" s="1019"/>
      <c r="CV8" s="1020"/>
      <c r="CW8" s="1018">
        <v>106</v>
      </c>
      <c r="CX8" s="1019"/>
      <c r="CY8" s="1019"/>
      <c r="CZ8" s="1019"/>
      <c r="DA8" s="1020"/>
      <c r="DB8" s="1018" t="s">
        <v>580</v>
      </c>
      <c r="DC8" s="1019"/>
      <c r="DD8" s="1019"/>
      <c r="DE8" s="1019"/>
      <c r="DF8" s="1020"/>
      <c r="DG8" s="1018" t="s">
        <v>576</v>
      </c>
      <c r="DH8" s="1019"/>
      <c r="DI8" s="1019"/>
      <c r="DJ8" s="1019"/>
      <c r="DK8" s="1020"/>
      <c r="DL8" s="1018" t="s">
        <v>576</v>
      </c>
      <c r="DM8" s="1019"/>
      <c r="DN8" s="1019"/>
      <c r="DO8" s="1019"/>
      <c r="DP8" s="1020"/>
      <c r="DQ8" s="1018" t="s">
        <v>569</v>
      </c>
      <c r="DR8" s="1019"/>
      <c r="DS8" s="1019"/>
      <c r="DT8" s="1019"/>
      <c r="DU8" s="1020"/>
      <c r="DV8" s="1021"/>
      <c r="DW8" s="1022"/>
      <c r="DX8" s="1022"/>
      <c r="DY8" s="1022"/>
      <c r="DZ8" s="1023"/>
      <c r="EA8" s="207"/>
    </row>
    <row r="9" spans="1:131" s="208" customFormat="1" ht="26.25" customHeight="1">
      <c r="A9" s="214">
        <v>3</v>
      </c>
      <c r="B9" s="1066" t="s">
        <v>368</v>
      </c>
      <c r="C9" s="1067"/>
      <c r="D9" s="1067"/>
      <c r="E9" s="1067"/>
      <c r="F9" s="1067"/>
      <c r="G9" s="1067"/>
      <c r="H9" s="1067"/>
      <c r="I9" s="1067"/>
      <c r="J9" s="1067"/>
      <c r="K9" s="1067"/>
      <c r="L9" s="1067"/>
      <c r="M9" s="1067"/>
      <c r="N9" s="1067"/>
      <c r="O9" s="1067"/>
      <c r="P9" s="1068"/>
      <c r="Q9" s="1072">
        <v>2</v>
      </c>
      <c r="R9" s="1073"/>
      <c r="S9" s="1073"/>
      <c r="T9" s="1073"/>
      <c r="U9" s="1073"/>
      <c r="V9" s="1073">
        <v>2</v>
      </c>
      <c r="W9" s="1073"/>
      <c r="X9" s="1073"/>
      <c r="Y9" s="1073"/>
      <c r="Z9" s="1073"/>
      <c r="AA9" s="1073" t="s">
        <v>553</v>
      </c>
      <c r="AB9" s="1073"/>
      <c r="AC9" s="1073"/>
      <c r="AD9" s="1073"/>
      <c r="AE9" s="1074"/>
      <c r="AF9" s="1048" t="s">
        <v>112</v>
      </c>
      <c r="AG9" s="1049"/>
      <c r="AH9" s="1049"/>
      <c r="AI9" s="1049"/>
      <c r="AJ9" s="1050"/>
      <c r="AK9" s="1115">
        <v>2</v>
      </c>
      <c r="AL9" s="1116"/>
      <c r="AM9" s="1116"/>
      <c r="AN9" s="1116"/>
      <c r="AO9" s="1116"/>
      <c r="AP9" s="1116" t="s">
        <v>552</v>
      </c>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t="s">
        <v>572</v>
      </c>
      <c r="BT9" s="1044"/>
      <c r="BU9" s="1044"/>
      <c r="BV9" s="1044"/>
      <c r="BW9" s="1044"/>
      <c r="BX9" s="1044"/>
      <c r="BY9" s="1044"/>
      <c r="BZ9" s="1044"/>
      <c r="CA9" s="1044"/>
      <c r="CB9" s="1044"/>
      <c r="CC9" s="1044"/>
      <c r="CD9" s="1044"/>
      <c r="CE9" s="1044"/>
      <c r="CF9" s="1044"/>
      <c r="CG9" s="1045"/>
      <c r="CH9" s="1018">
        <v>7</v>
      </c>
      <c r="CI9" s="1019"/>
      <c r="CJ9" s="1019"/>
      <c r="CK9" s="1019"/>
      <c r="CL9" s="1020"/>
      <c r="CM9" s="1018">
        <v>68</v>
      </c>
      <c r="CN9" s="1019"/>
      <c r="CO9" s="1019"/>
      <c r="CP9" s="1019"/>
      <c r="CQ9" s="1020"/>
      <c r="CR9" s="1018">
        <v>15</v>
      </c>
      <c r="CS9" s="1019"/>
      <c r="CT9" s="1019"/>
      <c r="CU9" s="1019"/>
      <c r="CV9" s="1020"/>
      <c r="CW9" s="1018">
        <v>32</v>
      </c>
      <c r="CX9" s="1019"/>
      <c r="CY9" s="1019"/>
      <c r="CZ9" s="1019"/>
      <c r="DA9" s="1020"/>
      <c r="DB9" s="1018" t="s">
        <v>581</v>
      </c>
      <c r="DC9" s="1019"/>
      <c r="DD9" s="1019"/>
      <c r="DE9" s="1019"/>
      <c r="DF9" s="1020"/>
      <c r="DG9" s="1018" t="s">
        <v>577</v>
      </c>
      <c r="DH9" s="1019"/>
      <c r="DI9" s="1019"/>
      <c r="DJ9" s="1019"/>
      <c r="DK9" s="1020"/>
      <c r="DL9" s="1018" t="s">
        <v>577</v>
      </c>
      <c r="DM9" s="1019"/>
      <c r="DN9" s="1019"/>
      <c r="DO9" s="1019"/>
      <c r="DP9" s="1020"/>
      <c r="DQ9" s="1018" t="s">
        <v>568</v>
      </c>
      <c r="DR9" s="1019"/>
      <c r="DS9" s="1019"/>
      <c r="DT9" s="1019"/>
      <c r="DU9" s="1020"/>
      <c r="DV9" s="1021"/>
      <c r="DW9" s="1022"/>
      <c r="DX9" s="1022"/>
      <c r="DY9" s="1022"/>
      <c r="DZ9" s="1023"/>
      <c r="EA9" s="207"/>
    </row>
    <row r="10" spans="1:131" s="208" customFormat="1" ht="26.25" customHeight="1">
      <c r="A10" s="214">
        <v>4</v>
      </c>
      <c r="B10" s="1066" t="s">
        <v>369</v>
      </c>
      <c r="C10" s="1067"/>
      <c r="D10" s="1067"/>
      <c r="E10" s="1067"/>
      <c r="F10" s="1067"/>
      <c r="G10" s="1067"/>
      <c r="H10" s="1067"/>
      <c r="I10" s="1067"/>
      <c r="J10" s="1067"/>
      <c r="K10" s="1067"/>
      <c r="L10" s="1067"/>
      <c r="M10" s="1067"/>
      <c r="N10" s="1067"/>
      <c r="O10" s="1067"/>
      <c r="P10" s="1068"/>
      <c r="Q10" s="1072">
        <v>0</v>
      </c>
      <c r="R10" s="1073"/>
      <c r="S10" s="1073"/>
      <c r="T10" s="1073"/>
      <c r="U10" s="1073"/>
      <c r="V10" s="1073">
        <v>0</v>
      </c>
      <c r="W10" s="1073"/>
      <c r="X10" s="1073"/>
      <c r="Y10" s="1073"/>
      <c r="Z10" s="1073"/>
      <c r="AA10" s="1073" t="s">
        <v>552</v>
      </c>
      <c r="AB10" s="1073"/>
      <c r="AC10" s="1073"/>
      <c r="AD10" s="1073"/>
      <c r="AE10" s="1074"/>
      <c r="AF10" s="1048" t="s">
        <v>112</v>
      </c>
      <c r="AG10" s="1049"/>
      <c r="AH10" s="1049"/>
      <c r="AI10" s="1049"/>
      <c r="AJ10" s="1050"/>
      <c r="AK10" s="1115" t="s">
        <v>552</v>
      </c>
      <c r="AL10" s="1116"/>
      <c r="AM10" s="1116"/>
      <c r="AN10" s="1116"/>
      <c r="AO10" s="1116"/>
      <c r="AP10" s="1116" t="s">
        <v>552</v>
      </c>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t="s">
        <v>573</v>
      </c>
      <c r="BT10" s="1044"/>
      <c r="BU10" s="1044"/>
      <c r="BV10" s="1044"/>
      <c r="BW10" s="1044"/>
      <c r="BX10" s="1044"/>
      <c r="BY10" s="1044"/>
      <c r="BZ10" s="1044"/>
      <c r="CA10" s="1044"/>
      <c r="CB10" s="1044"/>
      <c r="CC10" s="1044"/>
      <c r="CD10" s="1044"/>
      <c r="CE10" s="1044"/>
      <c r="CF10" s="1044"/>
      <c r="CG10" s="1045"/>
      <c r="CH10" s="1018">
        <v>-1</v>
      </c>
      <c r="CI10" s="1019"/>
      <c r="CJ10" s="1019"/>
      <c r="CK10" s="1019"/>
      <c r="CL10" s="1020"/>
      <c r="CM10" s="1018">
        <v>133</v>
      </c>
      <c r="CN10" s="1019"/>
      <c r="CO10" s="1019"/>
      <c r="CP10" s="1019"/>
      <c r="CQ10" s="1020"/>
      <c r="CR10" s="1018">
        <v>70</v>
      </c>
      <c r="CS10" s="1019"/>
      <c r="CT10" s="1019"/>
      <c r="CU10" s="1019"/>
      <c r="CV10" s="1020"/>
      <c r="CW10" s="1018">
        <v>34</v>
      </c>
      <c r="CX10" s="1019"/>
      <c r="CY10" s="1019"/>
      <c r="CZ10" s="1019"/>
      <c r="DA10" s="1020"/>
      <c r="DB10" s="1018" t="s">
        <v>580</v>
      </c>
      <c r="DC10" s="1019"/>
      <c r="DD10" s="1019"/>
      <c r="DE10" s="1019"/>
      <c r="DF10" s="1020"/>
      <c r="DG10" s="1018" t="s">
        <v>576</v>
      </c>
      <c r="DH10" s="1019"/>
      <c r="DI10" s="1019"/>
      <c r="DJ10" s="1019"/>
      <c r="DK10" s="1020"/>
      <c r="DL10" s="1018" t="s">
        <v>576</v>
      </c>
      <c r="DM10" s="1019"/>
      <c r="DN10" s="1019"/>
      <c r="DO10" s="1019"/>
      <c r="DP10" s="1020"/>
      <c r="DQ10" s="1018" t="s">
        <v>568</v>
      </c>
      <c r="DR10" s="1019"/>
      <c r="DS10" s="1019"/>
      <c r="DT10" s="1019"/>
      <c r="DU10" s="1020"/>
      <c r="DV10" s="1021"/>
      <c r="DW10" s="1022"/>
      <c r="DX10" s="1022"/>
      <c r="DY10" s="1022"/>
      <c r="DZ10" s="1023"/>
      <c r="EA10" s="207"/>
    </row>
    <row r="11" spans="1:131" s="208" customFormat="1" ht="26.25" customHeight="1">
      <c r="A11" s="214">
        <v>5</v>
      </c>
      <c r="B11" s="1066" t="s">
        <v>370</v>
      </c>
      <c r="C11" s="1067"/>
      <c r="D11" s="1067"/>
      <c r="E11" s="1067"/>
      <c r="F11" s="1067"/>
      <c r="G11" s="1067"/>
      <c r="H11" s="1067"/>
      <c r="I11" s="1067"/>
      <c r="J11" s="1067"/>
      <c r="K11" s="1067"/>
      <c r="L11" s="1067"/>
      <c r="M11" s="1067"/>
      <c r="N11" s="1067"/>
      <c r="O11" s="1067"/>
      <c r="P11" s="1068"/>
      <c r="Q11" s="1072">
        <v>83</v>
      </c>
      <c r="R11" s="1073"/>
      <c r="S11" s="1073"/>
      <c r="T11" s="1073"/>
      <c r="U11" s="1073"/>
      <c r="V11" s="1073">
        <v>83</v>
      </c>
      <c r="W11" s="1073"/>
      <c r="X11" s="1073"/>
      <c r="Y11" s="1073"/>
      <c r="Z11" s="1073"/>
      <c r="AA11" s="1073" t="s">
        <v>552</v>
      </c>
      <c r="AB11" s="1073"/>
      <c r="AC11" s="1073"/>
      <c r="AD11" s="1073"/>
      <c r="AE11" s="1074"/>
      <c r="AF11" s="1048" t="s">
        <v>112</v>
      </c>
      <c r="AG11" s="1049"/>
      <c r="AH11" s="1049"/>
      <c r="AI11" s="1049"/>
      <c r="AJ11" s="1050"/>
      <c r="AK11" s="1115">
        <v>71</v>
      </c>
      <c r="AL11" s="1116"/>
      <c r="AM11" s="1116"/>
      <c r="AN11" s="1116"/>
      <c r="AO11" s="1116"/>
      <c r="AP11" s="1116">
        <v>54</v>
      </c>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t="s">
        <v>574</v>
      </c>
      <c r="BT11" s="1044"/>
      <c r="BU11" s="1044"/>
      <c r="BV11" s="1044"/>
      <c r="BW11" s="1044"/>
      <c r="BX11" s="1044"/>
      <c r="BY11" s="1044"/>
      <c r="BZ11" s="1044"/>
      <c r="CA11" s="1044"/>
      <c r="CB11" s="1044"/>
      <c r="CC11" s="1044"/>
      <c r="CD11" s="1044"/>
      <c r="CE11" s="1044"/>
      <c r="CF11" s="1044"/>
      <c r="CG11" s="1045"/>
      <c r="CH11" s="1018">
        <v>21</v>
      </c>
      <c r="CI11" s="1019"/>
      <c r="CJ11" s="1019"/>
      <c r="CK11" s="1019"/>
      <c r="CL11" s="1020"/>
      <c r="CM11" s="1018">
        <v>369</v>
      </c>
      <c r="CN11" s="1019"/>
      <c r="CO11" s="1019"/>
      <c r="CP11" s="1019"/>
      <c r="CQ11" s="1020"/>
      <c r="CR11" s="1018">
        <v>102</v>
      </c>
      <c r="CS11" s="1019"/>
      <c r="CT11" s="1019"/>
      <c r="CU11" s="1019"/>
      <c r="CV11" s="1020"/>
      <c r="CW11" s="1018" t="s">
        <v>580</v>
      </c>
      <c r="CX11" s="1019"/>
      <c r="CY11" s="1019"/>
      <c r="CZ11" s="1019"/>
      <c r="DA11" s="1020"/>
      <c r="DB11" s="1018">
        <v>131</v>
      </c>
      <c r="DC11" s="1019"/>
      <c r="DD11" s="1019"/>
      <c r="DE11" s="1019"/>
      <c r="DF11" s="1020"/>
      <c r="DG11" s="1018" t="s">
        <v>577</v>
      </c>
      <c r="DH11" s="1019"/>
      <c r="DI11" s="1019"/>
      <c r="DJ11" s="1019"/>
      <c r="DK11" s="1020"/>
      <c r="DL11" s="1018" t="s">
        <v>576</v>
      </c>
      <c r="DM11" s="1019"/>
      <c r="DN11" s="1019"/>
      <c r="DO11" s="1019"/>
      <c r="DP11" s="1020"/>
      <c r="DQ11" s="1018" t="s">
        <v>569</v>
      </c>
      <c r="DR11" s="1019"/>
      <c r="DS11" s="1019"/>
      <c r="DT11" s="1019"/>
      <c r="DU11" s="1020"/>
      <c r="DV11" s="1021"/>
      <c r="DW11" s="1022"/>
      <c r="DX11" s="1022"/>
      <c r="DY11" s="1022"/>
      <c r="DZ11" s="1023"/>
      <c r="EA11" s="207"/>
    </row>
    <row r="12" spans="1:131" s="208" customFormat="1" ht="26.25" customHeight="1">
      <c r="A12" s="214">
        <v>6</v>
      </c>
      <c r="B12" s="1066" t="s">
        <v>371</v>
      </c>
      <c r="C12" s="1067"/>
      <c r="D12" s="1067"/>
      <c r="E12" s="1067"/>
      <c r="F12" s="1067"/>
      <c r="G12" s="1067"/>
      <c r="H12" s="1067"/>
      <c r="I12" s="1067"/>
      <c r="J12" s="1067"/>
      <c r="K12" s="1067"/>
      <c r="L12" s="1067"/>
      <c r="M12" s="1067"/>
      <c r="N12" s="1067"/>
      <c r="O12" s="1067"/>
      <c r="P12" s="1068"/>
      <c r="Q12" s="1072">
        <v>384</v>
      </c>
      <c r="R12" s="1073"/>
      <c r="S12" s="1073"/>
      <c r="T12" s="1073"/>
      <c r="U12" s="1073"/>
      <c r="V12" s="1073">
        <v>353</v>
      </c>
      <c r="W12" s="1073"/>
      <c r="X12" s="1073"/>
      <c r="Y12" s="1073"/>
      <c r="Z12" s="1073"/>
      <c r="AA12" s="1073">
        <v>31</v>
      </c>
      <c r="AB12" s="1073"/>
      <c r="AC12" s="1073"/>
      <c r="AD12" s="1073"/>
      <c r="AE12" s="1074"/>
      <c r="AF12" s="1048" t="s">
        <v>112</v>
      </c>
      <c r="AG12" s="1049"/>
      <c r="AH12" s="1049"/>
      <c r="AI12" s="1049"/>
      <c r="AJ12" s="1050"/>
      <c r="AK12" s="1115">
        <v>238</v>
      </c>
      <c r="AL12" s="1116"/>
      <c r="AM12" s="1116"/>
      <c r="AN12" s="1116"/>
      <c r="AO12" s="1116"/>
      <c r="AP12" s="1116">
        <v>708</v>
      </c>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t="s">
        <v>575</v>
      </c>
      <c r="BT12" s="1044"/>
      <c r="BU12" s="1044"/>
      <c r="BV12" s="1044"/>
      <c r="BW12" s="1044"/>
      <c r="BX12" s="1044"/>
      <c r="BY12" s="1044"/>
      <c r="BZ12" s="1044"/>
      <c r="CA12" s="1044"/>
      <c r="CB12" s="1044"/>
      <c r="CC12" s="1044"/>
      <c r="CD12" s="1044"/>
      <c r="CE12" s="1044"/>
      <c r="CF12" s="1044"/>
      <c r="CG12" s="1045"/>
      <c r="CH12" s="1018">
        <v>-6</v>
      </c>
      <c r="CI12" s="1019"/>
      <c r="CJ12" s="1019"/>
      <c r="CK12" s="1019"/>
      <c r="CL12" s="1020"/>
      <c r="CM12" s="1018">
        <v>114</v>
      </c>
      <c r="CN12" s="1019"/>
      <c r="CO12" s="1019"/>
      <c r="CP12" s="1019"/>
      <c r="CQ12" s="1020"/>
      <c r="CR12" s="1018">
        <v>10</v>
      </c>
      <c r="CS12" s="1019"/>
      <c r="CT12" s="1019"/>
      <c r="CU12" s="1019"/>
      <c r="CV12" s="1020"/>
      <c r="CW12" s="1018" t="s">
        <v>580</v>
      </c>
      <c r="CX12" s="1019"/>
      <c r="CY12" s="1019"/>
      <c r="CZ12" s="1019"/>
      <c r="DA12" s="1020"/>
      <c r="DB12" s="1018" t="s">
        <v>580</v>
      </c>
      <c r="DC12" s="1019"/>
      <c r="DD12" s="1019"/>
      <c r="DE12" s="1019"/>
      <c r="DF12" s="1020"/>
      <c r="DG12" s="1018" t="s">
        <v>576</v>
      </c>
      <c r="DH12" s="1019"/>
      <c r="DI12" s="1019"/>
      <c r="DJ12" s="1019"/>
      <c r="DK12" s="1020"/>
      <c r="DL12" s="1018" t="s">
        <v>578</v>
      </c>
      <c r="DM12" s="1019"/>
      <c r="DN12" s="1019"/>
      <c r="DO12" s="1019"/>
      <c r="DP12" s="1020"/>
      <c r="DQ12" s="1018" t="s">
        <v>569</v>
      </c>
      <c r="DR12" s="1019"/>
      <c r="DS12" s="1019"/>
      <c r="DT12" s="1019"/>
      <c r="DU12" s="1020"/>
      <c r="DV12" s="1021"/>
      <c r="DW12" s="1022"/>
      <c r="DX12" s="1022"/>
      <c r="DY12" s="1022"/>
      <c r="DZ12" s="1023"/>
      <c r="EA12" s="207"/>
    </row>
    <row r="13" spans="1:131" s="208" customFormat="1" ht="26.25" customHeight="1">
      <c r="A13" s="214">
        <v>7</v>
      </c>
      <c r="B13" s="1066" t="s">
        <v>372</v>
      </c>
      <c r="C13" s="1067"/>
      <c r="D13" s="1067"/>
      <c r="E13" s="1067"/>
      <c r="F13" s="1067"/>
      <c r="G13" s="1067"/>
      <c r="H13" s="1067"/>
      <c r="I13" s="1067"/>
      <c r="J13" s="1067"/>
      <c r="K13" s="1067"/>
      <c r="L13" s="1067"/>
      <c r="M13" s="1067"/>
      <c r="N13" s="1067"/>
      <c r="O13" s="1067"/>
      <c r="P13" s="1068"/>
      <c r="Q13" s="1072">
        <v>500</v>
      </c>
      <c r="R13" s="1073"/>
      <c r="S13" s="1073"/>
      <c r="T13" s="1073"/>
      <c r="U13" s="1073"/>
      <c r="V13" s="1073">
        <v>466</v>
      </c>
      <c r="W13" s="1073"/>
      <c r="X13" s="1073"/>
      <c r="Y13" s="1073"/>
      <c r="Z13" s="1073"/>
      <c r="AA13" s="1073">
        <v>34</v>
      </c>
      <c r="AB13" s="1073"/>
      <c r="AC13" s="1073"/>
      <c r="AD13" s="1073"/>
      <c r="AE13" s="1074"/>
      <c r="AF13" s="1048" t="s">
        <v>112</v>
      </c>
      <c r="AG13" s="1049"/>
      <c r="AH13" s="1049"/>
      <c r="AI13" s="1049"/>
      <c r="AJ13" s="1050"/>
      <c r="AK13" s="1115">
        <v>98</v>
      </c>
      <c r="AL13" s="1116"/>
      <c r="AM13" s="1116"/>
      <c r="AN13" s="1116"/>
      <c r="AO13" s="1116"/>
      <c r="AP13" s="1116">
        <v>280</v>
      </c>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c r="A14" s="214">
        <v>8</v>
      </c>
      <c r="B14" s="1066" t="s">
        <v>373</v>
      </c>
      <c r="C14" s="1067"/>
      <c r="D14" s="1067"/>
      <c r="E14" s="1067"/>
      <c r="F14" s="1067"/>
      <c r="G14" s="1067"/>
      <c r="H14" s="1067"/>
      <c r="I14" s="1067"/>
      <c r="J14" s="1067"/>
      <c r="K14" s="1067"/>
      <c r="L14" s="1067"/>
      <c r="M14" s="1067"/>
      <c r="N14" s="1067"/>
      <c r="O14" s="1067"/>
      <c r="P14" s="1068"/>
      <c r="Q14" s="1072">
        <v>285</v>
      </c>
      <c r="R14" s="1073"/>
      <c r="S14" s="1073"/>
      <c r="T14" s="1073"/>
      <c r="U14" s="1073"/>
      <c r="V14" s="1073">
        <v>218</v>
      </c>
      <c r="W14" s="1073"/>
      <c r="X14" s="1073"/>
      <c r="Y14" s="1073"/>
      <c r="Z14" s="1073"/>
      <c r="AA14" s="1073">
        <v>67</v>
      </c>
      <c r="AB14" s="1073"/>
      <c r="AC14" s="1073"/>
      <c r="AD14" s="1073"/>
      <c r="AE14" s="1074"/>
      <c r="AF14" s="1048" t="s">
        <v>112</v>
      </c>
      <c r="AG14" s="1049"/>
      <c r="AH14" s="1049"/>
      <c r="AI14" s="1049"/>
      <c r="AJ14" s="1050"/>
      <c r="AK14" s="1115">
        <v>127</v>
      </c>
      <c r="AL14" s="1116"/>
      <c r="AM14" s="1116"/>
      <c r="AN14" s="1116"/>
      <c r="AO14" s="1116"/>
      <c r="AP14" s="1116">
        <v>76</v>
      </c>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c r="A15" s="214">
        <v>9</v>
      </c>
      <c r="B15" s="1066" t="s">
        <v>374</v>
      </c>
      <c r="C15" s="1067"/>
      <c r="D15" s="1067"/>
      <c r="E15" s="1067"/>
      <c r="F15" s="1067"/>
      <c r="G15" s="1067"/>
      <c r="H15" s="1067"/>
      <c r="I15" s="1067"/>
      <c r="J15" s="1067"/>
      <c r="K15" s="1067"/>
      <c r="L15" s="1067"/>
      <c r="M15" s="1067"/>
      <c r="N15" s="1067"/>
      <c r="O15" s="1067"/>
      <c r="P15" s="1068"/>
      <c r="Q15" s="1072">
        <v>207</v>
      </c>
      <c r="R15" s="1073"/>
      <c r="S15" s="1073"/>
      <c r="T15" s="1073"/>
      <c r="U15" s="1073"/>
      <c r="V15" s="1073">
        <v>207</v>
      </c>
      <c r="W15" s="1073"/>
      <c r="X15" s="1073"/>
      <c r="Y15" s="1073"/>
      <c r="Z15" s="1073"/>
      <c r="AA15" s="1073" t="s">
        <v>552</v>
      </c>
      <c r="AB15" s="1073"/>
      <c r="AC15" s="1073"/>
      <c r="AD15" s="1073"/>
      <c r="AE15" s="1074"/>
      <c r="AF15" s="1048" t="s">
        <v>112</v>
      </c>
      <c r="AG15" s="1049"/>
      <c r="AH15" s="1049"/>
      <c r="AI15" s="1049"/>
      <c r="AJ15" s="1050"/>
      <c r="AK15" s="1115">
        <v>185</v>
      </c>
      <c r="AL15" s="1116"/>
      <c r="AM15" s="1116"/>
      <c r="AN15" s="1116"/>
      <c r="AO15" s="1116"/>
      <c r="AP15" s="1116">
        <v>459</v>
      </c>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c r="A16" s="214">
        <v>10</v>
      </c>
      <c r="B16" s="1066" t="s">
        <v>375</v>
      </c>
      <c r="C16" s="1067"/>
      <c r="D16" s="1067"/>
      <c r="E16" s="1067"/>
      <c r="F16" s="1067"/>
      <c r="G16" s="1067"/>
      <c r="H16" s="1067"/>
      <c r="I16" s="1067"/>
      <c r="J16" s="1067"/>
      <c r="K16" s="1067"/>
      <c r="L16" s="1067"/>
      <c r="M16" s="1067"/>
      <c r="N16" s="1067"/>
      <c r="O16" s="1067"/>
      <c r="P16" s="1068"/>
      <c r="Q16" s="1072">
        <v>53</v>
      </c>
      <c r="R16" s="1073"/>
      <c r="S16" s="1073"/>
      <c r="T16" s="1073"/>
      <c r="U16" s="1073"/>
      <c r="V16" s="1073">
        <v>31</v>
      </c>
      <c r="W16" s="1073"/>
      <c r="X16" s="1073"/>
      <c r="Y16" s="1073"/>
      <c r="Z16" s="1073"/>
      <c r="AA16" s="1073">
        <v>22</v>
      </c>
      <c r="AB16" s="1073"/>
      <c r="AC16" s="1073"/>
      <c r="AD16" s="1073"/>
      <c r="AE16" s="1074"/>
      <c r="AF16" s="1048">
        <v>22</v>
      </c>
      <c r="AG16" s="1049"/>
      <c r="AH16" s="1049"/>
      <c r="AI16" s="1049"/>
      <c r="AJ16" s="1050"/>
      <c r="AK16" s="1115">
        <v>0</v>
      </c>
      <c r="AL16" s="1116"/>
      <c r="AM16" s="1116"/>
      <c r="AN16" s="1116"/>
      <c r="AO16" s="1116"/>
      <c r="AP16" s="1116">
        <v>70</v>
      </c>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376</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c r="A23" s="217" t="s">
        <v>377</v>
      </c>
      <c r="B23" s="973" t="s">
        <v>378</v>
      </c>
      <c r="C23" s="974"/>
      <c r="D23" s="974"/>
      <c r="E23" s="974"/>
      <c r="F23" s="974"/>
      <c r="G23" s="974"/>
      <c r="H23" s="974"/>
      <c r="I23" s="974"/>
      <c r="J23" s="974"/>
      <c r="K23" s="974"/>
      <c r="L23" s="974"/>
      <c r="M23" s="974"/>
      <c r="N23" s="974"/>
      <c r="O23" s="974"/>
      <c r="P23" s="975"/>
      <c r="Q23" s="1097">
        <v>173895</v>
      </c>
      <c r="R23" s="1098"/>
      <c r="S23" s="1098"/>
      <c r="T23" s="1098"/>
      <c r="U23" s="1098"/>
      <c r="V23" s="1098">
        <v>168098</v>
      </c>
      <c r="W23" s="1098"/>
      <c r="X23" s="1098"/>
      <c r="Y23" s="1098"/>
      <c r="Z23" s="1098"/>
      <c r="AA23" s="1098">
        <v>5798</v>
      </c>
      <c r="AB23" s="1098"/>
      <c r="AC23" s="1098"/>
      <c r="AD23" s="1098"/>
      <c r="AE23" s="1099"/>
      <c r="AF23" s="1100">
        <v>3945</v>
      </c>
      <c r="AG23" s="1098"/>
      <c r="AH23" s="1098"/>
      <c r="AI23" s="1098"/>
      <c r="AJ23" s="1101"/>
      <c r="AK23" s="1102"/>
      <c r="AL23" s="1103"/>
      <c r="AM23" s="1103"/>
      <c r="AN23" s="1103"/>
      <c r="AO23" s="1103"/>
      <c r="AP23" s="1098">
        <v>84589</v>
      </c>
      <c r="AQ23" s="1098"/>
      <c r="AR23" s="1098"/>
      <c r="AS23" s="1098"/>
      <c r="AT23" s="1098"/>
      <c r="AU23" s="1104"/>
      <c r="AV23" s="1104"/>
      <c r="AW23" s="1104"/>
      <c r="AX23" s="1104"/>
      <c r="AY23" s="1105"/>
      <c r="AZ23" s="1094" t="s">
        <v>112</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c r="A24" s="1093" t="s">
        <v>379</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c r="A25" s="1092" t="s">
        <v>380</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c r="A26" s="1024" t="s">
        <v>349</v>
      </c>
      <c r="B26" s="1025"/>
      <c r="C26" s="1025"/>
      <c r="D26" s="1025"/>
      <c r="E26" s="1025"/>
      <c r="F26" s="1025"/>
      <c r="G26" s="1025"/>
      <c r="H26" s="1025"/>
      <c r="I26" s="1025"/>
      <c r="J26" s="1025"/>
      <c r="K26" s="1025"/>
      <c r="L26" s="1025"/>
      <c r="M26" s="1025"/>
      <c r="N26" s="1025"/>
      <c r="O26" s="1025"/>
      <c r="P26" s="1026"/>
      <c r="Q26" s="1030" t="s">
        <v>381</v>
      </c>
      <c r="R26" s="1031"/>
      <c r="S26" s="1031"/>
      <c r="T26" s="1031"/>
      <c r="U26" s="1032"/>
      <c r="V26" s="1030" t="s">
        <v>382</v>
      </c>
      <c r="W26" s="1031"/>
      <c r="X26" s="1031"/>
      <c r="Y26" s="1031"/>
      <c r="Z26" s="1032"/>
      <c r="AA26" s="1030" t="s">
        <v>383</v>
      </c>
      <c r="AB26" s="1031"/>
      <c r="AC26" s="1031"/>
      <c r="AD26" s="1031"/>
      <c r="AE26" s="1031"/>
      <c r="AF26" s="1088" t="s">
        <v>384</v>
      </c>
      <c r="AG26" s="1037"/>
      <c r="AH26" s="1037"/>
      <c r="AI26" s="1037"/>
      <c r="AJ26" s="1089"/>
      <c r="AK26" s="1031" t="s">
        <v>385</v>
      </c>
      <c r="AL26" s="1031"/>
      <c r="AM26" s="1031"/>
      <c r="AN26" s="1031"/>
      <c r="AO26" s="1032"/>
      <c r="AP26" s="1030" t="s">
        <v>386</v>
      </c>
      <c r="AQ26" s="1031"/>
      <c r="AR26" s="1031"/>
      <c r="AS26" s="1031"/>
      <c r="AT26" s="1032"/>
      <c r="AU26" s="1030" t="s">
        <v>387</v>
      </c>
      <c r="AV26" s="1031"/>
      <c r="AW26" s="1031"/>
      <c r="AX26" s="1031"/>
      <c r="AY26" s="1032"/>
      <c r="AZ26" s="1030" t="s">
        <v>388</v>
      </c>
      <c r="BA26" s="1031"/>
      <c r="BB26" s="1031"/>
      <c r="BC26" s="1031"/>
      <c r="BD26" s="1032"/>
      <c r="BE26" s="1030" t="s">
        <v>356</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c r="A28" s="219">
        <v>1</v>
      </c>
      <c r="B28" s="1079" t="s">
        <v>389</v>
      </c>
      <c r="C28" s="1080"/>
      <c r="D28" s="1080"/>
      <c r="E28" s="1080"/>
      <c r="F28" s="1080"/>
      <c r="G28" s="1080"/>
      <c r="H28" s="1080"/>
      <c r="I28" s="1080"/>
      <c r="J28" s="1080"/>
      <c r="K28" s="1080"/>
      <c r="L28" s="1080"/>
      <c r="M28" s="1080"/>
      <c r="N28" s="1080"/>
      <c r="O28" s="1080"/>
      <c r="P28" s="1081"/>
      <c r="Q28" s="1082">
        <v>37718</v>
      </c>
      <c r="R28" s="1083"/>
      <c r="S28" s="1083"/>
      <c r="T28" s="1083"/>
      <c r="U28" s="1083"/>
      <c r="V28" s="1083">
        <v>36553</v>
      </c>
      <c r="W28" s="1083"/>
      <c r="X28" s="1083"/>
      <c r="Y28" s="1083"/>
      <c r="Z28" s="1083"/>
      <c r="AA28" s="1083">
        <v>1165</v>
      </c>
      <c r="AB28" s="1083"/>
      <c r="AC28" s="1083"/>
      <c r="AD28" s="1083"/>
      <c r="AE28" s="1084"/>
      <c r="AF28" s="1085">
        <v>1165</v>
      </c>
      <c r="AG28" s="1083"/>
      <c r="AH28" s="1083"/>
      <c r="AI28" s="1083"/>
      <c r="AJ28" s="1086"/>
      <c r="AK28" s="1087">
        <v>2673</v>
      </c>
      <c r="AL28" s="1075"/>
      <c r="AM28" s="1075"/>
      <c r="AN28" s="1075"/>
      <c r="AO28" s="1075"/>
      <c r="AP28" s="1075" t="s">
        <v>555</v>
      </c>
      <c r="AQ28" s="1075"/>
      <c r="AR28" s="1075"/>
      <c r="AS28" s="1075"/>
      <c r="AT28" s="1075"/>
      <c r="AU28" s="1075" t="s">
        <v>556</v>
      </c>
      <c r="AV28" s="1075"/>
      <c r="AW28" s="1075"/>
      <c r="AX28" s="1075"/>
      <c r="AY28" s="1075"/>
      <c r="AZ28" s="1076"/>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c r="A29" s="219">
        <v>2</v>
      </c>
      <c r="B29" s="1066" t="s">
        <v>390</v>
      </c>
      <c r="C29" s="1067"/>
      <c r="D29" s="1067"/>
      <c r="E29" s="1067"/>
      <c r="F29" s="1067"/>
      <c r="G29" s="1067"/>
      <c r="H29" s="1067"/>
      <c r="I29" s="1067"/>
      <c r="J29" s="1067"/>
      <c r="K29" s="1067"/>
      <c r="L29" s="1067"/>
      <c r="M29" s="1067"/>
      <c r="N29" s="1067"/>
      <c r="O29" s="1067"/>
      <c r="P29" s="1068"/>
      <c r="Q29" s="1072">
        <v>22095</v>
      </c>
      <c r="R29" s="1073"/>
      <c r="S29" s="1073"/>
      <c r="T29" s="1073"/>
      <c r="U29" s="1073"/>
      <c r="V29" s="1073">
        <v>21531</v>
      </c>
      <c r="W29" s="1073"/>
      <c r="X29" s="1073"/>
      <c r="Y29" s="1073"/>
      <c r="Z29" s="1073"/>
      <c r="AA29" s="1073">
        <v>564</v>
      </c>
      <c r="AB29" s="1073"/>
      <c r="AC29" s="1073"/>
      <c r="AD29" s="1073"/>
      <c r="AE29" s="1074"/>
      <c r="AF29" s="1048">
        <v>564</v>
      </c>
      <c r="AG29" s="1049"/>
      <c r="AH29" s="1049"/>
      <c r="AI29" s="1049"/>
      <c r="AJ29" s="1050"/>
      <c r="AK29" s="1009">
        <v>3224</v>
      </c>
      <c r="AL29" s="1000"/>
      <c r="AM29" s="1000"/>
      <c r="AN29" s="1000"/>
      <c r="AO29" s="1000"/>
      <c r="AP29" s="1000" t="s">
        <v>555</v>
      </c>
      <c r="AQ29" s="1000"/>
      <c r="AR29" s="1000"/>
      <c r="AS29" s="1000"/>
      <c r="AT29" s="1000"/>
      <c r="AU29" s="1000" t="s">
        <v>556</v>
      </c>
      <c r="AV29" s="1000"/>
      <c r="AW29" s="1000"/>
      <c r="AX29" s="1000"/>
      <c r="AY29" s="1000"/>
      <c r="AZ29" s="1071"/>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c r="A30" s="219">
        <v>3</v>
      </c>
      <c r="B30" s="1066" t="s">
        <v>391</v>
      </c>
      <c r="C30" s="1067"/>
      <c r="D30" s="1067"/>
      <c r="E30" s="1067"/>
      <c r="F30" s="1067"/>
      <c r="G30" s="1067"/>
      <c r="H30" s="1067"/>
      <c r="I30" s="1067"/>
      <c r="J30" s="1067"/>
      <c r="K30" s="1067"/>
      <c r="L30" s="1067"/>
      <c r="M30" s="1067"/>
      <c r="N30" s="1067"/>
      <c r="O30" s="1067"/>
      <c r="P30" s="1068"/>
      <c r="Q30" s="1072">
        <v>3011</v>
      </c>
      <c r="R30" s="1073"/>
      <c r="S30" s="1073"/>
      <c r="T30" s="1073"/>
      <c r="U30" s="1073"/>
      <c r="V30" s="1073">
        <v>3001</v>
      </c>
      <c r="W30" s="1073"/>
      <c r="X30" s="1073"/>
      <c r="Y30" s="1073"/>
      <c r="Z30" s="1073"/>
      <c r="AA30" s="1073">
        <v>10</v>
      </c>
      <c r="AB30" s="1073"/>
      <c r="AC30" s="1073"/>
      <c r="AD30" s="1073"/>
      <c r="AE30" s="1074"/>
      <c r="AF30" s="1048">
        <v>10</v>
      </c>
      <c r="AG30" s="1049"/>
      <c r="AH30" s="1049"/>
      <c r="AI30" s="1049"/>
      <c r="AJ30" s="1050"/>
      <c r="AK30" s="1009">
        <v>669</v>
      </c>
      <c r="AL30" s="1000"/>
      <c r="AM30" s="1000"/>
      <c r="AN30" s="1000"/>
      <c r="AO30" s="1000"/>
      <c r="AP30" s="1000" t="s">
        <v>555</v>
      </c>
      <c r="AQ30" s="1000"/>
      <c r="AR30" s="1000"/>
      <c r="AS30" s="1000"/>
      <c r="AT30" s="1000"/>
      <c r="AU30" s="1000" t="s">
        <v>556</v>
      </c>
      <c r="AV30" s="1000"/>
      <c r="AW30" s="1000"/>
      <c r="AX30" s="1000"/>
      <c r="AY30" s="1000"/>
      <c r="AZ30" s="1071"/>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c r="A31" s="219">
        <v>4</v>
      </c>
      <c r="B31" s="1066" t="s">
        <v>392</v>
      </c>
      <c r="C31" s="1067"/>
      <c r="D31" s="1067"/>
      <c r="E31" s="1067"/>
      <c r="F31" s="1067"/>
      <c r="G31" s="1067"/>
      <c r="H31" s="1067"/>
      <c r="I31" s="1067"/>
      <c r="J31" s="1067"/>
      <c r="K31" s="1067"/>
      <c r="L31" s="1067"/>
      <c r="M31" s="1067"/>
      <c r="N31" s="1067"/>
      <c r="O31" s="1067"/>
      <c r="P31" s="1068"/>
      <c r="Q31" s="1072">
        <v>270</v>
      </c>
      <c r="R31" s="1073"/>
      <c r="S31" s="1073"/>
      <c r="T31" s="1073"/>
      <c r="U31" s="1073"/>
      <c r="V31" s="1073">
        <v>270</v>
      </c>
      <c r="W31" s="1073"/>
      <c r="X31" s="1073"/>
      <c r="Y31" s="1073"/>
      <c r="Z31" s="1073"/>
      <c r="AA31" s="1073" t="s">
        <v>554</v>
      </c>
      <c r="AB31" s="1073"/>
      <c r="AC31" s="1073"/>
      <c r="AD31" s="1073"/>
      <c r="AE31" s="1074"/>
      <c r="AF31" s="1048" t="s">
        <v>112</v>
      </c>
      <c r="AG31" s="1049"/>
      <c r="AH31" s="1049"/>
      <c r="AI31" s="1049"/>
      <c r="AJ31" s="1050"/>
      <c r="AK31" s="1009">
        <v>112</v>
      </c>
      <c r="AL31" s="1000"/>
      <c r="AM31" s="1000"/>
      <c r="AN31" s="1000"/>
      <c r="AO31" s="1000"/>
      <c r="AP31" s="1000">
        <v>390</v>
      </c>
      <c r="AQ31" s="1000"/>
      <c r="AR31" s="1000"/>
      <c r="AS31" s="1000"/>
      <c r="AT31" s="1000"/>
      <c r="AU31" s="1000">
        <v>209</v>
      </c>
      <c r="AV31" s="1000"/>
      <c r="AW31" s="1000"/>
      <c r="AX31" s="1000"/>
      <c r="AY31" s="1000"/>
      <c r="AZ31" s="1071"/>
      <c r="BA31" s="1071"/>
      <c r="BB31" s="1071"/>
      <c r="BC31" s="1071"/>
      <c r="BD31" s="1071"/>
      <c r="BE31" s="1061"/>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c r="A32" s="219">
        <v>5</v>
      </c>
      <c r="B32" s="1066" t="s">
        <v>393</v>
      </c>
      <c r="C32" s="1067"/>
      <c r="D32" s="1067"/>
      <c r="E32" s="1067"/>
      <c r="F32" s="1067"/>
      <c r="G32" s="1067"/>
      <c r="H32" s="1067"/>
      <c r="I32" s="1067"/>
      <c r="J32" s="1067"/>
      <c r="K32" s="1067"/>
      <c r="L32" s="1067"/>
      <c r="M32" s="1067"/>
      <c r="N32" s="1067"/>
      <c r="O32" s="1067"/>
      <c r="P32" s="1068"/>
      <c r="Q32" s="1072">
        <v>8808</v>
      </c>
      <c r="R32" s="1073"/>
      <c r="S32" s="1073"/>
      <c r="T32" s="1073"/>
      <c r="U32" s="1073"/>
      <c r="V32" s="1073">
        <v>6652</v>
      </c>
      <c r="W32" s="1073"/>
      <c r="X32" s="1073"/>
      <c r="Y32" s="1073"/>
      <c r="Z32" s="1073"/>
      <c r="AA32" s="1073">
        <v>2156</v>
      </c>
      <c r="AB32" s="1073"/>
      <c r="AC32" s="1073"/>
      <c r="AD32" s="1073"/>
      <c r="AE32" s="1074"/>
      <c r="AF32" s="1048">
        <v>9312</v>
      </c>
      <c r="AG32" s="1049"/>
      <c r="AH32" s="1049"/>
      <c r="AI32" s="1049"/>
      <c r="AJ32" s="1050"/>
      <c r="AK32" s="1009">
        <v>228</v>
      </c>
      <c r="AL32" s="1000"/>
      <c r="AM32" s="1000"/>
      <c r="AN32" s="1000"/>
      <c r="AO32" s="1000"/>
      <c r="AP32" s="1000">
        <v>11718</v>
      </c>
      <c r="AQ32" s="1000"/>
      <c r="AR32" s="1000"/>
      <c r="AS32" s="1000"/>
      <c r="AT32" s="1000"/>
      <c r="AU32" s="1000">
        <v>539</v>
      </c>
      <c r="AV32" s="1000"/>
      <c r="AW32" s="1000"/>
      <c r="AX32" s="1000"/>
      <c r="AY32" s="1000"/>
      <c r="AZ32" s="1071" t="s">
        <v>556</v>
      </c>
      <c r="BA32" s="1071"/>
      <c r="BB32" s="1071"/>
      <c r="BC32" s="1071"/>
      <c r="BD32" s="1071"/>
      <c r="BE32" s="1061" t="s">
        <v>394</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c r="A33" s="219">
        <v>6</v>
      </c>
      <c r="B33" s="1066" t="s">
        <v>395</v>
      </c>
      <c r="C33" s="1067"/>
      <c r="D33" s="1067"/>
      <c r="E33" s="1067"/>
      <c r="F33" s="1067"/>
      <c r="G33" s="1067"/>
      <c r="H33" s="1067"/>
      <c r="I33" s="1067"/>
      <c r="J33" s="1067"/>
      <c r="K33" s="1067"/>
      <c r="L33" s="1067"/>
      <c r="M33" s="1067"/>
      <c r="N33" s="1067"/>
      <c r="O33" s="1067"/>
      <c r="P33" s="1068"/>
      <c r="Q33" s="1072">
        <v>63</v>
      </c>
      <c r="R33" s="1073"/>
      <c r="S33" s="1073"/>
      <c r="T33" s="1073"/>
      <c r="U33" s="1073"/>
      <c r="V33" s="1073">
        <v>63</v>
      </c>
      <c r="W33" s="1073"/>
      <c r="X33" s="1073"/>
      <c r="Y33" s="1073"/>
      <c r="Z33" s="1073"/>
      <c r="AA33" s="1073" t="s">
        <v>554</v>
      </c>
      <c r="AB33" s="1073"/>
      <c r="AC33" s="1073"/>
      <c r="AD33" s="1073"/>
      <c r="AE33" s="1074"/>
      <c r="AF33" s="1048">
        <v>44</v>
      </c>
      <c r="AG33" s="1049"/>
      <c r="AH33" s="1049"/>
      <c r="AI33" s="1049"/>
      <c r="AJ33" s="1050"/>
      <c r="AK33" s="1009">
        <v>1</v>
      </c>
      <c r="AL33" s="1000"/>
      <c r="AM33" s="1000"/>
      <c r="AN33" s="1000"/>
      <c r="AO33" s="1000"/>
      <c r="AP33" s="1000">
        <v>6</v>
      </c>
      <c r="AQ33" s="1000"/>
      <c r="AR33" s="1000"/>
      <c r="AS33" s="1000"/>
      <c r="AT33" s="1000"/>
      <c r="AU33" s="1000">
        <v>0</v>
      </c>
      <c r="AV33" s="1000"/>
      <c r="AW33" s="1000"/>
      <c r="AX33" s="1000"/>
      <c r="AY33" s="1000"/>
      <c r="AZ33" s="1071" t="s">
        <v>556</v>
      </c>
      <c r="BA33" s="1071"/>
      <c r="BB33" s="1071"/>
      <c r="BC33" s="1071"/>
      <c r="BD33" s="1071"/>
      <c r="BE33" s="1061" t="s">
        <v>394</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c r="A34" s="219">
        <v>7</v>
      </c>
      <c r="B34" s="1066" t="s">
        <v>396</v>
      </c>
      <c r="C34" s="1067"/>
      <c r="D34" s="1067"/>
      <c r="E34" s="1067"/>
      <c r="F34" s="1067"/>
      <c r="G34" s="1067"/>
      <c r="H34" s="1067"/>
      <c r="I34" s="1067"/>
      <c r="J34" s="1067"/>
      <c r="K34" s="1067"/>
      <c r="L34" s="1067"/>
      <c r="M34" s="1067"/>
      <c r="N34" s="1067"/>
      <c r="O34" s="1067"/>
      <c r="P34" s="1068"/>
      <c r="Q34" s="1072">
        <v>8373</v>
      </c>
      <c r="R34" s="1073"/>
      <c r="S34" s="1073"/>
      <c r="T34" s="1073"/>
      <c r="U34" s="1073"/>
      <c r="V34" s="1073">
        <v>8380</v>
      </c>
      <c r="W34" s="1073"/>
      <c r="X34" s="1073"/>
      <c r="Y34" s="1073"/>
      <c r="Z34" s="1073"/>
      <c r="AA34" s="1073">
        <v>-7</v>
      </c>
      <c r="AB34" s="1073"/>
      <c r="AC34" s="1073"/>
      <c r="AD34" s="1073"/>
      <c r="AE34" s="1074"/>
      <c r="AF34" s="1048">
        <v>98</v>
      </c>
      <c r="AG34" s="1049"/>
      <c r="AH34" s="1049"/>
      <c r="AI34" s="1049"/>
      <c r="AJ34" s="1050"/>
      <c r="AK34" s="1009">
        <v>5172</v>
      </c>
      <c r="AL34" s="1000"/>
      <c r="AM34" s="1000"/>
      <c r="AN34" s="1000"/>
      <c r="AO34" s="1000"/>
      <c r="AP34" s="1000">
        <v>70107</v>
      </c>
      <c r="AQ34" s="1000"/>
      <c r="AR34" s="1000"/>
      <c r="AS34" s="1000"/>
      <c r="AT34" s="1000"/>
      <c r="AU34" s="1000">
        <v>27692</v>
      </c>
      <c r="AV34" s="1000"/>
      <c r="AW34" s="1000"/>
      <c r="AX34" s="1000"/>
      <c r="AY34" s="1000"/>
      <c r="AZ34" s="1071" t="s">
        <v>557</v>
      </c>
      <c r="BA34" s="1071"/>
      <c r="BB34" s="1071"/>
      <c r="BC34" s="1071"/>
      <c r="BD34" s="1071"/>
      <c r="BE34" s="1061" t="s">
        <v>394</v>
      </c>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c r="A35" s="219">
        <v>8</v>
      </c>
      <c r="B35" s="1066" t="s">
        <v>397</v>
      </c>
      <c r="C35" s="1067"/>
      <c r="D35" s="1067"/>
      <c r="E35" s="1067"/>
      <c r="F35" s="1067"/>
      <c r="G35" s="1067"/>
      <c r="H35" s="1067"/>
      <c r="I35" s="1067"/>
      <c r="J35" s="1067"/>
      <c r="K35" s="1067"/>
      <c r="L35" s="1067"/>
      <c r="M35" s="1067"/>
      <c r="N35" s="1067"/>
      <c r="O35" s="1067"/>
      <c r="P35" s="1068"/>
      <c r="Q35" s="1072">
        <v>697</v>
      </c>
      <c r="R35" s="1073"/>
      <c r="S35" s="1073"/>
      <c r="T35" s="1073"/>
      <c r="U35" s="1073"/>
      <c r="V35" s="1073">
        <v>697</v>
      </c>
      <c r="W35" s="1073"/>
      <c r="X35" s="1073"/>
      <c r="Y35" s="1073"/>
      <c r="Z35" s="1073"/>
      <c r="AA35" s="1073" t="s">
        <v>555</v>
      </c>
      <c r="AB35" s="1073"/>
      <c r="AC35" s="1073"/>
      <c r="AD35" s="1073"/>
      <c r="AE35" s="1074"/>
      <c r="AF35" s="1048">
        <v>3</v>
      </c>
      <c r="AG35" s="1049"/>
      <c r="AH35" s="1049"/>
      <c r="AI35" s="1049"/>
      <c r="AJ35" s="1050"/>
      <c r="AK35" s="1009">
        <v>508</v>
      </c>
      <c r="AL35" s="1000"/>
      <c r="AM35" s="1000"/>
      <c r="AN35" s="1000"/>
      <c r="AO35" s="1000"/>
      <c r="AP35" s="1000">
        <v>5431</v>
      </c>
      <c r="AQ35" s="1000"/>
      <c r="AR35" s="1000"/>
      <c r="AS35" s="1000"/>
      <c r="AT35" s="1000"/>
      <c r="AU35" s="1000">
        <v>5431</v>
      </c>
      <c r="AV35" s="1000"/>
      <c r="AW35" s="1000"/>
      <c r="AX35" s="1000"/>
      <c r="AY35" s="1000"/>
      <c r="AZ35" s="1071" t="s">
        <v>557</v>
      </c>
      <c r="BA35" s="1071"/>
      <c r="BB35" s="1071"/>
      <c r="BC35" s="1071"/>
      <c r="BD35" s="1071"/>
      <c r="BE35" s="1061" t="s">
        <v>394</v>
      </c>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c r="A36" s="219">
        <v>9</v>
      </c>
      <c r="B36" s="1066" t="s">
        <v>398</v>
      </c>
      <c r="C36" s="1067"/>
      <c r="D36" s="1067"/>
      <c r="E36" s="1067"/>
      <c r="F36" s="1067"/>
      <c r="G36" s="1067"/>
      <c r="H36" s="1067"/>
      <c r="I36" s="1067"/>
      <c r="J36" s="1067"/>
      <c r="K36" s="1067"/>
      <c r="L36" s="1067"/>
      <c r="M36" s="1067"/>
      <c r="N36" s="1067"/>
      <c r="O36" s="1067"/>
      <c r="P36" s="1068"/>
      <c r="Q36" s="1072">
        <v>190</v>
      </c>
      <c r="R36" s="1073"/>
      <c r="S36" s="1073"/>
      <c r="T36" s="1073"/>
      <c r="U36" s="1073"/>
      <c r="V36" s="1073">
        <v>190</v>
      </c>
      <c r="W36" s="1073"/>
      <c r="X36" s="1073"/>
      <c r="Y36" s="1073"/>
      <c r="Z36" s="1073"/>
      <c r="AA36" s="1073" t="s">
        <v>555</v>
      </c>
      <c r="AB36" s="1073"/>
      <c r="AC36" s="1073"/>
      <c r="AD36" s="1073"/>
      <c r="AE36" s="1074"/>
      <c r="AF36" s="1048" t="s">
        <v>112</v>
      </c>
      <c r="AG36" s="1049"/>
      <c r="AH36" s="1049"/>
      <c r="AI36" s="1049"/>
      <c r="AJ36" s="1050"/>
      <c r="AK36" s="1009">
        <v>155</v>
      </c>
      <c r="AL36" s="1000"/>
      <c r="AM36" s="1000"/>
      <c r="AN36" s="1000"/>
      <c r="AO36" s="1000"/>
      <c r="AP36" s="1000">
        <v>1007</v>
      </c>
      <c r="AQ36" s="1000"/>
      <c r="AR36" s="1000"/>
      <c r="AS36" s="1000"/>
      <c r="AT36" s="1000"/>
      <c r="AU36" s="1000">
        <v>846</v>
      </c>
      <c r="AV36" s="1000"/>
      <c r="AW36" s="1000"/>
      <c r="AX36" s="1000"/>
      <c r="AY36" s="1000"/>
      <c r="AZ36" s="1071" t="s">
        <v>556</v>
      </c>
      <c r="BA36" s="1071"/>
      <c r="BB36" s="1071"/>
      <c r="BC36" s="1071"/>
      <c r="BD36" s="1071"/>
      <c r="BE36" s="1061" t="s">
        <v>399</v>
      </c>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c r="A37" s="219">
        <v>10</v>
      </c>
      <c r="B37" s="1066" t="s">
        <v>400</v>
      </c>
      <c r="C37" s="1067"/>
      <c r="D37" s="1067"/>
      <c r="E37" s="1067"/>
      <c r="F37" s="1067"/>
      <c r="G37" s="1067"/>
      <c r="H37" s="1067"/>
      <c r="I37" s="1067"/>
      <c r="J37" s="1067"/>
      <c r="K37" s="1067"/>
      <c r="L37" s="1067"/>
      <c r="M37" s="1067"/>
      <c r="N37" s="1067"/>
      <c r="O37" s="1067"/>
      <c r="P37" s="1068"/>
      <c r="Q37" s="1072">
        <v>6</v>
      </c>
      <c r="R37" s="1073"/>
      <c r="S37" s="1073"/>
      <c r="T37" s="1073"/>
      <c r="U37" s="1073"/>
      <c r="V37" s="1073">
        <v>6</v>
      </c>
      <c r="W37" s="1073"/>
      <c r="X37" s="1073"/>
      <c r="Y37" s="1073"/>
      <c r="Z37" s="1073"/>
      <c r="AA37" s="1073" t="s">
        <v>555</v>
      </c>
      <c r="AB37" s="1073"/>
      <c r="AC37" s="1073"/>
      <c r="AD37" s="1073"/>
      <c r="AE37" s="1074"/>
      <c r="AF37" s="1048" t="s">
        <v>112</v>
      </c>
      <c r="AG37" s="1049"/>
      <c r="AH37" s="1049"/>
      <c r="AI37" s="1049"/>
      <c r="AJ37" s="1050"/>
      <c r="AK37" s="1009">
        <v>4</v>
      </c>
      <c r="AL37" s="1000"/>
      <c r="AM37" s="1000"/>
      <c r="AN37" s="1000"/>
      <c r="AO37" s="1000"/>
      <c r="AP37" s="1000" t="s">
        <v>555</v>
      </c>
      <c r="AQ37" s="1000"/>
      <c r="AR37" s="1000"/>
      <c r="AS37" s="1000"/>
      <c r="AT37" s="1000"/>
      <c r="AU37" s="1000" t="s">
        <v>556</v>
      </c>
      <c r="AV37" s="1000"/>
      <c r="AW37" s="1000"/>
      <c r="AX37" s="1000"/>
      <c r="AY37" s="1000"/>
      <c r="AZ37" s="1071" t="s">
        <v>556</v>
      </c>
      <c r="BA37" s="1071"/>
      <c r="BB37" s="1071"/>
      <c r="BC37" s="1071"/>
      <c r="BD37" s="1071"/>
      <c r="BE37" s="1061" t="s">
        <v>399</v>
      </c>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c r="A38" s="219">
        <v>11</v>
      </c>
      <c r="B38" s="1066" t="s">
        <v>401</v>
      </c>
      <c r="C38" s="1067"/>
      <c r="D38" s="1067"/>
      <c r="E38" s="1067"/>
      <c r="F38" s="1067"/>
      <c r="G38" s="1067"/>
      <c r="H38" s="1067"/>
      <c r="I38" s="1067"/>
      <c r="J38" s="1067"/>
      <c r="K38" s="1067"/>
      <c r="L38" s="1067"/>
      <c r="M38" s="1067"/>
      <c r="N38" s="1067"/>
      <c r="O38" s="1067"/>
      <c r="P38" s="1068"/>
      <c r="Q38" s="1072">
        <v>12</v>
      </c>
      <c r="R38" s="1073"/>
      <c r="S38" s="1073"/>
      <c r="T38" s="1073"/>
      <c r="U38" s="1073"/>
      <c r="V38" s="1073">
        <v>12</v>
      </c>
      <c r="W38" s="1073"/>
      <c r="X38" s="1073"/>
      <c r="Y38" s="1073"/>
      <c r="Z38" s="1073"/>
      <c r="AA38" s="1073" t="s">
        <v>555</v>
      </c>
      <c r="AB38" s="1073"/>
      <c r="AC38" s="1073"/>
      <c r="AD38" s="1073"/>
      <c r="AE38" s="1074"/>
      <c r="AF38" s="1048" t="s">
        <v>112</v>
      </c>
      <c r="AG38" s="1049"/>
      <c r="AH38" s="1049"/>
      <c r="AI38" s="1049"/>
      <c r="AJ38" s="1050"/>
      <c r="AK38" s="1009">
        <v>11</v>
      </c>
      <c r="AL38" s="1000"/>
      <c r="AM38" s="1000"/>
      <c r="AN38" s="1000"/>
      <c r="AO38" s="1000"/>
      <c r="AP38" s="1000">
        <v>41</v>
      </c>
      <c r="AQ38" s="1000"/>
      <c r="AR38" s="1000"/>
      <c r="AS38" s="1000"/>
      <c r="AT38" s="1000"/>
      <c r="AU38" s="1000">
        <v>38</v>
      </c>
      <c r="AV38" s="1000"/>
      <c r="AW38" s="1000"/>
      <c r="AX38" s="1000"/>
      <c r="AY38" s="1000"/>
      <c r="AZ38" s="1071" t="s">
        <v>557</v>
      </c>
      <c r="BA38" s="1071"/>
      <c r="BB38" s="1071"/>
      <c r="BC38" s="1071"/>
      <c r="BD38" s="1071"/>
      <c r="BE38" s="1061" t="s">
        <v>399</v>
      </c>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c r="A39" s="219">
        <v>12</v>
      </c>
      <c r="B39" s="1066" t="s">
        <v>402</v>
      </c>
      <c r="C39" s="1067"/>
      <c r="D39" s="1067"/>
      <c r="E39" s="1067"/>
      <c r="F39" s="1067"/>
      <c r="G39" s="1067"/>
      <c r="H39" s="1067"/>
      <c r="I39" s="1067"/>
      <c r="J39" s="1067"/>
      <c r="K39" s="1067"/>
      <c r="L39" s="1067"/>
      <c r="M39" s="1067"/>
      <c r="N39" s="1067"/>
      <c r="O39" s="1067"/>
      <c r="P39" s="1068"/>
      <c r="Q39" s="1072">
        <v>1065</v>
      </c>
      <c r="R39" s="1073"/>
      <c r="S39" s="1073"/>
      <c r="T39" s="1073"/>
      <c r="U39" s="1073"/>
      <c r="V39" s="1073">
        <v>1065</v>
      </c>
      <c r="W39" s="1073"/>
      <c r="X39" s="1073"/>
      <c r="Y39" s="1073"/>
      <c r="Z39" s="1073"/>
      <c r="AA39" s="1073" t="s">
        <v>555</v>
      </c>
      <c r="AB39" s="1073"/>
      <c r="AC39" s="1073"/>
      <c r="AD39" s="1073"/>
      <c r="AE39" s="1074"/>
      <c r="AF39" s="1048" t="s">
        <v>112</v>
      </c>
      <c r="AG39" s="1049"/>
      <c r="AH39" s="1049"/>
      <c r="AI39" s="1049"/>
      <c r="AJ39" s="1050"/>
      <c r="AK39" s="1009">
        <v>723</v>
      </c>
      <c r="AL39" s="1000"/>
      <c r="AM39" s="1000"/>
      <c r="AN39" s="1000"/>
      <c r="AO39" s="1000"/>
      <c r="AP39" s="1000">
        <v>5690</v>
      </c>
      <c r="AQ39" s="1000"/>
      <c r="AR39" s="1000"/>
      <c r="AS39" s="1000"/>
      <c r="AT39" s="1000"/>
      <c r="AU39" s="1000">
        <v>4205</v>
      </c>
      <c r="AV39" s="1000"/>
      <c r="AW39" s="1000"/>
      <c r="AX39" s="1000"/>
      <c r="AY39" s="1000"/>
      <c r="AZ39" s="1071" t="s">
        <v>558</v>
      </c>
      <c r="BA39" s="1071"/>
      <c r="BB39" s="1071"/>
      <c r="BC39" s="1071"/>
      <c r="BD39" s="1071"/>
      <c r="BE39" s="1061" t="s">
        <v>399</v>
      </c>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c r="A40" s="214">
        <v>13</v>
      </c>
      <c r="B40" s="1066" t="s">
        <v>403</v>
      </c>
      <c r="C40" s="1067"/>
      <c r="D40" s="1067"/>
      <c r="E40" s="1067"/>
      <c r="F40" s="1067"/>
      <c r="G40" s="1067"/>
      <c r="H40" s="1067"/>
      <c r="I40" s="1067"/>
      <c r="J40" s="1067"/>
      <c r="K40" s="1067"/>
      <c r="L40" s="1067"/>
      <c r="M40" s="1067"/>
      <c r="N40" s="1067"/>
      <c r="O40" s="1067"/>
      <c r="P40" s="1068"/>
      <c r="Q40" s="1072">
        <v>491</v>
      </c>
      <c r="R40" s="1073"/>
      <c r="S40" s="1073"/>
      <c r="T40" s="1073"/>
      <c r="U40" s="1073"/>
      <c r="V40" s="1073">
        <v>63</v>
      </c>
      <c r="W40" s="1073"/>
      <c r="X40" s="1073"/>
      <c r="Y40" s="1073"/>
      <c r="Z40" s="1073"/>
      <c r="AA40" s="1073">
        <v>428</v>
      </c>
      <c r="AB40" s="1073"/>
      <c r="AC40" s="1073"/>
      <c r="AD40" s="1073"/>
      <c r="AE40" s="1074"/>
      <c r="AF40" s="1048">
        <v>428</v>
      </c>
      <c r="AG40" s="1049"/>
      <c r="AH40" s="1049"/>
      <c r="AI40" s="1049"/>
      <c r="AJ40" s="1050"/>
      <c r="AK40" s="1009">
        <v>284</v>
      </c>
      <c r="AL40" s="1000"/>
      <c r="AM40" s="1000"/>
      <c r="AN40" s="1000"/>
      <c r="AO40" s="1000"/>
      <c r="AP40" s="1000" t="s">
        <v>555</v>
      </c>
      <c r="AQ40" s="1000"/>
      <c r="AR40" s="1000"/>
      <c r="AS40" s="1000"/>
      <c r="AT40" s="1000"/>
      <c r="AU40" s="1000" t="s">
        <v>556</v>
      </c>
      <c r="AV40" s="1000"/>
      <c r="AW40" s="1000"/>
      <c r="AX40" s="1000"/>
      <c r="AY40" s="1000"/>
      <c r="AZ40" s="1071" t="s">
        <v>556</v>
      </c>
      <c r="BA40" s="1071"/>
      <c r="BB40" s="1071"/>
      <c r="BC40" s="1071"/>
      <c r="BD40" s="1071"/>
      <c r="BE40" s="1061" t="s">
        <v>399</v>
      </c>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c r="A41" s="214">
        <v>14</v>
      </c>
      <c r="B41" s="1066" t="s">
        <v>404</v>
      </c>
      <c r="C41" s="1067"/>
      <c r="D41" s="1067"/>
      <c r="E41" s="1067"/>
      <c r="F41" s="1067"/>
      <c r="G41" s="1067"/>
      <c r="H41" s="1067"/>
      <c r="I41" s="1067"/>
      <c r="J41" s="1067"/>
      <c r="K41" s="1067"/>
      <c r="L41" s="1067"/>
      <c r="M41" s="1067"/>
      <c r="N41" s="1067"/>
      <c r="O41" s="1067"/>
      <c r="P41" s="1068"/>
      <c r="Q41" s="1072">
        <v>2704</v>
      </c>
      <c r="R41" s="1073"/>
      <c r="S41" s="1073"/>
      <c r="T41" s="1073"/>
      <c r="U41" s="1073"/>
      <c r="V41" s="1073">
        <v>2704</v>
      </c>
      <c r="W41" s="1073"/>
      <c r="X41" s="1073"/>
      <c r="Y41" s="1073"/>
      <c r="Z41" s="1073"/>
      <c r="AA41" s="1073">
        <v>0</v>
      </c>
      <c r="AB41" s="1073"/>
      <c r="AC41" s="1073"/>
      <c r="AD41" s="1073"/>
      <c r="AE41" s="1074"/>
      <c r="AF41" s="1048" t="s">
        <v>112</v>
      </c>
      <c r="AG41" s="1049"/>
      <c r="AH41" s="1049"/>
      <c r="AI41" s="1049"/>
      <c r="AJ41" s="1050"/>
      <c r="AK41" s="1009">
        <v>956</v>
      </c>
      <c r="AL41" s="1000"/>
      <c r="AM41" s="1000"/>
      <c r="AN41" s="1000"/>
      <c r="AO41" s="1000"/>
      <c r="AP41" s="1000">
        <v>5366</v>
      </c>
      <c r="AQ41" s="1000"/>
      <c r="AR41" s="1000"/>
      <c r="AS41" s="1000"/>
      <c r="AT41" s="1000"/>
      <c r="AU41" s="1000" t="s">
        <v>556</v>
      </c>
      <c r="AV41" s="1000"/>
      <c r="AW41" s="1000"/>
      <c r="AX41" s="1000"/>
      <c r="AY41" s="1000"/>
      <c r="AZ41" s="1071" t="s">
        <v>557</v>
      </c>
      <c r="BA41" s="1071"/>
      <c r="BB41" s="1071"/>
      <c r="BC41" s="1071"/>
      <c r="BD41" s="1071"/>
      <c r="BE41" s="1061" t="s">
        <v>399</v>
      </c>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405</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c r="A63" s="217" t="s">
        <v>377</v>
      </c>
      <c r="B63" s="973" t="s">
        <v>406</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11624</v>
      </c>
      <c r="AG63" s="988"/>
      <c r="AH63" s="988"/>
      <c r="AI63" s="988"/>
      <c r="AJ63" s="1059"/>
      <c r="AK63" s="1060"/>
      <c r="AL63" s="992"/>
      <c r="AM63" s="992"/>
      <c r="AN63" s="992"/>
      <c r="AO63" s="992"/>
      <c r="AP63" s="988">
        <f>SUM(AP28:AT41)</f>
        <v>99756</v>
      </c>
      <c r="AQ63" s="988"/>
      <c r="AR63" s="988"/>
      <c r="AS63" s="988"/>
      <c r="AT63" s="988"/>
      <c r="AU63" s="988">
        <v>38960</v>
      </c>
      <c r="AV63" s="988"/>
      <c r="AW63" s="988"/>
      <c r="AX63" s="988"/>
      <c r="AY63" s="988"/>
      <c r="AZ63" s="1054"/>
      <c r="BA63" s="1054"/>
      <c r="BB63" s="1054"/>
      <c r="BC63" s="1054"/>
      <c r="BD63" s="1054"/>
      <c r="BE63" s="989"/>
      <c r="BF63" s="989"/>
      <c r="BG63" s="989"/>
      <c r="BH63" s="989"/>
      <c r="BI63" s="990"/>
      <c r="BJ63" s="1055" t="s">
        <v>112</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c r="A65" s="205" t="s">
        <v>407</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c r="A66" s="1024" t="s">
        <v>408</v>
      </c>
      <c r="B66" s="1025"/>
      <c r="C66" s="1025"/>
      <c r="D66" s="1025"/>
      <c r="E66" s="1025"/>
      <c r="F66" s="1025"/>
      <c r="G66" s="1025"/>
      <c r="H66" s="1025"/>
      <c r="I66" s="1025"/>
      <c r="J66" s="1025"/>
      <c r="K66" s="1025"/>
      <c r="L66" s="1025"/>
      <c r="M66" s="1025"/>
      <c r="N66" s="1025"/>
      <c r="O66" s="1025"/>
      <c r="P66" s="1026"/>
      <c r="Q66" s="1030" t="s">
        <v>381</v>
      </c>
      <c r="R66" s="1031"/>
      <c r="S66" s="1031"/>
      <c r="T66" s="1031"/>
      <c r="U66" s="1032"/>
      <c r="V66" s="1030" t="s">
        <v>382</v>
      </c>
      <c r="W66" s="1031"/>
      <c r="X66" s="1031"/>
      <c r="Y66" s="1031"/>
      <c r="Z66" s="1032"/>
      <c r="AA66" s="1030" t="s">
        <v>383</v>
      </c>
      <c r="AB66" s="1031"/>
      <c r="AC66" s="1031"/>
      <c r="AD66" s="1031"/>
      <c r="AE66" s="1032"/>
      <c r="AF66" s="1036" t="s">
        <v>384</v>
      </c>
      <c r="AG66" s="1037"/>
      <c r="AH66" s="1037"/>
      <c r="AI66" s="1037"/>
      <c r="AJ66" s="1038"/>
      <c r="AK66" s="1030" t="s">
        <v>385</v>
      </c>
      <c r="AL66" s="1025"/>
      <c r="AM66" s="1025"/>
      <c r="AN66" s="1025"/>
      <c r="AO66" s="1026"/>
      <c r="AP66" s="1030" t="s">
        <v>386</v>
      </c>
      <c r="AQ66" s="1031"/>
      <c r="AR66" s="1031"/>
      <c r="AS66" s="1031"/>
      <c r="AT66" s="1032"/>
      <c r="AU66" s="1030" t="s">
        <v>409</v>
      </c>
      <c r="AV66" s="1031"/>
      <c r="AW66" s="1031"/>
      <c r="AX66" s="1031"/>
      <c r="AY66" s="1032"/>
      <c r="AZ66" s="1030" t="s">
        <v>356</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c r="A68" s="211">
        <v>1</v>
      </c>
      <c r="B68" s="1014" t="s">
        <v>559</v>
      </c>
      <c r="C68" s="1015"/>
      <c r="D68" s="1015"/>
      <c r="E68" s="1015"/>
      <c r="F68" s="1015"/>
      <c r="G68" s="1015"/>
      <c r="H68" s="1015"/>
      <c r="I68" s="1015"/>
      <c r="J68" s="1015"/>
      <c r="K68" s="1015"/>
      <c r="L68" s="1015"/>
      <c r="M68" s="1015"/>
      <c r="N68" s="1015"/>
      <c r="O68" s="1015"/>
      <c r="P68" s="1016"/>
      <c r="Q68" s="1017">
        <v>5173</v>
      </c>
      <c r="R68" s="1011"/>
      <c r="S68" s="1011"/>
      <c r="T68" s="1011"/>
      <c r="U68" s="1011"/>
      <c r="V68" s="1011">
        <v>4970</v>
      </c>
      <c r="W68" s="1011"/>
      <c r="X68" s="1011"/>
      <c r="Y68" s="1011"/>
      <c r="Z68" s="1011"/>
      <c r="AA68" s="1011">
        <v>203</v>
      </c>
      <c r="AB68" s="1011"/>
      <c r="AC68" s="1011"/>
      <c r="AD68" s="1011"/>
      <c r="AE68" s="1011"/>
      <c r="AF68" s="1011">
        <v>45</v>
      </c>
      <c r="AG68" s="1011"/>
      <c r="AH68" s="1011"/>
      <c r="AI68" s="1011"/>
      <c r="AJ68" s="1011"/>
      <c r="AK68" s="1011">
        <v>12</v>
      </c>
      <c r="AL68" s="1011"/>
      <c r="AM68" s="1011"/>
      <c r="AN68" s="1011"/>
      <c r="AO68" s="1011"/>
      <c r="AP68" s="1011">
        <v>1255</v>
      </c>
      <c r="AQ68" s="1011"/>
      <c r="AR68" s="1011"/>
      <c r="AS68" s="1011"/>
      <c r="AT68" s="1011"/>
      <c r="AU68" s="1011">
        <v>665</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c r="A69" s="214">
        <v>2</v>
      </c>
      <c r="B69" s="1003" t="s">
        <v>560</v>
      </c>
      <c r="C69" s="1004"/>
      <c r="D69" s="1004"/>
      <c r="E69" s="1004"/>
      <c r="F69" s="1004"/>
      <c r="G69" s="1004"/>
      <c r="H69" s="1004"/>
      <c r="I69" s="1004"/>
      <c r="J69" s="1004"/>
      <c r="K69" s="1004"/>
      <c r="L69" s="1004"/>
      <c r="M69" s="1004"/>
      <c r="N69" s="1004"/>
      <c r="O69" s="1004"/>
      <c r="P69" s="1005"/>
      <c r="Q69" s="1006">
        <v>771</v>
      </c>
      <c r="R69" s="1000"/>
      <c r="S69" s="1000"/>
      <c r="T69" s="1000"/>
      <c r="U69" s="1000"/>
      <c r="V69" s="1000">
        <v>722</v>
      </c>
      <c r="W69" s="1000"/>
      <c r="X69" s="1000"/>
      <c r="Y69" s="1000"/>
      <c r="Z69" s="1000"/>
      <c r="AA69" s="1000">
        <v>49</v>
      </c>
      <c r="AB69" s="1000"/>
      <c r="AC69" s="1000"/>
      <c r="AD69" s="1000"/>
      <c r="AE69" s="1000"/>
      <c r="AF69" s="1000">
        <v>49</v>
      </c>
      <c r="AG69" s="1000"/>
      <c r="AH69" s="1000"/>
      <c r="AI69" s="1000"/>
      <c r="AJ69" s="1000"/>
      <c r="AK69" s="1000">
        <v>0</v>
      </c>
      <c r="AL69" s="1000"/>
      <c r="AM69" s="1000"/>
      <c r="AN69" s="1000"/>
      <c r="AO69" s="1000"/>
      <c r="AP69" s="1000" t="s">
        <v>580</v>
      </c>
      <c r="AQ69" s="1000"/>
      <c r="AR69" s="1000"/>
      <c r="AS69" s="1000"/>
      <c r="AT69" s="1000"/>
      <c r="AU69" s="1000" t="s">
        <v>568</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c r="A70" s="214">
        <v>3</v>
      </c>
      <c r="B70" s="1003" t="s">
        <v>561</v>
      </c>
      <c r="C70" s="1004"/>
      <c r="D70" s="1004"/>
      <c r="E70" s="1004"/>
      <c r="F70" s="1004"/>
      <c r="G70" s="1004"/>
      <c r="H70" s="1004"/>
      <c r="I70" s="1004"/>
      <c r="J70" s="1004"/>
      <c r="K70" s="1004"/>
      <c r="L70" s="1004"/>
      <c r="M70" s="1004"/>
      <c r="N70" s="1004"/>
      <c r="O70" s="1004"/>
      <c r="P70" s="1005"/>
      <c r="Q70" s="1006">
        <v>246870</v>
      </c>
      <c r="R70" s="1000"/>
      <c r="S70" s="1000"/>
      <c r="T70" s="1000"/>
      <c r="U70" s="1000"/>
      <c r="V70" s="1000">
        <v>235027</v>
      </c>
      <c r="W70" s="1000"/>
      <c r="X70" s="1000"/>
      <c r="Y70" s="1000"/>
      <c r="Z70" s="1000"/>
      <c r="AA70" s="1000">
        <v>11843</v>
      </c>
      <c r="AB70" s="1000"/>
      <c r="AC70" s="1000"/>
      <c r="AD70" s="1000"/>
      <c r="AE70" s="1000"/>
      <c r="AF70" s="1000">
        <v>11843</v>
      </c>
      <c r="AG70" s="1000"/>
      <c r="AH70" s="1000"/>
      <c r="AI70" s="1000"/>
      <c r="AJ70" s="1000"/>
      <c r="AK70" s="1000">
        <v>516</v>
      </c>
      <c r="AL70" s="1000"/>
      <c r="AM70" s="1000"/>
      <c r="AN70" s="1000"/>
      <c r="AO70" s="1000"/>
      <c r="AP70" s="1000" t="s">
        <v>580</v>
      </c>
      <c r="AQ70" s="1000"/>
      <c r="AR70" s="1000"/>
      <c r="AS70" s="1000"/>
      <c r="AT70" s="1000"/>
      <c r="AU70" s="1000" t="s">
        <v>568</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c r="A71" s="214">
        <v>4</v>
      </c>
      <c r="B71" s="1003" t="s">
        <v>562</v>
      </c>
      <c r="C71" s="1004"/>
      <c r="D71" s="1004"/>
      <c r="E71" s="1004"/>
      <c r="F71" s="1004"/>
      <c r="G71" s="1004"/>
      <c r="H71" s="1004"/>
      <c r="I71" s="1004"/>
      <c r="J71" s="1004"/>
      <c r="K71" s="1004"/>
      <c r="L71" s="1004"/>
      <c r="M71" s="1004"/>
      <c r="N71" s="1004"/>
      <c r="O71" s="1004"/>
      <c r="P71" s="1005"/>
      <c r="Q71" s="1006">
        <v>293</v>
      </c>
      <c r="R71" s="1000"/>
      <c r="S71" s="1000"/>
      <c r="T71" s="1000"/>
      <c r="U71" s="1000"/>
      <c r="V71" s="1000">
        <v>279</v>
      </c>
      <c r="W71" s="1000"/>
      <c r="X71" s="1000"/>
      <c r="Y71" s="1000"/>
      <c r="Z71" s="1000"/>
      <c r="AA71" s="1000">
        <v>14</v>
      </c>
      <c r="AB71" s="1000"/>
      <c r="AC71" s="1000"/>
      <c r="AD71" s="1000"/>
      <c r="AE71" s="1000"/>
      <c r="AF71" s="1000">
        <v>14</v>
      </c>
      <c r="AG71" s="1000"/>
      <c r="AH71" s="1000"/>
      <c r="AI71" s="1000"/>
      <c r="AJ71" s="1000"/>
      <c r="AK71" s="1000">
        <v>0</v>
      </c>
      <c r="AL71" s="1000"/>
      <c r="AM71" s="1000"/>
      <c r="AN71" s="1000"/>
      <c r="AO71" s="1000"/>
      <c r="AP71" s="1000">
        <v>0</v>
      </c>
      <c r="AQ71" s="1000"/>
      <c r="AR71" s="1000"/>
      <c r="AS71" s="1000"/>
      <c r="AT71" s="1000"/>
      <c r="AU71" s="1000" t="s">
        <v>568</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c r="A72" s="214">
        <v>5</v>
      </c>
      <c r="B72" s="1003" t="s">
        <v>563</v>
      </c>
      <c r="C72" s="1004"/>
      <c r="D72" s="1004"/>
      <c r="E72" s="1004"/>
      <c r="F72" s="1004"/>
      <c r="G72" s="1004"/>
      <c r="H72" s="1004"/>
      <c r="I72" s="1004"/>
      <c r="J72" s="1004"/>
      <c r="K72" s="1004"/>
      <c r="L72" s="1004"/>
      <c r="M72" s="1004"/>
      <c r="N72" s="1004"/>
      <c r="O72" s="1004"/>
      <c r="P72" s="1005"/>
      <c r="Q72" s="1006">
        <v>10590</v>
      </c>
      <c r="R72" s="1000"/>
      <c r="S72" s="1000"/>
      <c r="T72" s="1000"/>
      <c r="U72" s="1000"/>
      <c r="V72" s="1000">
        <v>9677</v>
      </c>
      <c r="W72" s="1000"/>
      <c r="X72" s="1000"/>
      <c r="Y72" s="1000"/>
      <c r="Z72" s="1000"/>
      <c r="AA72" s="1000">
        <v>913</v>
      </c>
      <c r="AB72" s="1000"/>
      <c r="AC72" s="1000"/>
      <c r="AD72" s="1000"/>
      <c r="AE72" s="1000"/>
      <c r="AF72" s="1000" t="s">
        <v>579</v>
      </c>
      <c r="AG72" s="1000"/>
      <c r="AH72" s="1000"/>
      <c r="AI72" s="1000"/>
      <c r="AJ72" s="1000"/>
      <c r="AK72" s="1000">
        <v>15</v>
      </c>
      <c r="AL72" s="1000"/>
      <c r="AM72" s="1000"/>
      <c r="AN72" s="1000"/>
      <c r="AO72" s="1000"/>
      <c r="AP72" s="1000" t="s">
        <v>579</v>
      </c>
      <c r="AQ72" s="1000"/>
      <c r="AR72" s="1000"/>
      <c r="AS72" s="1000"/>
      <c r="AT72" s="1000"/>
      <c r="AU72" s="1000" t="s">
        <v>569</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c r="A73" s="214">
        <v>6</v>
      </c>
      <c r="B73" s="1003" t="s">
        <v>564</v>
      </c>
      <c r="C73" s="1004"/>
      <c r="D73" s="1004"/>
      <c r="E73" s="1004"/>
      <c r="F73" s="1004"/>
      <c r="G73" s="1004"/>
      <c r="H73" s="1004"/>
      <c r="I73" s="1004"/>
      <c r="J73" s="1004"/>
      <c r="K73" s="1004"/>
      <c r="L73" s="1004"/>
      <c r="M73" s="1004"/>
      <c r="N73" s="1004"/>
      <c r="O73" s="1004"/>
      <c r="P73" s="1005"/>
      <c r="Q73" s="1006">
        <v>1588</v>
      </c>
      <c r="R73" s="1000"/>
      <c r="S73" s="1000"/>
      <c r="T73" s="1000"/>
      <c r="U73" s="1000"/>
      <c r="V73" s="1000">
        <v>1587</v>
      </c>
      <c r="W73" s="1000"/>
      <c r="X73" s="1000"/>
      <c r="Y73" s="1000"/>
      <c r="Z73" s="1000"/>
      <c r="AA73" s="1000">
        <v>1</v>
      </c>
      <c r="AB73" s="1000"/>
      <c r="AC73" s="1000"/>
      <c r="AD73" s="1000"/>
      <c r="AE73" s="1000"/>
      <c r="AF73" s="1000" t="s">
        <v>579</v>
      </c>
      <c r="AG73" s="1000"/>
      <c r="AH73" s="1000"/>
      <c r="AI73" s="1000"/>
      <c r="AJ73" s="1000"/>
      <c r="AK73" s="1000" t="s">
        <v>579</v>
      </c>
      <c r="AL73" s="1000"/>
      <c r="AM73" s="1000"/>
      <c r="AN73" s="1000"/>
      <c r="AO73" s="1000"/>
      <c r="AP73" s="1000" t="s">
        <v>579</v>
      </c>
      <c r="AQ73" s="1000"/>
      <c r="AR73" s="1000"/>
      <c r="AS73" s="1000"/>
      <c r="AT73" s="1000"/>
      <c r="AU73" s="1000" t="s">
        <v>568</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c r="A74" s="214">
        <v>7</v>
      </c>
      <c r="B74" s="1003" t="s">
        <v>565</v>
      </c>
      <c r="C74" s="1004"/>
      <c r="D74" s="1004"/>
      <c r="E74" s="1004"/>
      <c r="F74" s="1004"/>
      <c r="G74" s="1004"/>
      <c r="H74" s="1004"/>
      <c r="I74" s="1004"/>
      <c r="J74" s="1004"/>
      <c r="K74" s="1004"/>
      <c r="L74" s="1004"/>
      <c r="M74" s="1004"/>
      <c r="N74" s="1004"/>
      <c r="O74" s="1004"/>
      <c r="P74" s="1005"/>
      <c r="Q74" s="1006">
        <v>2</v>
      </c>
      <c r="R74" s="1000"/>
      <c r="S74" s="1000"/>
      <c r="T74" s="1000"/>
      <c r="U74" s="1000"/>
      <c r="V74" s="1000">
        <v>1</v>
      </c>
      <c r="W74" s="1000"/>
      <c r="X74" s="1000"/>
      <c r="Y74" s="1000"/>
      <c r="Z74" s="1000"/>
      <c r="AA74" s="1000">
        <v>1</v>
      </c>
      <c r="AB74" s="1000"/>
      <c r="AC74" s="1000"/>
      <c r="AD74" s="1000"/>
      <c r="AE74" s="1000"/>
      <c r="AF74" s="1000" t="s">
        <v>579</v>
      </c>
      <c r="AG74" s="1000"/>
      <c r="AH74" s="1000"/>
      <c r="AI74" s="1000"/>
      <c r="AJ74" s="1000"/>
      <c r="AK74" s="1000" t="s">
        <v>579</v>
      </c>
      <c r="AL74" s="1000"/>
      <c r="AM74" s="1000"/>
      <c r="AN74" s="1000"/>
      <c r="AO74" s="1000"/>
      <c r="AP74" s="1000" t="s">
        <v>579</v>
      </c>
      <c r="AQ74" s="1000"/>
      <c r="AR74" s="1000"/>
      <c r="AS74" s="1000"/>
      <c r="AT74" s="1000"/>
      <c r="AU74" s="1000" t="s">
        <v>568</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c r="A75" s="214">
        <v>8</v>
      </c>
      <c r="B75" s="1003" t="s">
        <v>566</v>
      </c>
      <c r="C75" s="1004"/>
      <c r="D75" s="1004"/>
      <c r="E75" s="1004"/>
      <c r="F75" s="1004"/>
      <c r="G75" s="1004"/>
      <c r="H75" s="1004"/>
      <c r="I75" s="1004"/>
      <c r="J75" s="1004"/>
      <c r="K75" s="1004"/>
      <c r="L75" s="1004"/>
      <c r="M75" s="1004"/>
      <c r="N75" s="1004"/>
      <c r="O75" s="1004"/>
      <c r="P75" s="1005"/>
      <c r="Q75" s="1007">
        <v>54</v>
      </c>
      <c r="R75" s="1008"/>
      <c r="S75" s="1008"/>
      <c r="T75" s="1008"/>
      <c r="U75" s="1009"/>
      <c r="V75" s="1010">
        <v>48</v>
      </c>
      <c r="W75" s="1008"/>
      <c r="X75" s="1008"/>
      <c r="Y75" s="1008"/>
      <c r="Z75" s="1009"/>
      <c r="AA75" s="1010">
        <v>6</v>
      </c>
      <c r="AB75" s="1008"/>
      <c r="AC75" s="1008"/>
      <c r="AD75" s="1008"/>
      <c r="AE75" s="1009"/>
      <c r="AF75" s="1010" t="s">
        <v>579</v>
      </c>
      <c r="AG75" s="1008"/>
      <c r="AH75" s="1008"/>
      <c r="AI75" s="1008"/>
      <c r="AJ75" s="1009"/>
      <c r="AK75" s="1010" t="s">
        <v>579</v>
      </c>
      <c r="AL75" s="1008"/>
      <c r="AM75" s="1008"/>
      <c r="AN75" s="1008"/>
      <c r="AO75" s="1009"/>
      <c r="AP75" s="1010" t="s">
        <v>579</v>
      </c>
      <c r="AQ75" s="1008"/>
      <c r="AR75" s="1008"/>
      <c r="AS75" s="1008"/>
      <c r="AT75" s="1009"/>
      <c r="AU75" s="1010" t="s">
        <v>569</v>
      </c>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c r="A76" s="214">
        <v>9</v>
      </c>
      <c r="B76" s="1003" t="s">
        <v>567</v>
      </c>
      <c r="C76" s="1004"/>
      <c r="D76" s="1004"/>
      <c r="E76" s="1004"/>
      <c r="F76" s="1004"/>
      <c r="G76" s="1004"/>
      <c r="H76" s="1004"/>
      <c r="I76" s="1004"/>
      <c r="J76" s="1004"/>
      <c r="K76" s="1004"/>
      <c r="L76" s="1004"/>
      <c r="M76" s="1004"/>
      <c r="N76" s="1004"/>
      <c r="O76" s="1004"/>
      <c r="P76" s="1005"/>
      <c r="Q76" s="1007">
        <v>42</v>
      </c>
      <c r="R76" s="1008"/>
      <c r="S76" s="1008"/>
      <c r="T76" s="1008"/>
      <c r="U76" s="1009"/>
      <c r="V76" s="1010">
        <v>37</v>
      </c>
      <c r="W76" s="1008"/>
      <c r="X76" s="1008"/>
      <c r="Y76" s="1008"/>
      <c r="Z76" s="1009"/>
      <c r="AA76" s="1010">
        <v>5</v>
      </c>
      <c r="AB76" s="1008"/>
      <c r="AC76" s="1008"/>
      <c r="AD76" s="1008"/>
      <c r="AE76" s="1009"/>
      <c r="AF76" s="1010" t="s">
        <v>579</v>
      </c>
      <c r="AG76" s="1008"/>
      <c r="AH76" s="1008"/>
      <c r="AI76" s="1008"/>
      <c r="AJ76" s="1009"/>
      <c r="AK76" s="1010">
        <v>18</v>
      </c>
      <c r="AL76" s="1008"/>
      <c r="AM76" s="1008"/>
      <c r="AN76" s="1008"/>
      <c r="AO76" s="1009"/>
      <c r="AP76" s="1010" t="s">
        <v>579</v>
      </c>
      <c r="AQ76" s="1008"/>
      <c r="AR76" s="1008"/>
      <c r="AS76" s="1008"/>
      <c r="AT76" s="1009"/>
      <c r="AU76" s="1010" t="s">
        <v>579</v>
      </c>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c r="A88" s="217" t="s">
        <v>377</v>
      </c>
      <c r="B88" s="973" t="s">
        <v>410</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f>SUM(AF68:AJ76)</f>
        <v>11951</v>
      </c>
      <c r="AG88" s="988"/>
      <c r="AH88" s="988"/>
      <c r="AI88" s="988"/>
      <c r="AJ88" s="988"/>
      <c r="AK88" s="992"/>
      <c r="AL88" s="992"/>
      <c r="AM88" s="992"/>
      <c r="AN88" s="992"/>
      <c r="AO88" s="992"/>
      <c r="AP88" s="988">
        <f>SUM(AP68:AT76)</f>
        <v>1255</v>
      </c>
      <c r="AQ88" s="988"/>
      <c r="AR88" s="988"/>
      <c r="AS88" s="988"/>
      <c r="AT88" s="988"/>
      <c r="AU88" s="988">
        <f>SUM(AU68:AY76)</f>
        <v>665</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377</v>
      </c>
      <c r="BR102" s="973" t="s">
        <v>411</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f>SUM(CR7:CV12)</f>
        <v>477</v>
      </c>
      <c r="CS102" s="980"/>
      <c r="CT102" s="980"/>
      <c r="CU102" s="980"/>
      <c r="CV102" s="981"/>
      <c r="CW102" s="979">
        <f t="shared" ref="CW102" si="0">SUM(CW7:DA12)</f>
        <v>250</v>
      </c>
      <c r="CX102" s="980"/>
      <c r="CY102" s="980"/>
      <c r="CZ102" s="980"/>
      <c r="DA102" s="981"/>
      <c r="DB102" s="979">
        <f t="shared" ref="DB102" si="1">SUM(DB7:DF12)</f>
        <v>131</v>
      </c>
      <c r="DC102" s="980"/>
      <c r="DD102" s="980"/>
      <c r="DE102" s="980"/>
      <c r="DF102" s="981"/>
      <c r="DG102" s="979" t="s">
        <v>580</v>
      </c>
      <c r="DH102" s="980"/>
      <c r="DI102" s="980"/>
      <c r="DJ102" s="980"/>
      <c r="DK102" s="981"/>
      <c r="DL102" s="979" t="s">
        <v>580</v>
      </c>
      <c r="DM102" s="980"/>
      <c r="DN102" s="980"/>
      <c r="DO102" s="980"/>
      <c r="DP102" s="981"/>
      <c r="DQ102" s="979" t="s">
        <v>580</v>
      </c>
      <c r="DR102" s="980"/>
      <c r="DS102" s="980"/>
      <c r="DT102" s="980"/>
      <c r="DU102" s="981"/>
      <c r="DV102" s="962"/>
      <c r="DW102" s="963"/>
      <c r="DX102" s="963"/>
      <c r="DY102" s="963"/>
      <c r="DZ102" s="96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412</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413</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414</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415</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67" t="s">
        <v>416</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417</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c r="A109" s="922" t="s">
        <v>418</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419</v>
      </c>
      <c r="AB109" s="923"/>
      <c r="AC109" s="923"/>
      <c r="AD109" s="923"/>
      <c r="AE109" s="924"/>
      <c r="AF109" s="925" t="s">
        <v>288</v>
      </c>
      <c r="AG109" s="923"/>
      <c r="AH109" s="923"/>
      <c r="AI109" s="923"/>
      <c r="AJ109" s="924"/>
      <c r="AK109" s="925" t="s">
        <v>287</v>
      </c>
      <c r="AL109" s="923"/>
      <c r="AM109" s="923"/>
      <c r="AN109" s="923"/>
      <c r="AO109" s="924"/>
      <c r="AP109" s="925" t="s">
        <v>420</v>
      </c>
      <c r="AQ109" s="923"/>
      <c r="AR109" s="923"/>
      <c r="AS109" s="923"/>
      <c r="AT109" s="954"/>
      <c r="AU109" s="922" t="s">
        <v>418</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419</v>
      </c>
      <c r="BR109" s="923"/>
      <c r="BS109" s="923"/>
      <c r="BT109" s="923"/>
      <c r="BU109" s="924"/>
      <c r="BV109" s="925" t="s">
        <v>288</v>
      </c>
      <c r="BW109" s="923"/>
      <c r="BX109" s="923"/>
      <c r="BY109" s="923"/>
      <c r="BZ109" s="924"/>
      <c r="CA109" s="925" t="s">
        <v>287</v>
      </c>
      <c r="CB109" s="923"/>
      <c r="CC109" s="923"/>
      <c r="CD109" s="923"/>
      <c r="CE109" s="924"/>
      <c r="CF109" s="961" t="s">
        <v>420</v>
      </c>
      <c r="CG109" s="961"/>
      <c r="CH109" s="961"/>
      <c r="CI109" s="961"/>
      <c r="CJ109" s="961"/>
      <c r="CK109" s="925" t="s">
        <v>421</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419</v>
      </c>
      <c r="DH109" s="923"/>
      <c r="DI109" s="923"/>
      <c r="DJ109" s="923"/>
      <c r="DK109" s="924"/>
      <c r="DL109" s="925" t="s">
        <v>288</v>
      </c>
      <c r="DM109" s="923"/>
      <c r="DN109" s="923"/>
      <c r="DO109" s="923"/>
      <c r="DP109" s="924"/>
      <c r="DQ109" s="925" t="s">
        <v>287</v>
      </c>
      <c r="DR109" s="923"/>
      <c r="DS109" s="923"/>
      <c r="DT109" s="923"/>
      <c r="DU109" s="924"/>
      <c r="DV109" s="925" t="s">
        <v>420</v>
      </c>
      <c r="DW109" s="923"/>
      <c r="DX109" s="923"/>
      <c r="DY109" s="923"/>
      <c r="DZ109" s="954"/>
    </row>
    <row r="110" spans="1:131" s="199" customFormat="1" ht="26.25" customHeight="1">
      <c r="A110" s="825" t="s">
        <v>422</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10241246</v>
      </c>
      <c r="AB110" s="916"/>
      <c r="AC110" s="916"/>
      <c r="AD110" s="916"/>
      <c r="AE110" s="917"/>
      <c r="AF110" s="918">
        <v>10047014</v>
      </c>
      <c r="AG110" s="916"/>
      <c r="AH110" s="916"/>
      <c r="AI110" s="916"/>
      <c r="AJ110" s="917"/>
      <c r="AK110" s="918">
        <v>10238750</v>
      </c>
      <c r="AL110" s="916"/>
      <c r="AM110" s="916"/>
      <c r="AN110" s="916"/>
      <c r="AO110" s="917"/>
      <c r="AP110" s="919">
        <v>17.7</v>
      </c>
      <c r="AQ110" s="920"/>
      <c r="AR110" s="920"/>
      <c r="AS110" s="920"/>
      <c r="AT110" s="921"/>
      <c r="AU110" s="955" t="s">
        <v>61</v>
      </c>
      <c r="AV110" s="956"/>
      <c r="AW110" s="956"/>
      <c r="AX110" s="956"/>
      <c r="AY110" s="956"/>
      <c r="AZ110" s="881" t="s">
        <v>423</v>
      </c>
      <c r="BA110" s="826"/>
      <c r="BB110" s="826"/>
      <c r="BC110" s="826"/>
      <c r="BD110" s="826"/>
      <c r="BE110" s="826"/>
      <c r="BF110" s="826"/>
      <c r="BG110" s="826"/>
      <c r="BH110" s="826"/>
      <c r="BI110" s="826"/>
      <c r="BJ110" s="826"/>
      <c r="BK110" s="826"/>
      <c r="BL110" s="826"/>
      <c r="BM110" s="826"/>
      <c r="BN110" s="826"/>
      <c r="BO110" s="826"/>
      <c r="BP110" s="827"/>
      <c r="BQ110" s="882">
        <v>86516825</v>
      </c>
      <c r="BR110" s="863"/>
      <c r="BS110" s="863"/>
      <c r="BT110" s="863"/>
      <c r="BU110" s="863"/>
      <c r="BV110" s="863">
        <v>85052019</v>
      </c>
      <c r="BW110" s="863"/>
      <c r="BX110" s="863"/>
      <c r="BY110" s="863"/>
      <c r="BZ110" s="863"/>
      <c r="CA110" s="863">
        <v>84588770</v>
      </c>
      <c r="CB110" s="863"/>
      <c r="CC110" s="863"/>
      <c r="CD110" s="863"/>
      <c r="CE110" s="863"/>
      <c r="CF110" s="887">
        <v>146.6</v>
      </c>
      <c r="CG110" s="888"/>
      <c r="CH110" s="888"/>
      <c r="CI110" s="888"/>
      <c r="CJ110" s="888"/>
      <c r="CK110" s="951" t="s">
        <v>424</v>
      </c>
      <c r="CL110" s="837"/>
      <c r="CM110" s="912" t="s">
        <v>425</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112</v>
      </c>
      <c r="DH110" s="863"/>
      <c r="DI110" s="863"/>
      <c r="DJ110" s="863"/>
      <c r="DK110" s="863"/>
      <c r="DL110" s="863" t="s">
        <v>112</v>
      </c>
      <c r="DM110" s="863"/>
      <c r="DN110" s="863"/>
      <c r="DO110" s="863"/>
      <c r="DP110" s="863"/>
      <c r="DQ110" s="863" t="s">
        <v>112</v>
      </c>
      <c r="DR110" s="863"/>
      <c r="DS110" s="863"/>
      <c r="DT110" s="863"/>
      <c r="DU110" s="863"/>
      <c r="DV110" s="864" t="s">
        <v>112</v>
      </c>
      <c r="DW110" s="864"/>
      <c r="DX110" s="864"/>
      <c r="DY110" s="864"/>
      <c r="DZ110" s="865"/>
    </row>
    <row r="111" spans="1:131" s="199" customFormat="1" ht="26.25" customHeight="1">
      <c r="A111" s="792" t="s">
        <v>426</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112</v>
      </c>
      <c r="AB111" s="944"/>
      <c r="AC111" s="944"/>
      <c r="AD111" s="944"/>
      <c r="AE111" s="945"/>
      <c r="AF111" s="946" t="s">
        <v>112</v>
      </c>
      <c r="AG111" s="944"/>
      <c r="AH111" s="944"/>
      <c r="AI111" s="944"/>
      <c r="AJ111" s="945"/>
      <c r="AK111" s="946" t="s">
        <v>112</v>
      </c>
      <c r="AL111" s="944"/>
      <c r="AM111" s="944"/>
      <c r="AN111" s="944"/>
      <c r="AO111" s="945"/>
      <c r="AP111" s="947" t="s">
        <v>112</v>
      </c>
      <c r="AQ111" s="948"/>
      <c r="AR111" s="948"/>
      <c r="AS111" s="948"/>
      <c r="AT111" s="949"/>
      <c r="AU111" s="957"/>
      <c r="AV111" s="958"/>
      <c r="AW111" s="958"/>
      <c r="AX111" s="958"/>
      <c r="AY111" s="958"/>
      <c r="AZ111" s="833" t="s">
        <v>427</v>
      </c>
      <c r="BA111" s="768"/>
      <c r="BB111" s="768"/>
      <c r="BC111" s="768"/>
      <c r="BD111" s="768"/>
      <c r="BE111" s="768"/>
      <c r="BF111" s="768"/>
      <c r="BG111" s="768"/>
      <c r="BH111" s="768"/>
      <c r="BI111" s="768"/>
      <c r="BJ111" s="768"/>
      <c r="BK111" s="768"/>
      <c r="BL111" s="768"/>
      <c r="BM111" s="768"/>
      <c r="BN111" s="768"/>
      <c r="BO111" s="768"/>
      <c r="BP111" s="769"/>
      <c r="BQ111" s="834">
        <v>1644971</v>
      </c>
      <c r="BR111" s="835"/>
      <c r="BS111" s="835"/>
      <c r="BT111" s="835"/>
      <c r="BU111" s="835"/>
      <c r="BV111" s="835">
        <v>1502423</v>
      </c>
      <c r="BW111" s="835"/>
      <c r="BX111" s="835"/>
      <c r="BY111" s="835"/>
      <c r="BZ111" s="835"/>
      <c r="CA111" s="835">
        <v>1361354</v>
      </c>
      <c r="CB111" s="835"/>
      <c r="CC111" s="835"/>
      <c r="CD111" s="835"/>
      <c r="CE111" s="835"/>
      <c r="CF111" s="896">
        <v>2.4</v>
      </c>
      <c r="CG111" s="897"/>
      <c r="CH111" s="897"/>
      <c r="CI111" s="897"/>
      <c r="CJ111" s="897"/>
      <c r="CK111" s="952"/>
      <c r="CL111" s="839"/>
      <c r="CM111" s="842" t="s">
        <v>428</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112</v>
      </c>
      <c r="DH111" s="835"/>
      <c r="DI111" s="835"/>
      <c r="DJ111" s="835"/>
      <c r="DK111" s="835"/>
      <c r="DL111" s="835" t="s">
        <v>112</v>
      </c>
      <c r="DM111" s="835"/>
      <c r="DN111" s="835"/>
      <c r="DO111" s="835"/>
      <c r="DP111" s="835"/>
      <c r="DQ111" s="835" t="s">
        <v>112</v>
      </c>
      <c r="DR111" s="835"/>
      <c r="DS111" s="835"/>
      <c r="DT111" s="835"/>
      <c r="DU111" s="835"/>
      <c r="DV111" s="812" t="s">
        <v>112</v>
      </c>
      <c r="DW111" s="812"/>
      <c r="DX111" s="812"/>
      <c r="DY111" s="812"/>
      <c r="DZ111" s="813"/>
    </row>
    <row r="112" spans="1:131" s="199" customFormat="1" ht="26.25" customHeight="1">
      <c r="A112" s="937" t="s">
        <v>429</v>
      </c>
      <c r="B112" s="938"/>
      <c r="C112" s="768" t="s">
        <v>430</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112</v>
      </c>
      <c r="AB112" s="798"/>
      <c r="AC112" s="798"/>
      <c r="AD112" s="798"/>
      <c r="AE112" s="799"/>
      <c r="AF112" s="800" t="s">
        <v>112</v>
      </c>
      <c r="AG112" s="798"/>
      <c r="AH112" s="798"/>
      <c r="AI112" s="798"/>
      <c r="AJ112" s="799"/>
      <c r="AK112" s="800" t="s">
        <v>112</v>
      </c>
      <c r="AL112" s="798"/>
      <c r="AM112" s="798"/>
      <c r="AN112" s="798"/>
      <c r="AO112" s="799"/>
      <c r="AP112" s="845" t="s">
        <v>112</v>
      </c>
      <c r="AQ112" s="846"/>
      <c r="AR112" s="846"/>
      <c r="AS112" s="846"/>
      <c r="AT112" s="847"/>
      <c r="AU112" s="957"/>
      <c r="AV112" s="958"/>
      <c r="AW112" s="958"/>
      <c r="AX112" s="958"/>
      <c r="AY112" s="958"/>
      <c r="AZ112" s="833" t="s">
        <v>431</v>
      </c>
      <c r="BA112" s="768"/>
      <c r="BB112" s="768"/>
      <c r="BC112" s="768"/>
      <c r="BD112" s="768"/>
      <c r="BE112" s="768"/>
      <c r="BF112" s="768"/>
      <c r="BG112" s="768"/>
      <c r="BH112" s="768"/>
      <c r="BI112" s="768"/>
      <c r="BJ112" s="768"/>
      <c r="BK112" s="768"/>
      <c r="BL112" s="768"/>
      <c r="BM112" s="768"/>
      <c r="BN112" s="768"/>
      <c r="BO112" s="768"/>
      <c r="BP112" s="769"/>
      <c r="BQ112" s="834">
        <v>54451222</v>
      </c>
      <c r="BR112" s="835"/>
      <c r="BS112" s="835"/>
      <c r="BT112" s="835"/>
      <c r="BU112" s="835"/>
      <c r="BV112" s="835">
        <v>53236202</v>
      </c>
      <c r="BW112" s="835"/>
      <c r="BX112" s="835"/>
      <c r="BY112" s="835"/>
      <c r="BZ112" s="835"/>
      <c r="CA112" s="835">
        <v>38960174</v>
      </c>
      <c r="CB112" s="835"/>
      <c r="CC112" s="835"/>
      <c r="CD112" s="835"/>
      <c r="CE112" s="835"/>
      <c r="CF112" s="896">
        <v>67.5</v>
      </c>
      <c r="CG112" s="897"/>
      <c r="CH112" s="897"/>
      <c r="CI112" s="897"/>
      <c r="CJ112" s="897"/>
      <c r="CK112" s="952"/>
      <c r="CL112" s="839"/>
      <c r="CM112" s="842" t="s">
        <v>432</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v>1611831</v>
      </c>
      <c r="DH112" s="835"/>
      <c r="DI112" s="835"/>
      <c r="DJ112" s="835"/>
      <c r="DK112" s="835"/>
      <c r="DL112" s="835">
        <v>1472904</v>
      </c>
      <c r="DM112" s="835"/>
      <c r="DN112" s="835"/>
      <c r="DO112" s="835"/>
      <c r="DP112" s="835"/>
      <c r="DQ112" s="835">
        <v>1336577</v>
      </c>
      <c r="DR112" s="835"/>
      <c r="DS112" s="835"/>
      <c r="DT112" s="835"/>
      <c r="DU112" s="835"/>
      <c r="DV112" s="812">
        <v>2.2999999999999998</v>
      </c>
      <c r="DW112" s="812"/>
      <c r="DX112" s="812"/>
      <c r="DY112" s="812"/>
      <c r="DZ112" s="813"/>
    </row>
    <row r="113" spans="1:130" s="199" customFormat="1" ht="26.25" customHeight="1">
      <c r="A113" s="939"/>
      <c r="B113" s="940"/>
      <c r="C113" s="768" t="s">
        <v>433</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3867479</v>
      </c>
      <c r="AB113" s="944"/>
      <c r="AC113" s="944"/>
      <c r="AD113" s="944"/>
      <c r="AE113" s="945"/>
      <c r="AF113" s="946">
        <v>4311471</v>
      </c>
      <c r="AG113" s="944"/>
      <c r="AH113" s="944"/>
      <c r="AI113" s="944"/>
      <c r="AJ113" s="945"/>
      <c r="AK113" s="946">
        <v>4520150</v>
      </c>
      <c r="AL113" s="944"/>
      <c r="AM113" s="944"/>
      <c r="AN113" s="944"/>
      <c r="AO113" s="945"/>
      <c r="AP113" s="947">
        <v>7.8</v>
      </c>
      <c r="AQ113" s="948"/>
      <c r="AR113" s="948"/>
      <c r="AS113" s="948"/>
      <c r="AT113" s="949"/>
      <c r="AU113" s="957"/>
      <c r="AV113" s="958"/>
      <c r="AW113" s="958"/>
      <c r="AX113" s="958"/>
      <c r="AY113" s="958"/>
      <c r="AZ113" s="833" t="s">
        <v>434</v>
      </c>
      <c r="BA113" s="768"/>
      <c r="BB113" s="768"/>
      <c r="BC113" s="768"/>
      <c r="BD113" s="768"/>
      <c r="BE113" s="768"/>
      <c r="BF113" s="768"/>
      <c r="BG113" s="768"/>
      <c r="BH113" s="768"/>
      <c r="BI113" s="768"/>
      <c r="BJ113" s="768"/>
      <c r="BK113" s="768"/>
      <c r="BL113" s="768"/>
      <c r="BM113" s="768"/>
      <c r="BN113" s="768"/>
      <c r="BO113" s="768"/>
      <c r="BP113" s="769"/>
      <c r="BQ113" s="834">
        <v>664933</v>
      </c>
      <c r="BR113" s="835"/>
      <c r="BS113" s="835"/>
      <c r="BT113" s="835"/>
      <c r="BU113" s="835"/>
      <c r="BV113" s="835">
        <v>677281</v>
      </c>
      <c r="BW113" s="835"/>
      <c r="BX113" s="835"/>
      <c r="BY113" s="835"/>
      <c r="BZ113" s="835"/>
      <c r="CA113" s="835">
        <v>664597</v>
      </c>
      <c r="CB113" s="835"/>
      <c r="CC113" s="835"/>
      <c r="CD113" s="835"/>
      <c r="CE113" s="835"/>
      <c r="CF113" s="896">
        <v>1.2</v>
      </c>
      <c r="CG113" s="897"/>
      <c r="CH113" s="897"/>
      <c r="CI113" s="897"/>
      <c r="CJ113" s="897"/>
      <c r="CK113" s="952"/>
      <c r="CL113" s="839"/>
      <c r="CM113" s="842" t="s">
        <v>435</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v>33140</v>
      </c>
      <c r="DH113" s="798"/>
      <c r="DI113" s="798"/>
      <c r="DJ113" s="798"/>
      <c r="DK113" s="799"/>
      <c r="DL113" s="800">
        <v>29519</v>
      </c>
      <c r="DM113" s="798"/>
      <c r="DN113" s="798"/>
      <c r="DO113" s="798"/>
      <c r="DP113" s="799"/>
      <c r="DQ113" s="800">
        <v>24777</v>
      </c>
      <c r="DR113" s="798"/>
      <c r="DS113" s="798"/>
      <c r="DT113" s="798"/>
      <c r="DU113" s="799"/>
      <c r="DV113" s="845">
        <v>0</v>
      </c>
      <c r="DW113" s="846"/>
      <c r="DX113" s="846"/>
      <c r="DY113" s="846"/>
      <c r="DZ113" s="847"/>
    </row>
    <row r="114" spans="1:130" s="199" customFormat="1" ht="26.25" customHeight="1">
      <c r="A114" s="939"/>
      <c r="B114" s="940"/>
      <c r="C114" s="768" t="s">
        <v>436</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75219</v>
      </c>
      <c r="AB114" s="798"/>
      <c r="AC114" s="798"/>
      <c r="AD114" s="798"/>
      <c r="AE114" s="799"/>
      <c r="AF114" s="800">
        <v>72937</v>
      </c>
      <c r="AG114" s="798"/>
      <c r="AH114" s="798"/>
      <c r="AI114" s="798"/>
      <c r="AJ114" s="799"/>
      <c r="AK114" s="800">
        <v>88522</v>
      </c>
      <c r="AL114" s="798"/>
      <c r="AM114" s="798"/>
      <c r="AN114" s="798"/>
      <c r="AO114" s="799"/>
      <c r="AP114" s="845">
        <v>0.2</v>
      </c>
      <c r="AQ114" s="846"/>
      <c r="AR114" s="846"/>
      <c r="AS114" s="846"/>
      <c r="AT114" s="847"/>
      <c r="AU114" s="957"/>
      <c r="AV114" s="958"/>
      <c r="AW114" s="958"/>
      <c r="AX114" s="958"/>
      <c r="AY114" s="958"/>
      <c r="AZ114" s="833" t="s">
        <v>437</v>
      </c>
      <c r="BA114" s="768"/>
      <c r="BB114" s="768"/>
      <c r="BC114" s="768"/>
      <c r="BD114" s="768"/>
      <c r="BE114" s="768"/>
      <c r="BF114" s="768"/>
      <c r="BG114" s="768"/>
      <c r="BH114" s="768"/>
      <c r="BI114" s="768"/>
      <c r="BJ114" s="768"/>
      <c r="BK114" s="768"/>
      <c r="BL114" s="768"/>
      <c r="BM114" s="768"/>
      <c r="BN114" s="768"/>
      <c r="BO114" s="768"/>
      <c r="BP114" s="769"/>
      <c r="BQ114" s="834">
        <v>14571748</v>
      </c>
      <c r="BR114" s="835"/>
      <c r="BS114" s="835"/>
      <c r="BT114" s="835"/>
      <c r="BU114" s="835"/>
      <c r="BV114" s="835">
        <v>14950613</v>
      </c>
      <c r="BW114" s="835"/>
      <c r="BX114" s="835"/>
      <c r="BY114" s="835"/>
      <c r="BZ114" s="835"/>
      <c r="CA114" s="835">
        <v>15085707</v>
      </c>
      <c r="CB114" s="835"/>
      <c r="CC114" s="835"/>
      <c r="CD114" s="835"/>
      <c r="CE114" s="835"/>
      <c r="CF114" s="896">
        <v>26.1</v>
      </c>
      <c r="CG114" s="897"/>
      <c r="CH114" s="897"/>
      <c r="CI114" s="897"/>
      <c r="CJ114" s="897"/>
      <c r="CK114" s="952"/>
      <c r="CL114" s="839"/>
      <c r="CM114" s="842" t="s">
        <v>438</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112</v>
      </c>
      <c r="DH114" s="798"/>
      <c r="DI114" s="798"/>
      <c r="DJ114" s="798"/>
      <c r="DK114" s="799"/>
      <c r="DL114" s="800" t="s">
        <v>112</v>
      </c>
      <c r="DM114" s="798"/>
      <c r="DN114" s="798"/>
      <c r="DO114" s="798"/>
      <c r="DP114" s="799"/>
      <c r="DQ114" s="800" t="s">
        <v>112</v>
      </c>
      <c r="DR114" s="798"/>
      <c r="DS114" s="798"/>
      <c r="DT114" s="798"/>
      <c r="DU114" s="799"/>
      <c r="DV114" s="845" t="s">
        <v>112</v>
      </c>
      <c r="DW114" s="846"/>
      <c r="DX114" s="846"/>
      <c r="DY114" s="846"/>
      <c r="DZ114" s="847"/>
    </row>
    <row r="115" spans="1:130" s="199" customFormat="1" ht="26.25" customHeight="1">
      <c r="A115" s="939"/>
      <c r="B115" s="940"/>
      <c r="C115" s="768" t="s">
        <v>439</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282024</v>
      </c>
      <c r="AB115" s="944"/>
      <c r="AC115" s="944"/>
      <c r="AD115" s="944"/>
      <c r="AE115" s="945"/>
      <c r="AF115" s="946">
        <v>239832</v>
      </c>
      <c r="AG115" s="944"/>
      <c r="AH115" s="944"/>
      <c r="AI115" s="944"/>
      <c r="AJ115" s="945"/>
      <c r="AK115" s="946">
        <v>253534</v>
      </c>
      <c r="AL115" s="944"/>
      <c r="AM115" s="944"/>
      <c r="AN115" s="944"/>
      <c r="AO115" s="945"/>
      <c r="AP115" s="947">
        <v>0.4</v>
      </c>
      <c r="AQ115" s="948"/>
      <c r="AR115" s="948"/>
      <c r="AS115" s="948"/>
      <c r="AT115" s="949"/>
      <c r="AU115" s="957"/>
      <c r="AV115" s="958"/>
      <c r="AW115" s="958"/>
      <c r="AX115" s="958"/>
      <c r="AY115" s="958"/>
      <c r="AZ115" s="833" t="s">
        <v>440</v>
      </c>
      <c r="BA115" s="768"/>
      <c r="BB115" s="768"/>
      <c r="BC115" s="768"/>
      <c r="BD115" s="768"/>
      <c r="BE115" s="768"/>
      <c r="BF115" s="768"/>
      <c r="BG115" s="768"/>
      <c r="BH115" s="768"/>
      <c r="BI115" s="768"/>
      <c r="BJ115" s="768"/>
      <c r="BK115" s="768"/>
      <c r="BL115" s="768"/>
      <c r="BM115" s="768"/>
      <c r="BN115" s="768"/>
      <c r="BO115" s="768"/>
      <c r="BP115" s="769"/>
      <c r="BQ115" s="834" t="s">
        <v>112</v>
      </c>
      <c r="BR115" s="835"/>
      <c r="BS115" s="835"/>
      <c r="BT115" s="835"/>
      <c r="BU115" s="835"/>
      <c r="BV115" s="835" t="s">
        <v>112</v>
      </c>
      <c r="BW115" s="835"/>
      <c r="BX115" s="835"/>
      <c r="BY115" s="835"/>
      <c r="BZ115" s="835"/>
      <c r="CA115" s="835" t="s">
        <v>112</v>
      </c>
      <c r="CB115" s="835"/>
      <c r="CC115" s="835"/>
      <c r="CD115" s="835"/>
      <c r="CE115" s="835"/>
      <c r="CF115" s="896" t="s">
        <v>112</v>
      </c>
      <c r="CG115" s="897"/>
      <c r="CH115" s="897"/>
      <c r="CI115" s="897"/>
      <c r="CJ115" s="897"/>
      <c r="CK115" s="952"/>
      <c r="CL115" s="839"/>
      <c r="CM115" s="833" t="s">
        <v>441</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112</v>
      </c>
      <c r="DH115" s="798"/>
      <c r="DI115" s="798"/>
      <c r="DJ115" s="798"/>
      <c r="DK115" s="799"/>
      <c r="DL115" s="800" t="s">
        <v>112</v>
      </c>
      <c r="DM115" s="798"/>
      <c r="DN115" s="798"/>
      <c r="DO115" s="798"/>
      <c r="DP115" s="799"/>
      <c r="DQ115" s="800" t="s">
        <v>112</v>
      </c>
      <c r="DR115" s="798"/>
      <c r="DS115" s="798"/>
      <c r="DT115" s="798"/>
      <c r="DU115" s="799"/>
      <c r="DV115" s="845" t="s">
        <v>112</v>
      </c>
      <c r="DW115" s="846"/>
      <c r="DX115" s="846"/>
      <c r="DY115" s="846"/>
      <c r="DZ115" s="847"/>
    </row>
    <row r="116" spans="1:130" s="199" customFormat="1" ht="26.25" customHeight="1">
      <c r="A116" s="941"/>
      <c r="B116" s="942"/>
      <c r="C116" s="901" t="s">
        <v>442</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112</v>
      </c>
      <c r="AB116" s="798"/>
      <c r="AC116" s="798"/>
      <c r="AD116" s="798"/>
      <c r="AE116" s="799"/>
      <c r="AF116" s="800" t="s">
        <v>112</v>
      </c>
      <c r="AG116" s="798"/>
      <c r="AH116" s="798"/>
      <c r="AI116" s="798"/>
      <c r="AJ116" s="799"/>
      <c r="AK116" s="800" t="s">
        <v>112</v>
      </c>
      <c r="AL116" s="798"/>
      <c r="AM116" s="798"/>
      <c r="AN116" s="798"/>
      <c r="AO116" s="799"/>
      <c r="AP116" s="845" t="s">
        <v>112</v>
      </c>
      <c r="AQ116" s="846"/>
      <c r="AR116" s="846"/>
      <c r="AS116" s="846"/>
      <c r="AT116" s="847"/>
      <c r="AU116" s="957"/>
      <c r="AV116" s="958"/>
      <c r="AW116" s="958"/>
      <c r="AX116" s="958"/>
      <c r="AY116" s="958"/>
      <c r="AZ116" s="884" t="s">
        <v>443</v>
      </c>
      <c r="BA116" s="885"/>
      <c r="BB116" s="885"/>
      <c r="BC116" s="885"/>
      <c r="BD116" s="885"/>
      <c r="BE116" s="885"/>
      <c r="BF116" s="885"/>
      <c r="BG116" s="885"/>
      <c r="BH116" s="885"/>
      <c r="BI116" s="885"/>
      <c r="BJ116" s="885"/>
      <c r="BK116" s="885"/>
      <c r="BL116" s="885"/>
      <c r="BM116" s="885"/>
      <c r="BN116" s="885"/>
      <c r="BO116" s="885"/>
      <c r="BP116" s="886"/>
      <c r="BQ116" s="834" t="s">
        <v>112</v>
      </c>
      <c r="BR116" s="835"/>
      <c r="BS116" s="835"/>
      <c r="BT116" s="835"/>
      <c r="BU116" s="835"/>
      <c r="BV116" s="835" t="s">
        <v>112</v>
      </c>
      <c r="BW116" s="835"/>
      <c r="BX116" s="835"/>
      <c r="BY116" s="835"/>
      <c r="BZ116" s="835"/>
      <c r="CA116" s="835" t="s">
        <v>112</v>
      </c>
      <c r="CB116" s="835"/>
      <c r="CC116" s="835"/>
      <c r="CD116" s="835"/>
      <c r="CE116" s="835"/>
      <c r="CF116" s="896" t="s">
        <v>112</v>
      </c>
      <c r="CG116" s="897"/>
      <c r="CH116" s="897"/>
      <c r="CI116" s="897"/>
      <c r="CJ116" s="897"/>
      <c r="CK116" s="952"/>
      <c r="CL116" s="839"/>
      <c r="CM116" s="842" t="s">
        <v>444</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112</v>
      </c>
      <c r="DH116" s="798"/>
      <c r="DI116" s="798"/>
      <c r="DJ116" s="798"/>
      <c r="DK116" s="799"/>
      <c r="DL116" s="800" t="s">
        <v>112</v>
      </c>
      <c r="DM116" s="798"/>
      <c r="DN116" s="798"/>
      <c r="DO116" s="798"/>
      <c r="DP116" s="799"/>
      <c r="DQ116" s="800" t="s">
        <v>112</v>
      </c>
      <c r="DR116" s="798"/>
      <c r="DS116" s="798"/>
      <c r="DT116" s="798"/>
      <c r="DU116" s="799"/>
      <c r="DV116" s="845" t="s">
        <v>112</v>
      </c>
      <c r="DW116" s="846"/>
      <c r="DX116" s="846"/>
      <c r="DY116" s="846"/>
      <c r="DZ116" s="847"/>
    </row>
    <row r="117" spans="1:130" s="199" customFormat="1" ht="26.25" customHeight="1">
      <c r="A117" s="922" t="s">
        <v>171</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445</v>
      </c>
      <c r="Z117" s="924"/>
      <c r="AA117" s="929">
        <v>14465968</v>
      </c>
      <c r="AB117" s="930"/>
      <c r="AC117" s="930"/>
      <c r="AD117" s="930"/>
      <c r="AE117" s="931"/>
      <c r="AF117" s="932">
        <v>14671254</v>
      </c>
      <c r="AG117" s="930"/>
      <c r="AH117" s="930"/>
      <c r="AI117" s="930"/>
      <c r="AJ117" s="931"/>
      <c r="AK117" s="932">
        <v>15100956</v>
      </c>
      <c r="AL117" s="930"/>
      <c r="AM117" s="930"/>
      <c r="AN117" s="930"/>
      <c r="AO117" s="931"/>
      <c r="AP117" s="933"/>
      <c r="AQ117" s="934"/>
      <c r="AR117" s="934"/>
      <c r="AS117" s="934"/>
      <c r="AT117" s="935"/>
      <c r="AU117" s="957"/>
      <c r="AV117" s="958"/>
      <c r="AW117" s="958"/>
      <c r="AX117" s="958"/>
      <c r="AY117" s="958"/>
      <c r="AZ117" s="884" t="s">
        <v>446</v>
      </c>
      <c r="BA117" s="885"/>
      <c r="BB117" s="885"/>
      <c r="BC117" s="885"/>
      <c r="BD117" s="885"/>
      <c r="BE117" s="885"/>
      <c r="BF117" s="885"/>
      <c r="BG117" s="885"/>
      <c r="BH117" s="885"/>
      <c r="BI117" s="885"/>
      <c r="BJ117" s="885"/>
      <c r="BK117" s="885"/>
      <c r="BL117" s="885"/>
      <c r="BM117" s="885"/>
      <c r="BN117" s="885"/>
      <c r="BO117" s="885"/>
      <c r="BP117" s="886"/>
      <c r="BQ117" s="834" t="s">
        <v>112</v>
      </c>
      <c r="BR117" s="835"/>
      <c r="BS117" s="835"/>
      <c r="BT117" s="835"/>
      <c r="BU117" s="835"/>
      <c r="BV117" s="835" t="s">
        <v>112</v>
      </c>
      <c r="BW117" s="835"/>
      <c r="BX117" s="835"/>
      <c r="BY117" s="835"/>
      <c r="BZ117" s="835"/>
      <c r="CA117" s="835" t="s">
        <v>112</v>
      </c>
      <c r="CB117" s="835"/>
      <c r="CC117" s="835"/>
      <c r="CD117" s="835"/>
      <c r="CE117" s="835"/>
      <c r="CF117" s="896" t="s">
        <v>112</v>
      </c>
      <c r="CG117" s="897"/>
      <c r="CH117" s="897"/>
      <c r="CI117" s="897"/>
      <c r="CJ117" s="897"/>
      <c r="CK117" s="952"/>
      <c r="CL117" s="839"/>
      <c r="CM117" s="842" t="s">
        <v>447</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112</v>
      </c>
      <c r="DH117" s="798"/>
      <c r="DI117" s="798"/>
      <c r="DJ117" s="798"/>
      <c r="DK117" s="799"/>
      <c r="DL117" s="800" t="s">
        <v>112</v>
      </c>
      <c r="DM117" s="798"/>
      <c r="DN117" s="798"/>
      <c r="DO117" s="798"/>
      <c r="DP117" s="799"/>
      <c r="DQ117" s="800" t="s">
        <v>112</v>
      </c>
      <c r="DR117" s="798"/>
      <c r="DS117" s="798"/>
      <c r="DT117" s="798"/>
      <c r="DU117" s="799"/>
      <c r="DV117" s="845" t="s">
        <v>112</v>
      </c>
      <c r="DW117" s="846"/>
      <c r="DX117" s="846"/>
      <c r="DY117" s="846"/>
      <c r="DZ117" s="847"/>
    </row>
    <row r="118" spans="1:130" s="199" customFormat="1" ht="26.25" customHeight="1">
      <c r="A118" s="922" t="s">
        <v>421</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419</v>
      </c>
      <c r="AB118" s="923"/>
      <c r="AC118" s="923"/>
      <c r="AD118" s="923"/>
      <c r="AE118" s="924"/>
      <c r="AF118" s="925" t="s">
        <v>288</v>
      </c>
      <c r="AG118" s="923"/>
      <c r="AH118" s="923"/>
      <c r="AI118" s="923"/>
      <c r="AJ118" s="924"/>
      <c r="AK118" s="925" t="s">
        <v>287</v>
      </c>
      <c r="AL118" s="923"/>
      <c r="AM118" s="923"/>
      <c r="AN118" s="923"/>
      <c r="AO118" s="924"/>
      <c r="AP118" s="926" t="s">
        <v>420</v>
      </c>
      <c r="AQ118" s="927"/>
      <c r="AR118" s="927"/>
      <c r="AS118" s="927"/>
      <c r="AT118" s="928"/>
      <c r="AU118" s="957"/>
      <c r="AV118" s="958"/>
      <c r="AW118" s="958"/>
      <c r="AX118" s="958"/>
      <c r="AY118" s="958"/>
      <c r="AZ118" s="900" t="s">
        <v>448</v>
      </c>
      <c r="BA118" s="901"/>
      <c r="BB118" s="901"/>
      <c r="BC118" s="901"/>
      <c r="BD118" s="901"/>
      <c r="BE118" s="901"/>
      <c r="BF118" s="901"/>
      <c r="BG118" s="901"/>
      <c r="BH118" s="901"/>
      <c r="BI118" s="901"/>
      <c r="BJ118" s="901"/>
      <c r="BK118" s="901"/>
      <c r="BL118" s="901"/>
      <c r="BM118" s="901"/>
      <c r="BN118" s="901"/>
      <c r="BO118" s="901"/>
      <c r="BP118" s="902"/>
      <c r="BQ118" s="903" t="s">
        <v>112</v>
      </c>
      <c r="BR118" s="866"/>
      <c r="BS118" s="866"/>
      <c r="BT118" s="866"/>
      <c r="BU118" s="866"/>
      <c r="BV118" s="866" t="s">
        <v>112</v>
      </c>
      <c r="BW118" s="866"/>
      <c r="BX118" s="866"/>
      <c r="BY118" s="866"/>
      <c r="BZ118" s="866"/>
      <c r="CA118" s="866" t="s">
        <v>112</v>
      </c>
      <c r="CB118" s="866"/>
      <c r="CC118" s="866"/>
      <c r="CD118" s="866"/>
      <c r="CE118" s="866"/>
      <c r="CF118" s="896" t="s">
        <v>112</v>
      </c>
      <c r="CG118" s="897"/>
      <c r="CH118" s="897"/>
      <c r="CI118" s="897"/>
      <c r="CJ118" s="897"/>
      <c r="CK118" s="952"/>
      <c r="CL118" s="839"/>
      <c r="CM118" s="842" t="s">
        <v>449</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112</v>
      </c>
      <c r="DH118" s="798"/>
      <c r="DI118" s="798"/>
      <c r="DJ118" s="798"/>
      <c r="DK118" s="799"/>
      <c r="DL118" s="800" t="s">
        <v>112</v>
      </c>
      <c r="DM118" s="798"/>
      <c r="DN118" s="798"/>
      <c r="DO118" s="798"/>
      <c r="DP118" s="799"/>
      <c r="DQ118" s="800" t="s">
        <v>112</v>
      </c>
      <c r="DR118" s="798"/>
      <c r="DS118" s="798"/>
      <c r="DT118" s="798"/>
      <c r="DU118" s="799"/>
      <c r="DV118" s="845" t="s">
        <v>112</v>
      </c>
      <c r="DW118" s="846"/>
      <c r="DX118" s="846"/>
      <c r="DY118" s="846"/>
      <c r="DZ118" s="847"/>
    </row>
    <row r="119" spans="1:130" s="199" customFormat="1" ht="26.25" customHeight="1">
      <c r="A119" s="836" t="s">
        <v>424</v>
      </c>
      <c r="B119" s="837"/>
      <c r="C119" s="912" t="s">
        <v>425</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112</v>
      </c>
      <c r="AB119" s="916"/>
      <c r="AC119" s="916"/>
      <c r="AD119" s="916"/>
      <c r="AE119" s="917"/>
      <c r="AF119" s="918" t="s">
        <v>112</v>
      </c>
      <c r="AG119" s="916"/>
      <c r="AH119" s="916"/>
      <c r="AI119" s="916"/>
      <c r="AJ119" s="917"/>
      <c r="AK119" s="918" t="s">
        <v>112</v>
      </c>
      <c r="AL119" s="916"/>
      <c r="AM119" s="916"/>
      <c r="AN119" s="916"/>
      <c r="AO119" s="917"/>
      <c r="AP119" s="919" t="s">
        <v>112</v>
      </c>
      <c r="AQ119" s="920"/>
      <c r="AR119" s="920"/>
      <c r="AS119" s="920"/>
      <c r="AT119" s="921"/>
      <c r="AU119" s="959"/>
      <c r="AV119" s="960"/>
      <c r="AW119" s="960"/>
      <c r="AX119" s="960"/>
      <c r="AY119" s="960"/>
      <c r="AZ119" s="230" t="s">
        <v>171</v>
      </c>
      <c r="BA119" s="230"/>
      <c r="BB119" s="230"/>
      <c r="BC119" s="230"/>
      <c r="BD119" s="230"/>
      <c r="BE119" s="230"/>
      <c r="BF119" s="230"/>
      <c r="BG119" s="230"/>
      <c r="BH119" s="230"/>
      <c r="BI119" s="230"/>
      <c r="BJ119" s="230"/>
      <c r="BK119" s="230"/>
      <c r="BL119" s="230"/>
      <c r="BM119" s="230"/>
      <c r="BN119" s="230"/>
      <c r="BO119" s="898" t="s">
        <v>450</v>
      </c>
      <c r="BP119" s="899"/>
      <c r="BQ119" s="903">
        <v>157849699</v>
      </c>
      <c r="BR119" s="866"/>
      <c r="BS119" s="866"/>
      <c r="BT119" s="866"/>
      <c r="BU119" s="866"/>
      <c r="BV119" s="866">
        <v>155418538</v>
      </c>
      <c r="BW119" s="866"/>
      <c r="BX119" s="866"/>
      <c r="BY119" s="866"/>
      <c r="BZ119" s="866"/>
      <c r="CA119" s="866">
        <v>140660602</v>
      </c>
      <c r="CB119" s="866"/>
      <c r="CC119" s="866"/>
      <c r="CD119" s="866"/>
      <c r="CE119" s="866"/>
      <c r="CF119" s="764"/>
      <c r="CG119" s="765"/>
      <c r="CH119" s="765"/>
      <c r="CI119" s="765"/>
      <c r="CJ119" s="855"/>
      <c r="CK119" s="953"/>
      <c r="CL119" s="841"/>
      <c r="CM119" s="859" t="s">
        <v>451</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112</v>
      </c>
      <c r="DH119" s="781"/>
      <c r="DI119" s="781"/>
      <c r="DJ119" s="781"/>
      <c r="DK119" s="782"/>
      <c r="DL119" s="783" t="s">
        <v>112</v>
      </c>
      <c r="DM119" s="781"/>
      <c r="DN119" s="781"/>
      <c r="DO119" s="781"/>
      <c r="DP119" s="782"/>
      <c r="DQ119" s="783" t="s">
        <v>112</v>
      </c>
      <c r="DR119" s="781"/>
      <c r="DS119" s="781"/>
      <c r="DT119" s="781"/>
      <c r="DU119" s="782"/>
      <c r="DV119" s="869" t="s">
        <v>112</v>
      </c>
      <c r="DW119" s="870"/>
      <c r="DX119" s="870"/>
      <c r="DY119" s="870"/>
      <c r="DZ119" s="871"/>
    </row>
    <row r="120" spans="1:130" s="199" customFormat="1" ht="26.25" customHeight="1">
      <c r="A120" s="838"/>
      <c r="B120" s="839"/>
      <c r="C120" s="842" t="s">
        <v>428</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112</v>
      </c>
      <c r="AB120" s="798"/>
      <c r="AC120" s="798"/>
      <c r="AD120" s="798"/>
      <c r="AE120" s="799"/>
      <c r="AF120" s="800" t="s">
        <v>112</v>
      </c>
      <c r="AG120" s="798"/>
      <c r="AH120" s="798"/>
      <c r="AI120" s="798"/>
      <c r="AJ120" s="799"/>
      <c r="AK120" s="800" t="s">
        <v>112</v>
      </c>
      <c r="AL120" s="798"/>
      <c r="AM120" s="798"/>
      <c r="AN120" s="798"/>
      <c r="AO120" s="799"/>
      <c r="AP120" s="845" t="s">
        <v>112</v>
      </c>
      <c r="AQ120" s="846"/>
      <c r="AR120" s="846"/>
      <c r="AS120" s="846"/>
      <c r="AT120" s="847"/>
      <c r="AU120" s="904" t="s">
        <v>452</v>
      </c>
      <c r="AV120" s="905"/>
      <c r="AW120" s="905"/>
      <c r="AX120" s="905"/>
      <c r="AY120" s="906"/>
      <c r="AZ120" s="881" t="s">
        <v>453</v>
      </c>
      <c r="BA120" s="826"/>
      <c r="BB120" s="826"/>
      <c r="BC120" s="826"/>
      <c r="BD120" s="826"/>
      <c r="BE120" s="826"/>
      <c r="BF120" s="826"/>
      <c r="BG120" s="826"/>
      <c r="BH120" s="826"/>
      <c r="BI120" s="826"/>
      <c r="BJ120" s="826"/>
      <c r="BK120" s="826"/>
      <c r="BL120" s="826"/>
      <c r="BM120" s="826"/>
      <c r="BN120" s="826"/>
      <c r="BO120" s="826"/>
      <c r="BP120" s="827"/>
      <c r="BQ120" s="882">
        <v>32479844</v>
      </c>
      <c r="BR120" s="863"/>
      <c r="BS120" s="863"/>
      <c r="BT120" s="863"/>
      <c r="BU120" s="863"/>
      <c r="BV120" s="863">
        <v>32755509</v>
      </c>
      <c r="BW120" s="863"/>
      <c r="BX120" s="863"/>
      <c r="BY120" s="863"/>
      <c r="BZ120" s="863"/>
      <c r="CA120" s="863">
        <v>28610131</v>
      </c>
      <c r="CB120" s="863"/>
      <c r="CC120" s="863"/>
      <c r="CD120" s="863"/>
      <c r="CE120" s="863"/>
      <c r="CF120" s="887">
        <v>49.6</v>
      </c>
      <c r="CG120" s="888"/>
      <c r="CH120" s="888"/>
      <c r="CI120" s="888"/>
      <c r="CJ120" s="888"/>
      <c r="CK120" s="889" t="s">
        <v>454</v>
      </c>
      <c r="CL120" s="873"/>
      <c r="CM120" s="873"/>
      <c r="CN120" s="873"/>
      <c r="CO120" s="874"/>
      <c r="CP120" s="893" t="s">
        <v>396</v>
      </c>
      <c r="CQ120" s="894"/>
      <c r="CR120" s="894"/>
      <c r="CS120" s="894"/>
      <c r="CT120" s="894"/>
      <c r="CU120" s="894"/>
      <c r="CV120" s="894"/>
      <c r="CW120" s="894"/>
      <c r="CX120" s="894"/>
      <c r="CY120" s="894"/>
      <c r="CZ120" s="894"/>
      <c r="DA120" s="894"/>
      <c r="DB120" s="894"/>
      <c r="DC120" s="894"/>
      <c r="DD120" s="894"/>
      <c r="DE120" s="894"/>
      <c r="DF120" s="895"/>
      <c r="DG120" s="882">
        <v>40927909</v>
      </c>
      <c r="DH120" s="863"/>
      <c r="DI120" s="863"/>
      <c r="DJ120" s="863"/>
      <c r="DK120" s="863"/>
      <c r="DL120" s="863">
        <v>40836508</v>
      </c>
      <c r="DM120" s="863"/>
      <c r="DN120" s="863"/>
      <c r="DO120" s="863"/>
      <c r="DP120" s="863"/>
      <c r="DQ120" s="863">
        <v>27692450</v>
      </c>
      <c r="DR120" s="863"/>
      <c r="DS120" s="863"/>
      <c r="DT120" s="863"/>
      <c r="DU120" s="863"/>
      <c r="DV120" s="864">
        <v>48</v>
      </c>
      <c r="DW120" s="864"/>
      <c r="DX120" s="864"/>
      <c r="DY120" s="864"/>
      <c r="DZ120" s="865"/>
    </row>
    <row r="121" spans="1:130" s="199" customFormat="1" ht="26.25" customHeight="1">
      <c r="A121" s="838"/>
      <c r="B121" s="839"/>
      <c r="C121" s="884" t="s">
        <v>455</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v>240295</v>
      </c>
      <c r="AB121" s="798"/>
      <c r="AC121" s="798"/>
      <c r="AD121" s="798"/>
      <c r="AE121" s="799"/>
      <c r="AF121" s="800">
        <v>223610</v>
      </c>
      <c r="AG121" s="798"/>
      <c r="AH121" s="798"/>
      <c r="AI121" s="798"/>
      <c r="AJ121" s="799"/>
      <c r="AK121" s="800">
        <v>213745</v>
      </c>
      <c r="AL121" s="798"/>
      <c r="AM121" s="798"/>
      <c r="AN121" s="798"/>
      <c r="AO121" s="799"/>
      <c r="AP121" s="845">
        <v>0.4</v>
      </c>
      <c r="AQ121" s="846"/>
      <c r="AR121" s="846"/>
      <c r="AS121" s="846"/>
      <c r="AT121" s="847"/>
      <c r="AU121" s="907"/>
      <c r="AV121" s="908"/>
      <c r="AW121" s="908"/>
      <c r="AX121" s="908"/>
      <c r="AY121" s="909"/>
      <c r="AZ121" s="833" t="s">
        <v>456</v>
      </c>
      <c r="BA121" s="768"/>
      <c r="BB121" s="768"/>
      <c r="BC121" s="768"/>
      <c r="BD121" s="768"/>
      <c r="BE121" s="768"/>
      <c r="BF121" s="768"/>
      <c r="BG121" s="768"/>
      <c r="BH121" s="768"/>
      <c r="BI121" s="768"/>
      <c r="BJ121" s="768"/>
      <c r="BK121" s="768"/>
      <c r="BL121" s="768"/>
      <c r="BM121" s="768"/>
      <c r="BN121" s="768"/>
      <c r="BO121" s="768"/>
      <c r="BP121" s="769"/>
      <c r="BQ121" s="834">
        <v>17621252</v>
      </c>
      <c r="BR121" s="835"/>
      <c r="BS121" s="835"/>
      <c r="BT121" s="835"/>
      <c r="BU121" s="835"/>
      <c r="BV121" s="835">
        <v>18422441</v>
      </c>
      <c r="BW121" s="835"/>
      <c r="BX121" s="835"/>
      <c r="BY121" s="835"/>
      <c r="BZ121" s="835"/>
      <c r="CA121" s="835">
        <v>15197423</v>
      </c>
      <c r="CB121" s="835"/>
      <c r="CC121" s="835"/>
      <c r="CD121" s="835"/>
      <c r="CE121" s="835"/>
      <c r="CF121" s="896">
        <v>26.3</v>
      </c>
      <c r="CG121" s="897"/>
      <c r="CH121" s="897"/>
      <c r="CI121" s="897"/>
      <c r="CJ121" s="897"/>
      <c r="CK121" s="890"/>
      <c r="CL121" s="876"/>
      <c r="CM121" s="876"/>
      <c r="CN121" s="876"/>
      <c r="CO121" s="877"/>
      <c r="CP121" s="856" t="s">
        <v>397</v>
      </c>
      <c r="CQ121" s="857"/>
      <c r="CR121" s="857"/>
      <c r="CS121" s="857"/>
      <c r="CT121" s="857"/>
      <c r="CU121" s="857"/>
      <c r="CV121" s="857"/>
      <c r="CW121" s="857"/>
      <c r="CX121" s="857"/>
      <c r="CY121" s="857"/>
      <c r="CZ121" s="857"/>
      <c r="DA121" s="857"/>
      <c r="DB121" s="857"/>
      <c r="DC121" s="857"/>
      <c r="DD121" s="857"/>
      <c r="DE121" s="857"/>
      <c r="DF121" s="858"/>
      <c r="DG121" s="834">
        <v>6149776</v>
      </c>
      <c r="DH121" s="835"/>
      <c r="DI121" s="835"/>
      <c r="DJ121" s="835"/>
      <c r="DK121" s="835"/>
      <c r="DL121" s="835">
        <v>5794126</v>
      </c>
      <c r="DM121" s="835"/>
      <c r="DN121" s="835"/>
      <c r="DO121" s="835"/>
      <c r="DP121" s="835"/>
      <c r="DQ121" s="835">
        <v>5431435</v>
      </c>
      <c r="DR121" s="835"/>
      <c r="DS121" s="835"/>
      <c r="DT121" s="835"/>
      <c r="DU121" s="835"/>
      <c r="DV121" s="812">
        <v>9.4</v>
      </c>
      <c r="DW121" s="812"/>
      <c r="DX121" s="812"/>
      <c r="DY121" s="812"/>
      <c r="DZ121" s="813"/>
    </row>
    <row r="122" spans="1:130" s="199" customFormat="1" ht="26.25" customHeight="1">
      <c r="A122" s="838"/>
      <c r="B122" s="839"/>
      <c r="C122" s="842" t="s">
        <v>438</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112</v>
      </c>
      <c r="AB122" s="798"/>
      <c r="AC122" s="798"/>
      <c r="AD122" s="798"/>
      <c r="AE122" s="799"/>
      <c r="AF122" s="800" t="s">
        <v>112</v>
      </c>
      <c r="AG122" s="798"/>
      <c r="AH122" s="798"/>
      <c r="AI122" s="798"/>
      <c r="AJ122" s="799"/>
      <c r="AK122" s="800" t="s">
        <v>112</v>
      </c>
      <c r="AL122" s="798"/>
      <c r="AM122" s="798"/>
      <c r="AN122" s="798"/>
      <c r="AO122" s="799"/>
      <c r="AP122" s="845" t="s">
        <v>112</v>
      </c>
      <c r="AQ122" s="846"/>
      <c r="AR122" s="846"/>
      <c r="AS122" s="846"/>
      <c r="AT122" s="847"/>
      <c r="AU122" s="907"/>
      <c r="AV122" s="908"/>
      <c r="AW122" s="908"/>
      <c r="AX122" s="908"/>
      <c r="AY122" s="909"/>
      <c r="AZ122" s="900" t="s">
        <v>457</v>
      </c>
      <c r="BA122" s="901"/>
      <c r="BB122" s="901"/>
      <c r="BC122" s="901"/>
      <c r="BD122" s="901"/>
      <c r="BE122" s="901"/>
      <c r="BF122" s="901"/>
      <c r="BG122" s="901"/>
      <c r="BH122" s="901"/>
      <c r="BI122" s="901"/>
      <c r="BJ122" s="901"/>
      <c r="BK122" s="901"/>
      <c r="BL122" s="901"/>
      <c r="BM122" s="901"/>
      <c r="BN122" s="901"/>
      <c r="BO122" s="901"/>
      <c r="BP122" s="902"/>
      <c r="BQ122" s="903">
        <v>111773758</v>
      </c>
      <c r="BR122" s="866"/>
      <c r="BS122" s="866"/>
      <c r="BT122" s="866"/>
      <c r="BU122" s="866"/>
      <c r="BV122" s="866">
        <v>110125581</v>
      </c>
      <c r="BW122" s="866"/>
      <c r="BX122" s="866"/>
      <c r="BY122" s="866"/>
      <c r="BZ122" s="866"/>
      <c r="CA122" s="866">
        <v>108390434</v>
      </c>
      <c r="CB122" s="866"/>
      <c r="CC122" s="866"/>
      <c r="CD122" s="866"/>
      <c r="CE122" s="866"/>
      <c r="CF122" s="867">
        <v>187.8</v>
      </c>
      <c r="CG122" s="868"/>
      <c r="CH122" s="868"/>
      <c r="CI122" s="868"/>
      <c r="CJ122" s="868"/>
      <c r="CK122" s="890"/>
      <c r="CL122" s="876"/>
      <c r="CM122" s="876"/>
      <c r="CN122" s="876"/>
      <c r="CO122" s="877"/>
      <c r="CP122" s="856" t="s">
        <v>402</v>
      </c>
      <c r="CQ122" s="857"/>
      <c r="CR122" s="857"/>
      <c r="CS122" s="857"/>
      <c r="CT122" s="857"/>
      <c r="CU122" s="857"/>
      <c r="CV122" s="857"/>
      <c r="CW122" s="857"/>
      <c r="CX122" s="857"/>
      <c r="CY122" s="857"/>
      <c r="CZ122" s="857"/>
      <c r="DA122" s="857"/>
      <c r="DB122" s="857"/>
      <c r="DC122" s="857"/>
      <c r="DD122" s="857"/>
      <c r="DE122" s="857"/>
      <c r="DF122" s="858"/>
      <c r="DG122" s="834">
        <v>5190740</v>
      </c>
      <c r="DH122" s="835"/>
      <c r="DI122" s="835"/>
      <c r="DJ122" s="835"/>
      <c r="DK122" s="835"/>
      <c r="DL122" s="835">
        <v>4714369</v>
      </c>
      <c r="DM122" s="835"/>
      <c r="DN122" s="835"/>
      <c r="DO122" s="835"/>
      <c r="DP122" s="835"/>
      <c r="DQ122" s="835">
        <v>4204898</v>
      </c>
      <c r="DR122" s="835"/>
      <c r="DS122" s="835"/>
      <c r="DT122" s="835"/>
      <c r="DU122" s="835"/>
      <c r="DV122" s="812">
        <v>7.3</v>
      </c>
      <c r="DW122" s="812"/>
      <c r="DX122" s="812"/>
      <c r="DY122" s="812"/>
      <c r="DZ122" s="813"/>
    </row>
    <row r="123" spans="1:130" s="199" customFormat="1" ht="26.25" customHeight="1">
      <c r="A123" s="838"/>
      <c r="B123" s="839"/>
      <c r="C123" s="842" t="s">
        <v>444</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112</v>
      </c>
      <c r="AB123" s="798"/>
      <c r="AC123" s="798"/>
      <c r="AD123" s="798"/>
      <c r="AE123" s="799"/>
      <c r="AF123" s="800" t="s">
        <v>112</v>
      </c>
      <c r="AG123" s="798"/>
      <c r="AH123" s="798"/>
      <c r="AI123" s="798"/>
      <c r="AJ123" s="799"/>
      <c r="AK123" s="800" t="s">
        <v>112</v>
      </c>
      <c r="AL123" s="798"/>
      <c r="AM123" s="798"/>
      <c r="AN123" s="798"/>
      <c r="AO123" s="799"/>
      <c r="AP123" s="845" t="s">
        <v>112</v>
      </c>
      <c r="AQ123" s="846"/>
      <c r="AR123" s="846"/>
      <c r="AS123" s="846"/>
      <c r="AT123" s="847"/>
      <c r="AU123" s="910"/>
      <c r="AV123" s="911"/>
      <c r="AW123" s="911"/>
      <c r="AX123" s="911"/>
      <c r="AY123" s="911"/>
      <c r="AZ123" s="230" t="s">
        <v>171</v>
      </c>
      <c r="BA123" s="230"/>
      <c r="BB123" s="230"/>
      <c r="BC123" s="230"/>
      <c r="BD123" s="230"/>
      <c r="BE123" s="230"/>
      <c r="BF123" s="230"/>
      <c r="BG123" s="230"/>
      <c r="BH123" s="230"/>
      <c r="BI123" s="230"/>
      <c r="BJ123" s="230"/>
      <c r="BK123" s="230"/>
      <c r="BL123" s="230"/>
      <c r="BM123" s="230"/>
      <c r="BN123" s="230"/>
      <c r="BO123" s="898" t="s">
        <v>458</v>
      </c>
      <c r="BP123" s="899"/>
      <c r="BQ123" s="853">
        <v>161874854</v>
      </c>
      <c r="BR123" s="854"/>
      <c r="BS123" s="854"/>
      <c r="BT123" s="854"/>
      <c r="BU123" s="854"/>
      <c r="BV123" s="854">
        <v>161303531</v>
      </c>
      <c r="BW123" s="854"/>
      <c r="BX123" s="854"/>
      <c r="BY123" s="854"/>
      <c r="BZ123" s="854"/>
      <c r="CA123" s="854">
        <v>152197988</v>
      </c>
      <c r="CB123" s="854"/>
      <c r="CC123" s="854"/>
      <c r="CD123" s="854"/>
      <c r="CE123" s="854"/>
      <c r="CF123" s="764"/>
      <c r="CG123" s="765"/>
      <c r="CH123" s="765"/>
      <c r="CI123" s="765"/>
      <c r="CJ123" s="855"/>
      <c r="CK123" s="890"/>
      <c r="CL123" s="876"/>
      <c r="CM123" s="876"/>
      <c r="CN123" s="876"/>
      <c r="CO123" s="877"/>
      <c r="CP123" s="856" t="s">
        <v>398</v>
      </c>
      <c r="CQ123" s="857"/>
      <c r="CR123" s="857"/>
      <c r="CS123" s="857"/>
      <c r="CT123" s="857"/>
      <c r="CU123" s="857"/>
      <c r="CV123" s="857"/>
      <c r="CW123" s="857"/>
      <c r="CX123" s="857"/>
      <c r="CY123" s="857"/>
      <c r="CZ123" s="857"/>
      <c r="DA123" s="857"/>
      <c r="DB123" s="857"/>
      <c r="DC123" s="857"/>
      <c r="DD123" s="857"/>
      <c r="DE123" s="857"/>
      <c r="DF123" s="858"/>
      <c r="DG123" s="797">
        <v>995912</v>
      </c>
      <c r="DH123" s="798"/>
      <c r="DI123" s="798"/>
      <c r="DJ123" s="798"/>
      <c r="DK123" s="799"/>
      <c r="DL123" s="800">
        <v>923748</v>
      </c>
      <c r="DM123" s="798"/>
      <c r="DN123" s="798"/>
      <c r="DO123" s="798"/>
      <c r="DP123" s="799"/>
      <c r="DQ123" s="800">
        <v>845727</v>
      </c>
      <c r="DR123" s="798"/>
      <c r="DS123" s="798"/>
      <c r="DT123" s="798"/>
      <c r="DU123" s="799"/>
      <c r="DV123" s="845">
        <v>1.5</v>
      </c>
      <c r="DW123" s="846"/>
      <c r="DX123" s="846"/>
      <c r="DY123" s="846"/>
      <c r="DZ123" s="847"/>
    </row>
    <row r="124" spans="1:130" s="199" customFormat="1" ht="26.25" customHeight="1" thickBot="1">
      <c r="A124" s="838"/>
      <c r="B124" s="839"/>
      <c r="C124" s="842" t="s">
        <v>447</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112</v>
      </c>
      <c r="AB124" s="798"/>
      <c r="AC124" s="798"/>
      <c r="AD124" s="798"/>
      <c r="AE124" s="799"/>
      <c r="AF124" s="800" t="s">
        <v>112</v>
      </c>
      <c r="AG124" s="798"/>
      <c r="AH124" s="798"/>
      <c r="AI124" s="798"/>
      <c r="AJ124" s="799"/>
      <c r="AK124" s="800" t="s">
        <v>112</v>
      </c>
      <c r="AL124" s="798"/>
      <c r="AM124" s="798"/>
      <c r="AN124" s="798"/>
      <c r="AO124" s="799"/>
      <c r="AP124" s="845" t="s">
        <v>112</v>
      </c>
      <c r="AQ124" s="846"/>
      <c r="AR124" s="846"/>
      <c r="AS124" s="846"/>
      <c r="AT124" s="847"/>
      <c r="AU124" s="848" t="s">
        <v>459</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t="s">
        <v>112</v>
      </c>
      <c r="BR124" s="852"/>
      <c r="BS124" s="852"/>
      <c r="BT124" s="852"/>
      <c r="BU124" s="852"/>
      <c r="BV124" s="852" t="s">
        <v>112</v>
      </c>
      <c r="BW124" s="852"/>
      <c r="BX124" s="852"/>
      <c r="BY124" s="852"/>
      <c r="BZ124" s="852"/>
      <c r="CA124" s="852" t="s">
        <v>112</v>
      </c>
      <c r="CB124" s="852"/>
      <c r="CC124" s="852"/>
      <c r="CD124" s="852"/>
      <c r="CE124" s="852"/>
      <c r="CF124" s="742"/>
      <c r="CG124" s="743"/>
      <c r="CH124" s="743"/>
      <c r="CI124" s="743"/>
      <c r="CJ124" s="883"/>
      <c r="CK124" s="891"/>
      <c r="CL124" s="891"/>
      <c r="CM124" s="891"/>
      <c r="CN124" s="891"/>
      <c r="CO124" s="892"/>
      <c r="CP124" s="856" t="s">
        <v>460</v>
      </c>
      <c r="CQ124" s="857"/>
      <c r="CR124" s="857"/>
      <c r="CS124" s="857"/>
      <c r="CT124" s="857"/>
      <c r="CU124" s="857"/>
      <c r="CV124" s="857"/>
      <c r="CW124" s="857"/>
      <c r="CX124" s="857"/>
      <c r="CY124" s="857"/>
      <c r="CZ124" s="857"/>
      <c r="DA124" s="857"/>
      <c r="DB124" s="857"/>
      <c r="DC124" s="857"/>
      <c r="DD124" s="857"/>
      <c r="DE124" s="857"/>
      <c r="DF124" s="858"/>
      <c r="DG124" s="780">
        <v>1186885</v>
      </c>
      <c r="DH124" s="781"/>
      <c r="DI124" s="781"/>
      <c r="DJ124" s="781"/>
      <c r="DK124" s="782"/>
      <c r="DL124" s="783">
        <v>967451</v>
      </c>
      <c r="DM124" s="781"/>
      <c r="DN124" s="781"/>
      <c r="DO124" s="781"/>
      <c r="DP124" s="782"/>
      <c r="DQ124" s="783">
        <v>785664</v>
      </c>
      <c r="DR124" s="781"/>
      <c r="DS124" s="781"/>
      <c r="DT124" s="781"/>
      <c r="DU124" s="782"/>
      <c r="DV124" s="869">
        <v>1.4</v>
      </c>
      <c r="DW124" s="870"/>
      <c r="DX124" s="870"/>
      <c r="DY124" s="870"/>
      <c r="DZ124" s="871"/>
    </row>
    <row r="125" spans="1:130" s="199" customFormat="1" ht="26.25" customHeight="1">
      <c r="A125" s="838"/>
      <c r="B125" s="839"/>
      <c r="C125" s="842" t="s">
        <v>449</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112</v>
      </c>
      <c r="AB125" s="798"/>
      <c r="AC125" s="798"/>
      <c r="AD125" s="798"/>
      <c r="AE125" s="799"/>
      <c r="AF125" s="800" t="s">
        <v>112</v>
      </c>
      <c r="AG125" s="798"/>
      <c r="AH125" s="798"/>
      <c r="AI125" s="798"/>
      <c r="AJ125" s="799"/>
      <c r="AK125" s="800" t="s">
        <v>112</v>
      </c>
      <c r="AL125" s="798"/>
      <c r="AM125" s="798"/>
      <c r="AN125" s="798"/>
      <c r="AO125" s="799"/>
      <c r="AP125" s="845" t="s">
        <v>112</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461</v>
      </c>
      <c r="CL125" s="873"/>
      <c r="CM125" s="873"/>
      <c r="CN125" s="873"/>
      <c r="CO125" s="874"/>
      <c r="CP125" s="881" t="s">
        <v>462</v>
      </c>
      <c r="CQ125" s="826"/>
      <c r="CR125" s="826"/>
      <c r="CS125" s="826"/>
      <c r="CT125" s="826"/>
      <c r="CU125" s="826"/>
      <c r="CV125" s="826"/>
      <c r="CW125" s="826"/>
      <c r="CX125" s="826"/>
      <c r="CY125" s="826"/>
      <c r="CZ125" s="826"/>
      <c r="DA125" s="826"/>
      <c r="DB125" s="826"/>
      <c r="DC125" s="826"/>
      <c r="DD125" s="826"/>
      <c r="DE125" s="826"/>
      <c r="DF125" s="827"/>
      <c r="DG125" s="882" t="s">
        <v>112</v>
      </c>
      <c r="DH125" s="863"/>
      <c r="DI125" s="863"/>
      <c r="DJ125" s="863"/>
      <c r="DK125" s="863"/>
      <c r="DL125" s="863" t="s">
        <v>112</v>
      </c>
      <c r="DM125" s="863"/>
      <c r="DN125" s="863"/>
      <c r="DO125" s="863"/>
      <c r="DP125" s="863"/>
      <c r="DQ125" s="863" t="s">
        <v>112</v>
      </c>
      <c r="DR125" s="863"/>
      <c r="DS125" s="863"/>
      <c r="DT125" s="863"/>
      <c r="DU125" s="863"/>
      <c r="DV125" s="864" t="s">
        <v>112</v>
      </c>
      <c r="DW125" s="864"/>
      <c r="DX125" s="864"/>
      <c r="DY125" s="864"/>
      <c r="DZ125" s="865"/>
    </row>
    <row r="126" spans="1:130" s="199" customFormat="1" ht="26.25" customHeight="1" thickBot="1">
      <c r="A126" s="838"/>
      <c r="B126" s="839"/>
      <c r="C126" s="842" t="s">
        <v>451</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v>24650</v>
      </c>
      <c r="AB126" s="798"/>
      <c r="AC126" s="798"/>
      <c r="AD126" s="798"/>
      <c r="AE126" s="799"/>
      <c r="AF126" s="800" t="s">
        <v>112</v>
      </c>
      <c r="AG126" s="798"/>
      <c r="AH126" s="798"/>
      <c r="AI126" s="798"/>
      <c r="AJ126" s="799"/>
      <c r="AK126" s="800" t="s">
        <v>112</v>
      </c>
      <c r="AL126" s="798"/>
      <c r="AM126" s="798"/>
      <c r="AN126" s="798"/>
      <c r="AO126" s="799"/>
      <c r="AP126" s="845" t="s">
        <v>112</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463</v>
      </c>
      <c r="CQ126" s="768"/>
      <c r="CR126" s="768"/>
      <c r="CS126" s="768"/>
      <c r="CT126" s="768"/>
      <c r="CU126" s="768"/>
      <c r="CV126" s="768"/>
      <c r="CW126" s="768"/>
      <c r="CX126" s="768"/>
      <c r="CY126" s="768"/>
      <c r="CZ126" s="768"/>
      <c r="DA126" s="768"/>
      <c r="DB126" s="768"/>
      <c r="DC126" s="768"/>
      <c r="DD126" s="768"/>
      <c r="DE126" s="768"/>
      <c r="DF126" s="769"/>
      <c r="DG126" s="834" t="s">
        <v>112</v>
      </c>
      <c r="DH126" s="835"/>
      <c r="DI126" s="835"/>
      <c r="DJ126" s="835"/>
      <c r="DK126" s="835"/>
      <c r="DL126" s="835" t="s">
        <v>112</v>
      </c>
      <c r="DM126" s="835"/>
      <c r="DN126" s="835"/>
      <c r="DO126" s="835"/>
      <c r="DP126" s="835"/>
      <c r="DQ126" s="835" t="s">
        <v>112</v>
      </c>
      <c r="DR126" s="835"/>
      <c r="DS126" s="835"/>
      <c r="DT126" s="835"/>
      <c r="DU126" s="835"/>
      <c r="DV126" s="812" t="s">
        <v>112</v>
      </c>
      <c r="DW126" s="812"/>
      <c r="DX126" s="812"/>
      <c r="DY126" s="812"/>
      <c r="DZ126" s="813"/>
    </row>
    <row r="127" spans="1:130" s="199" customFormat="1" ht="26.25" customHeight="1">
      <c r="A127" s="840"/>
      <c r="B127" s="841"/>
      <c r="C127" s="859" t="s">
        <v>464</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v>17079</v>
      </c>
      <c r="AB127" s="798"/>
      <c r="AC127" s="798"/>
      <c r="AD127" s="798"/>
      <c r="AE127" s="799"/>
      <c r="AF127" s="800">
        <v>16222</v>
      </c>
      <c r="AG127" s="798"/>
      <c r="AH127" s="798"/>
      <c r="AI127" s="798"/>
      <c r="AJ127" s="799"/>
      <c r="AK127" s="800">
        <v>39789</v>
      </c>
      <c r="AL127" s="798"/>
      <c r="AM127" s="798"/>
      <c r="AN127" s="798"/>
      <c r="AO127" s="799"/>
      <c r="AP127" s="845">
        <v>0.1</v>
      </c>
      <c r="AQ127" s="846"/>
      <c r="AR127" s="846"/>
      <c r="AS127" s="846"/>
      <c r="AT127" s="847"/>
      <c r="AU127" s="235"/>
      <c r="AV127" s="235"/>
      <c r="AW127" s="235"/>
      <c r="AX127" s="862" t="s">
        <v>465</v>
      </c>
      <c r="AY127" s="830"/>
      <c r="AZ127" s="830"/>
      <c r="BA127" s="830"/>
      <c r="BB127" s="830"/>
      <c r="BC127" s="830"/>
      <c r="BD127" s="830"/>
      <c r="BE127" s="831"/>
      <c r="BF127" s="829" t="s">
        <v>466</v>
      </c>
      <c r="BG127" s="830"/>
      <c r="BH127" s="830"/>
      <c r="BI127" s="830"/>
      <c r="BJ127" s="830"/>
      <c r="BK127" s="830"/>
      <c r="BL127" s="831"/>
      <c r="BM127" s="829" t="s">
        <v>467</v>
      </c>
      <c r="BN127" s="830"/>
      <c r="BO127" s="830"/>
      <c r="BP127" s="830"/>
      <c r="BQ127" s="830"/>
      <c r="BR127" s="830"/>
      <c r="BS127" s="831"/>
      <c r="BT127" s="829" t="s">
        <v>468</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469</v>
      </c>
      <c r="CQ127" s="768"/>
      <c r="CR127" s="768"/>
      <c r="CS127" s="768"/>
      <c r="CT127" s="768"/>
      <c r="CU127" s="768"/>
      <c r="CV127" s="768"/>
      <c r="CW127" s="768"/>
      <c r="CX127" s="768"/>
      <c r="CY127" s="768"/>
      <c r="CZ127" s="768"/>
      <c r="DA127" s="768"/>
      <c r="DB127" s="768"/>
      <c r="DC127" s="768"/>
      <c r="DD127" s="768"/>
      <c r="DE127" s="768"/>
      <c r="DF127" s="769"/>
      <c r="DG127" s="834" t="s">
        <v>112</v>
      </c>
      <c r="DH127" s="835"/>
      <c r="DI127" s="835"/>
      <c r="DJ127" s="835"/>
      <c r="DK127" s="835"/>
      <c r="DL127" s="835" t="s">
        <v>112</v>
      </c>
      <c r="DM127" s="835"/>
      <c r="DN127" s="835"/>
      <c r="DO127" s="835"/>
      <c r="DP127" s="835"/>
      <c r="DQ127" s="835" t="s">
        <v>112</v>
      </c>
      <c r="DR127" s="835"/>
      <c r="DS127" s="835"/>
      <c r="DT127" s="835"/>
      <c r="DU127" s="835"/>
      <c r="DV127" s="812" t="s">
        <v>112</v>
      </c>
      <c r="DW127" s="812"/>
      <c r="DX127" s="812"/>
      <c r="DY127" s="812"/>
      <c r="DZ127" s="813"/>
    </row>
    <row r="128" spans="1:130" s="199" customFormat="1" ht="26.25" customHeight="1" thickBot="1">
      <c r="A128" s="814" t="s">
        <v>470</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471</v>
      </c>
      <c r="X128" s="816"/>
      <c r="Y128" s="816"/>
      <c r="Z128" s="817"/>
      <c r="AA128" s="818">
        <v>2190398</v>
      </c>
      <c r="AB128" s="819"/>
      <c r="AC128" s="819"/>
      <c r="AD128" s="819"/>
      <c r="AE128" s="820"/>
      <c r="AF128" s="821">
        <v>1934732</v>
      </c>
      <c r="AG128" s="819"/>
      <c r="AH128" s="819"/>
      <c r="AI128" s="819"/>
      <c r="AJ128" s="820"/>
      <c r="AK128" s="821">
        <v>2025722</v>
      </c>
      <c r="AL128" s="819"/>
      <c r="AM128" s="819"/>
      <c r="AN128" s="819"/>
      <c r="AO128" s="820"/>
      <c r="AP128" s="822"/>
      <c r="AQ128" s="823"/>
      <c r="AR128" s="823"/>
      <c r="AS128" s="823"/>
      <c r="AT128" s="824"/>
      <c r="AU128" s="235"/>
      <c r="AV128" s="235"/>
      <c r="AW128" s="235"/>
      <c r="AX128" s="825" t="s">
        <v>472</v>
      </c>
      <c r="AY128" s="826"/>
      <c r="AZ128" s="826"/>
      <c r="BA128" s="826"/>
      <c r="BB128" s="826"/>
      <c r="BC128" s="826"/>
      <c r="BD128" s="826"/>
      <c r="BE128" s="827"/>
      <c r="BF128" s="804" t="s">
        <v>112</v>
      </c>
      <c r="BG128" s="805"/>
      <c r="BH128" s="805"/>
      <c r="BI128" s="805"/>
      <c r="BJ128" s="805"/>
      <c r="BK128" s="805"/>
      <c r="BL128" s="828"/>
      <c r="BM128" s="804">
        <v>11.25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473</v>
      </c>
      <c r="CQ128" s="746"/>
      <c r="CR128" s="746"/>
      <c r="CS128" s="746"/>
      <c r="CT128" s="746"/>
      <c r="CU128" s="746"/>
      <c r="CV128" s="746"/>
      <c r="CW128" s="746"/>
      <c r="CX128" s="746"/>
      <c r="CY128" s="746"/>
      <c r="CZ128" s="746"/>
      <c r="DA128" s="746"/>
      <c r="DB128" s="746"/>
      <c r="DC128" s="746"/>
      <c r="DD128" s="746"/>
      <c r="DE128" s="746"/>
      <c r="DF128" s="747"/>
      <c r="DG128" s="808" t="s">
        <v>112</v>
      </c>
      <c r="DH128" s="809"/>
      <c r="DI128" s="809"/>
      <c r="DJ128" s="809"/>
      <c r="DK128" s="809"/>
      <c r="DL128" s="809" t="s">
        <v>112</v>
      </c>
      <c r="DM128" s="809"/>
      <c r="DN128" s="809"/>
      <c r="DO128" s="809"/>
      <c r="DP128" s="809"/>
      <c r="DQ128" s="809" t="s">
        <v>112</v>
      </c>
      <c r="DR128" s="809"/>
      <c r="DS128" s="809"/>
      <c r="DT128" s="809"/>
      <c r="DU128" s="809"/>
      <c r="DV128" s="810" t="s">
        <v>112</v>
      </c>
      <c r="DW128" s="810"/>
      <c r="DX128" s="810"/>
      <c r="DY128" s="810"/>
      <c r="DZ128" s="811"/>
    </row>
    <row r="129" spans="1:131" s="199" customFormat="1" ht="26.25" customHeight="1">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474</v>
      </c>
      <c r="X129" s="795"/>
      <c r="Y129" s="795"/>
      <c r="Z129" s="796"/>
      <c r="AA129" s="797">
        <v>68162431</v>
      </c>
      <c r="AB129" s="798"/>
      <c r="AC129" s="798"/>
      <c r="AD129" s="798"/>
      <c r="AE129" s="799"/>
      <c r="AF129" s="800">
        <v>68464793</v>
      </c>
      <c r="AG129" s="798"/>
      <c r="AH129" s="798"/>
      <c r="AI129" s="798"/>
      <c r="AJ129" s="799"/>
      <c r="AK129" s="800">
        <v>67264598</v>
      </c>
      <c r="AL129" s="798"/>
      <c r="AM129" s="798"/>
      <c r="AN129" s="798"/>
      <c r="AO129" s="799"/>
      <c r="AP129" s="801"/>
      <c r="AQ129" s="802"/>
      <c r="AR129" s="802"/>
      <c r="AS129" s="802"/>
      <c r="AT129" s="803"/>
      <c r="AU129" s="237"/>
      <c r="AV129" s="237"/>
      <c r="AW129" s="237"/>
      <c r="AX129" s="767" t="s">
        <v>475</v>
      </c>
      <c r="AY129" s="768"/>
      <c r="AZ129" s="768"/>
      <c r="BA129" s="768"/>
      <c r="BB129" s="768"/>
      <c r="BC129" s="768"/>
      <c r="BD129" s="768"/>
      <c r="BE129" s="769"/>
      <c r="BF129" s="787" t="s">
        <v>112</v>
      </c>
      <c r="BG129" s="788"/>
      <c r="BH129" s="788"/>
      <c r="BI129" s="788"/>
      <c r="BJ129" s="788"/>
      <c r="BK129" s="788"/>
      <c r="BL129" s="789"/>
      <c r="BM129" s="787">
        <v>16.25</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92" t="s">
        <v>476</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477</v>
      </c>
      <c r="X130" s="795"/>
      <c r="Y130" s="795"/>
      <c r="Z130" s="796"/>
      <c r="AA130" s="797">
        <v>9946116</v>
      </c>
      <c r="AB130" s="798"/>
      <c r="AC130" s="798"/>
      <c r="AD130" s="798"/>
      <c r="AE130" s="799"/>
      <c r="AF130" s="800">
        <v>9528237</v>
      </c>
      <c r="AG130" s="798"/>
      <c r="AH130" s="798"/>
      <c r="AI130" s="798"/>
      <c r="AJ130" s="799"/>
      <c r="AK130" s="800">
        <v>9556532</v>
      </c>
      <c r="AL130" s="798"/>
      <c r="AM130" s="798"/>
      <c r="AN130" s="798"/>
      <c r="AO130" s="799"/>
      <c r="AP130" s="801"/>
      <c r="AQ130" s="802"/>
      <c r="AR130" s="802"/>
      <c r="AS130" s="802"/>
      <c r="AT130" s="803"/>
      <c r="AU130" s="237"/>
      <c r="AV130" s="237"/>
      <c r="AW130" s="237"/>
      <c r="AX130" s="767" t="s">
        <v>478</v>
      </c>
      <c r="AY130" s="768"/>
      <c r="AZ130" s="768"/>
      <c r="BA130" s="768"/>
      <c r="BB130" s="768"/>
      <c r="BC130" s="768"/>
      <c r="BD130" s="768"/>
      <c r="BE130" s="769"/>
      <c r="BF130" s="770">
        <v>5.0999999999999996</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479</v>
      </c>
      <c r="X131" s="778"/>
      <c r="Y131" s="778"/>
      <c r="Z131" s="779"/>
      <c r="AA131" s="780">
        <v>58216315</v>
      </c>
      <c r="AB131" s="781"/>
      <c r="AC131" s="781"/>
      <c r="AD131" s="781"/>
      <c r="AE131" s="782"/>
      <c r="AF131" s="783">
        <v>58936556</v>
      </c>
      <c r="AG131" s="781"/>
      <c r="AH131" s="781"/>
      <c r="AI131" s="781"/>
      <c r="AJ131" s="782"/>
      <c r="AK131" s="783">
        <v>57708066</v>
      </c>
      <c r="AL131" s="781"/>
      <c r="AM131" s="781"/>
      <c r="AN131" s="781"/>
      <c r="AO131" s="782"/>
      <c r="AP131" s="784"/>
      <c r="AQ131" s="785"/>
      <c r="AR131" s="785"/>
      <c r="AS131" s="785"/>
      <c r="AT131" s="786"/>
      <c r="AU131" s="237"/>
      <c r="AV131" s="237"/>
      <c r="AW131" s="237"/>
      <c r="AX131" s="745" t="s">
        <v>480</v>
      </c>
      <c r="AY131" s="746"/>
      <c r="AZ131" s="746"/>
      <c r="BA131" s="746"/>
      <c r="BB131" s="746"/>
      <c r="BC131" s="746"/>
      <c r="BD131" s="746"/>
      <c r="BE131" s="747"/>
      <c r="BF131" s="748" t="s">
        <v>112</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54" t="s">
        <v>481</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482</v>
      </c>
      <c r="W132" s="758"/>
      <c r="X132" s="758"/>
      <c r="Y132" s="758"/>
      <c r="Z132" s="759"/>
      <c r="AA132" s="760">
        <v>4.0013765899999996</v>
      </c>
      <c r="AB132" s="761"/>
      <c r="AC132" s="761"/>
      <c r="AD132" s="761"/>
      <c r="AE132" s="762"/>
      <c r="AF132" s="763">
        <v>5.4436248359999997</v>
      </c>
      <c r="AG132" s="761"/>
      <c r="AH132" s="761"/>
      <c r="AI132" s="761"/>
      <c r="AJ132" s="762"/>
      <c r="AK132" s="763">
        <v>6.0974179939999997</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483</v>
      </c>
      <c r="W133" s="737"/>
      <c r="X133" s="737"/>
      <c r="Y133" s="737"/>
      <c r="Z133" s="738"/>
      <c r="AA133" s="739">
        <v>5</v>
      </c>
      <c r="AB133" s="740"/>
      <c r="AC133" s="740"/>
      <c r="AD133" s="740"/>
      <c r="AE133" s="741"/>
      <c r="AF133" s="739">
        <v>4.5999999999999996</v>
      </c>
      <c r="AG133" s="740"/>
      <c r="AH133" s="740"/>
      <c r="AI133" s="740"/>
      <c r="AJ133" s="741"/>
      <c r="AK133" s="739">
        <v>5.0999999999999996</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484</v>
      </c>
      <c r="B5" s="248"/>
      <c r="C5" s="248"/>
      <c r="D5" s="248"/>
      <c r="E5" s="248"/>
      <c r="F5" s="248"/>
      <c r="G5" s="248"/>
      <c r="H5" s="248"/>
      <c r="I5" s="248"/>
      <c r="J5" s="248"/>
      <c r="K5" s="248"/>
      <c r="L5" s="248"/>
      <c r="M5" s="248"/>
      <c r="N5" s="248"/>
      <c r="O5" s="249"/>
    </row>
    <row r="6" spans="1:16">
      <c r="A6" s="250"/>
      <c r="B6" s="246"/>
      <c r="C6" s="246"/>
      <c r="D6" s="246"/>
      <c r="E6" s="246"/>
      <c r="F6" s="246"/>
      <c r="G6" s="251" t="s">
        <v>485</v>
      </c>
      <c r="H6" s="251"/>
      <c r="I6" s="251"/>
      <c r="J6" s="251"/>
      <c r="K6" s="246"/>
      <c r="L6" s="246"/>
      <c r="M6" s="246"/>
      <c r="N6" s="246"/>
    </row>
    <row r="7" spans="1:16">
      <c r="A7" s="250"/>
      <c r="B7" s="246"/>
      <c r="C7" s="246"/>
      <c r="D7" s="246"/>
      <c r="E7" s="246"/>
      <c r="F7" s="246"/>
      <c r="G7" s="253"/>
      <c r="H7" s="254"/>
      <c r="I7" s="254"/>
      <c r="J7" s="255"/>
      <c r="K7" s="1152" t="s">
        <v>486</v>
      </c>
      <c r="L7" s="256"/>
      <c r="M7" s="257" t="s">
        <v>487</v>
      </c>
      <c r="N7" s="258"/>
    </row>
    <row r="8" spans="1:16">
      <c r="A8" s="250"/>
      <c r="B8" s="246"/>
      <c r="C8" s="246"/>
      <c r="D8" s="246"/>
      <c r="E8" s="246"/>
      <c r="F8" s="246"/>
      <c r="G8" s="259"/>
      <c r="H8" s="260"/>
      <c r="I8" s="260"/>
      <c r="J8" s="261"/>
      <c r="K8" s="1153"/>
      <c r="L8" s="262" t="s">
        <v>488</v>
      </c>
      <c r="M8" s="263" t="s">
        <v>489</v>
      </c>
      <c r="N8" s="264" t="s">
        <v>490</v>
      </c>
    </row>
    <row r="9" spans="1:16">
      <c r="A9" s="250"/>
      <c r="B9" s="246"/>
      <c r="C9" s="246"/>
      <c r="D9" s="246"/>
      <c r="E9" s="246"/>
      <c r="F9" s="246"/>
      <c r="G9" s="1166" t="s">
        <v>491</v>
      </c>
      <c r="H9" s="1167"/>
      <c r="I9" s="1167"/>
      <c r="J9" s="1168"/>
      <c r="K9" s="265">
        <v>15057951</v>
      </c>
      <c r="L9" s="266">
        <v>46070</v>
      </c>
      <c r="M9" s="267">
        <v>57606</v>
      </c>
      <c r="N9" s="268">
        <v>-20</v>
      </c>
    </row>
    <row r="10" spans="1:16">
      <c r="A10" s="250"/>
      <c r="B10" s="246"/>
      <c r="C10" s="246"/>
      <c r="D10" s="246"/>
      <c r="E10" s="246"/>
      <c r="F10" s="246"/>
      <c r="G10" s="1166" t="s">
        <v>492</v>
      </c>
      <c r="H10" s="1167"/>
      <c r="I10" s="1167"/>
      <c r="J10" s="1168"/>
      <c r="K10" s="269">
        <v>2002852</v>
      </c>
      <c r="L10" s="270">
        <v>6128</v>
      </c>
      <c r="M10" s="271">
        <v>2562</v>
      </c>
      <c r="N10" s="272">
        <v>139.19999999999999</v>
      </c>
    </row>
    <row r="11" spans="1:16" ht="13.5" customHeight="1">
      <c r="A11" s="250"/>
      <c r="B11" s="246"/>
      <c r="C11" s="246"/>
      <c r="D11" s="246"/>
      <c r="E11" s="246"/>
      <c r="F11" s="246"/>
      <c r="G11" s="1166" t="s">
        <v>493</v>
      </c>
      <c r="H11" s="1167"/>
      <c r="I11" s="1167"/>
      <c r="J11" s="1168"/>
      <c r="K11" s="269">
        <v>2253835</v>
      </c>
      <c r="L11" s="270">
        <v>6896</v>
      </c>
      <c r="M11" s="271">
        <v>1597</v>
      </c>
      <c r="N11" s="272">
        <v>331.8</v>
      </c>
    </row>
    <row r="12" spans="1:16" ht="13.5" customHeight="1">
      <c r="A12" s="250"/>
      <c r="B12" s="246"/>
      <c r="C12" s="246"/>
      <c r="D12" s="246"/>
      <c r="E12" s="246"/>
      <c r="F12" s="246"/>
      <c r="G12" s="1166" t="s">
        <v>494</v>
      </c>
      <c r="H12" s="1167"/>
      <c r="I12" s="1167"/>
      <c r="J12" s="1168"/>
      <c r="K12" s="269">
        <v>152918</v>
      </c>
      <c r="L12" s="270">
        <v>468</v>
      </c>
      <c r="M12" s="271">
        <v>583</v>
      </c>
      <c r="N12" s="272">
        <v>-19.7</v>
      </c>
    </row>
    <row r="13" spans="1:16" ht="13.5" customHeight="1">
      <c r="A13" s="250"/>
      <c r="B13" s="246"/>
      <c r="C13" s="246"/>
      <c r="D13" s="246"/>
      <c r="E13" s="246"/>
      <c r="F13" s="246"/>
      <c r="G13" s="1166" t="s">
        <v>495</v>
      </c>
      <c r="H13" s="1167"/>
      <c r="I13" s="1167"/>
      <c r="J13" s="1168"/>
      <c r="K13" s="269">
        <v>264687</v>
      </c>
      <c r="L13" s="270">
        <v>810</v>
      </c>
      <c r="M13" s="271">
        <v>23</v>
      </c>
      <c r="N13" s="272">
        <v>3421.7</v>
      </c>
    </row>
    <row r="14" spans="1:16" ht="13.5" customHeight="1">
      <c r="A14" s="250"/>
      <c r="B14" s="246"/>
      <c r="C14" s="246"/>
      <c r="D14" s="246"/>
      <c r="E14" s="246"/>
      <c r="F14" s="246"/>
      <c r="G14" s="1166" t="s">
        <v>496</v>
      </c>
      <c r="H14" s="1167"/>
      <c r="I14" s="1167"/>
      <c r="J14" s="1168"/>
      <c r="K14" s="269">
        <v>792244</v>
      </c>
      <c r="L14" s="270">
        <v>2424</v>
      </c>
      <c r="M14" s="271">
        <v>1821</v>
      </c>
      <c r="N14" s="272">
        <v>33.1</v>
      </c>
    </row>
    <row r="15" spans="1:16" ht="13.5" customHeight="1">
      <c r="A15" s="250"/>
      <c r="B15" s="246"/>
      <c r="C15" s="246"/>
      <c r="D15" s="246"/>
      <c r="E15" s="246"/>
      <c r="F15" s="246"/>
      <c r="G15" s="1166" t="s">
        <v>497</v>
      </c>
      <c r="H15" s="1167"/>
      <c r="I15" s="1167"/>
      <c r="J15" s="1168"/>
      <c r="K15" s="269">
        <v>503425</v>
      </c>
      <c r="L15" s="270">
        <v>1540</v>
      </c>
      <c r="M15" s="271">
        <v>1288</v>
      </c>
      <c r="N15" s="272">
        <v>19.600000000000001</v>
      </c>
    </row>
    <row r="16" spans="1:16">
      <c r="A16" s="250"/>
      <c r="B16" s="246"/>
      <c r="C16" s="246"/>
      <c r="D16" s="246"/>
      <c r="E16" s="246"/>
      <c r="F16" s="246"/>
      <c r="G16" s="1169" t="s">
        <v>498</v>
      </c>
      <c r="H16" s="1170"/>
      <c r="I16" s="1170"/>
      <c r="J16" s="1171"/>
      <c r="K16" s="270">
        <v>-1086318</v>
      </c>
      <c r="L16" s="270">
        <v>-3324</v>
      </c>
      <c r="M16" s="271">
        <v>-4777</v>
      </c>
      <c r="N16" s="272">
        <v>-30.4</v>
      </c>
    </row>
    <row r="17" spans="1:16">
      <c r="A17" s="250"/>
      <c r="B17" s="246"/>
      <c r="C17" s="246"/>
      <c r="D17" s="246"/>
      <c r="E17" s="246"/>
      <c r="F17" s="246"/>
      <c r="G17" s="1169" t="s">
        <v>171</v>
      </c>
      <c r="H17" s="1170"/>
      <c r="I17" s="1170"/>
      <c r="J17" s="1171"/>
      <c r="K17" s="270">
        <v>19941594</v>
      </c>
      <c r="L17" s="270">
        <v>61011</v>
      </c>
      <c r="M17" s="271">
        <v>60704</v>
      </c>
      <c r="N17" s="272">
        <v>0.5</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499</v>
      </c>
      <c r="H19" s="246"/>
      <c r="I19" s="246"/>
      <c r="J19" s="246"/>
      <c r="K19" s="246"/>
      <c r="L19" s="246"/>
      <c r="M19" s="246"/>
      <c r="N19" s="246"/>
    </row>
    <row r="20" spans="1:16">
      <c r="A20" s="250"/>
      <c r="B20" s="246"/>
      <c r="C20" s="246"/>
      <c r="D20" s="246"/>
      <c r="E20" s="246"/>
      <c r="F20" s="246"/>
      <c r="G20" s="274"/>
      <c r="H20" s="275"/>
      <c r="I20" s="275"/>
      <c r="J20" s="276"/>
      <c r="K20" s="277" t="s">
        <v>500</v>
      </c>
      <c r="L20" s="278" t="s">
        <v>501</v>
      </c>
      <c r="M20" s="279" t="s">
        <v>502</v>
      </c>
      <c r="N20" s="280"/>
    </row>
    <row r="21" spans="1:16" s="286" customFormat="1">
      <c r="A21" s="281"/>
      <c r="B21" s="251"/>
      <c r="C21" s="251"/>
      <c r="D21" s="251"/>
      <c r="E21" s="251"/>
      <c r="F21" s="251"/>
      <c r="G21" s="1163" t="s">
        <v>503</v>
      </c>
      <c r="H21" s="1164"/>
      <c r="I21" s="1164"/>
      <c r="J21" s="1165"/>
      <c r="K21" s="282">
        <v>5.55</v>
      </c>
      <c r="L21" s="283">
        <v>6.19</v>
      </c>
      <c r="M21" s="284">
        <v>-0.64</v>
      </c>
      <c r="N21" s="251"/>
      <c r="O21" s="285"/>
      <c r="P21" s="281"/>
    </row>
    <row r="22" spans="1:16" s="286" customFormat="1">
      <c r="A22" s="281"/>
      <c r="B22" s="251"/>
      <c r="C22" s="251"/>
      <c r="D22" s="251"/>
      <c r="E22" s="251"/>
      <c r="F22" s="251"/>
      <c r="G22" s="1163" t="s">
        <v>504</v>
      </c>
      <c r="H22" s="1164"/>
      <c r="I22" s="1164"/>
      <c r="J22" s="1165"/>
      <c r="K22" s="287">
        <v>101.5</v>
      </c>
      <c r="L22" s="288">
        <v>100.2</v>
      </c>
      <c r="M22" s="289">
        <v>1.3</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505</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506</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507</v>
      </c>
      <c r="H29" s="251"/>
      <c r="I29" s="251"/>
      <c r="J29" s="251"/>
      <c r="K29" s="246"/>
      <c r="L29" s="246"/>
      <c r="M29" s="246"/>
      <c r="N29" s="246"/>
      <c r="O29" s="295"/>
    </row>
    <row r="30" spans="1:16">
      <c r="A30" s="250"/>
      <c r="B30" s="246"/>
      <c r="C30" s="246"/>
      <c r="D30" s="246"/>
      <c r="E30" s="246"/>
      <c r="F30" s="246"/>
      <c r="G30" s="253"/>
      <c r="H30" s="254"/>
      <c r="I30" s="254"/>
      <c r="J30" s="255"/>
      <c r="K30" s="1152" t="s">
        <v>486</v>
      </c>
      <c r="L30" s="256"/>
      <c r="M30" s="257" t="s">
        <v>487</v>
      </c>
      <c r="N30" s="258"/>
    </row>
    <row r="31" spans="1:16">
      <c r="A31" s="250"/>
      <c r="B31" s="246"/>
      <c r="C31" s="246"/>
      <c r="D31" s="246"/>
      <c r="E31" s="246"/>
      <c r="F31" s="246"/>
      <c r="G31" s="259"/>
      <c r="H31" s="260"/>
      <c r="I31" s="260"/>
      <c r="J31" s="261"/>
      <c r="K31" s="1153"/>
      <c r="L31" s="262" t="s">
        <v>488</v>
      </c>
      <c r="M31" s="263" t="s">
        <v>489</v>
      </c>
      <c r="N31" s="264" t="s">
        <v>490</v>
      </c>
    </row>
    <row r="32" spans="1:16" ht="27" customHeight="1">
      <c r="A32" s="250"/>
      <c r="B32" s="246"/>
      <c r="C32" s="246"/>
      <c r="D32" s="246"/>
      <c r="E32" s="246"/>
      <c r="F32" s="246"/>
      <c r="G32" s="1154" t="s">
        <v>508</v>
      </c>
      <c r="H32" s="1155"/>
      <c r="I32" s="1155"/>
      <c r="J32" s="1156"/>
      <c r="K32" s="296">
        <v>10238750</v>
      </c>
      <c r="L32" s="296">
        <v>31325</v>
      </c>
      <c r="M32" s="297">
        <v>38230</v>
      </c>
      <c r="N32" s="298">
        <v>-18.100000000000001</v>
      </c>
    </row>
    <row r="33" spans="1:16" ht="13.5" customHeight="1">
      <c r="A33" s="250"/>
      <c r="B33" s="246"/>
      <c r="C33" s="246"/>
      <c r="D33" s="246"/>
      <c r="E33" s="246"/>
      <c r="F33" s="246"/>
      <c r="G33" s="1154" t="s">
        <v>509</v>
      </c>
      <c r="H33" s="1155"/>
      <c r="I33" s="1155"/>
      <c r="J33" s="1156"/>
      <c r="K33" s="296" t="s">
        <v>510</v>
      </c>
      <c r="L33" s="296" t="s">
        <v>510</v>
      </c>
      <c r="M33" s="297" t="s">
        <v>510</v>
      </c>
      <c r="N33" s="298" t="s">
        <v>510</v>
      </c>
    </row>
    <row r="34" spans="1:16" ht="27" customHeight="1">
      <c r="A34" s="250"/>
      <c r="B34" s="246"/>
      <c r="C34" s="246"/>
      <c r="D34" s="246"/>
      <c r="E34" s="246"/>
      <c r="F34" s="246"/>
      <c r="G34" s="1154" t="s">
        <v>511</v>
      </c>
      <c r="H34" s="1155"/>
      <c r="I34" s="1155"/>
      <c r="J34" s="1156"/>
      <c r="K34" s="296" t="s">
        <v>510</v>
      </c>
      <c r="L34" s="296" t="s">
        <v>510</v>
      </c>
      <c r="M34" s="297">
        <v>109</v>
      </c>
      <c r="N34" s="298" t="s">
        <v>510</v>
      </c>
    </row>
    <row r="35" spans="1:16" ht="27" customHeight="1">
      <c r="A35" s="250"/>
      <c r="B35" s="246"/>
      <c r="C35" s="246"/>
      <c r="D35" s="246"/>
      <c r="E35" s="246"/>
      <c r="F35" s="246"/>
      <c r="G35" s="1154" t="s">
        <v>512</v>
      </c>
      <c r="H35" s="1155"/>
      <c r="I35" s="1155"/>
      <c r="J35" s="1156"/>
      <c r="K35" s="296">
        <v>4520150</v>
      </c>
      <c r="L35" s="296">
        <v>13829</v>
      </c>
      <c r="M35" s="297">
        <v>9521</v>
      </c>
      <c r="N35" s="298">
        <v>45.2</v>
      </c>
    </row>
    <row r="36" spans="1:16" ht="27" customHeight="1">
      <c r="A36" s="250"/>
      <c r="B36" s="246"/>
      <c r="C36" s="246"/>
      <c r="D36" s="246"/>
      <c r="E36" s="246"/>
      <c r="F36" s="246"/>
      <c r="G36" s="1154" t="s">
        <v>513</v>
      </c>
      <c r="H36" s="1155"/>
      <c r="I36" s="1155"/>
      <c r="J36" s="1156"/>
      <c r="K36" s="296">
        <v>88522</v>
      </c>
      <c r="L36" s="296">
        <v>271</v>
      </c>
      <c r="M36" s="297">
        <v>386</v>
      </c>
      <c r="N36" s="298">
        <v>-29.8</v>
      </c>
    </row>
    <row r="37" spans="1:16" ht="13.5" customHeight="1">
      <c r="A37" s="250"/>
      <c r="B37" s="246"/>
      <c r="C37" s="246"/>
      <c r="D37" s="246"/>
      <c r="E37" s="246"/>
      <c r="F37" s="246"/>
      <c r="G37" s="1154" t="s">
        <v>514</v>
      </c>
      <c r="H37" s="1155"/>
      <c r="I37" s="1155"/>
      <c r="J37" s="1156"/>
      <c r="K37" s="296">
        <v>253534</v>
      </c>
      <c r="L37" s="296">
        <v>776</v>
      </c>
      <c r="M37" s="297">
        <v>876</v>
      </c>
      <c r="N37" s="298">
        <v>-11.4</v>
      </c>
    </row>
    <row r="38" spans="1:16" ht="27" customHeight="1">
      <c r="A38" s="250"/>
      <c r="B38" s="246"/>
      <c r="C38" s="246"/>
      <c r="D38" s="246"/>
      <c r="E38" s="246"/>
      <c r="F38" s="246"/>
      <c r="G38" s="1157" t="s">
        <v>515</v>
      </c>
      <c r="H38" s="1158"/>
      <c r="I38" s="1158"/>
      <c r="J38" s="1159"/>
      <c r="K38" s="299" t="s">
        <v>510</v>
      </c>
      <c r="L38" s="299" t="s">
        <v>510</v>
      </c>
      <c r="M38" s="300">
        <v>2</v>
      </c>
      <c r="N38" s="301" t="s">
        <v>510</v>
      </c>
      <c r="O38" s="295"/>
    </row>
    <row r="39" spans="1:16">
      <c r="A39" s="250"/>
      <c r="B39" s="246"/>
      <c r="C39" s="246"/>
      <c r="D39" s="246"/>
      <c r="E39" s="246"/>
      <c r="F39" s="246"/>
      <c r="G39" s="1157" t="s">
        <v>516</v>
      </c>
      <c r="H39" s="1158"/>
      <c r="I39" s="1158"/>
      <c r="J39" s="1159"/>
      <c r="K39" s="302">
        <v>-2025722</v>
      </c>
      <c r="L39" s="302">
        <v>-6198</v>
      </c>
      <c r="M39" s="303">
        <v>-8387</v>
      </c>
      <c r="N39" s="304">
        <v>-26.1</v>
      </c>
      <c r="O39" s="295"/>
    </row>
    <row r="40" spans="1:16" ht="27" customHeight="1">
      <c r="A40" s="250"/>
      <c r="B40" s="246"/>
      <c r="C40" s="246"/>
      <c r="D40" s="246"/>
      <c r="E40" s="246"/>
      <c r="F40" s="246"/>
      <c r="G40" s="1154" t="s">
        <v>517</v>
      </c>
      <c r="H40" s="1155"/>
      <c r="I40" s="1155"/>
      <c r="J40" s="1156"/>
      <c r="K40" s="302">
        <v>-9556532</v>
      </c>
      <c r="L40" s="302">
        <v>-29238</v>
      </c>
      <c r="M40" s="303">
        <v>-29253</v>
      </c>
      <c r="N40" s="304">
        <v>-0.1</v>
      </c>
      <c r="O40" s="295"/>
    </row>
    <row r="41" spans="1:16">
      <c r="A41" s="250"/>
      <c r="B41" s="246"/>
      <c r="C41" s="246"/>
      <c r="D41" s="246"/>
      <c r="E41" s="246"/>
      <c r="F41" s="246"/>
      <c r="G41" s="1160" t="s">
        <v>282</v>
      </c>
      <c r="H41" s="1161"/>
      <c r="I41" s="1161"/>
      <c r="J41" s="1162"/>
      <c r="K41" s="296">
        <v>3518702</v>
      </c>
      <c r="L41" s="302">
        <v>10765</v>
      </c>
      <c r="M41" s="303">
        <v>11483</v>
      </c>
      <c r="N41" s="304">
        <v>-6.3</v>
      </c>
      <c r="O41" s="295"/>
    </row>
    <row r="42" spans="1:16">
      <c r="A42" s="250"/>
      <c r="B42" s="246"/>
      <c r="C42" s="246"/>
      <c r="D42" s="246"/>
      <c r="E42" s="246"/>
      <c r="F42" s="246"/>
      <c r="G42" s="305" t="s">
        <v>518</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519</v>
      </c>
      <c r="B47" s="246"/>
      <c r="C47" s="246"/>
      <c r="D47" s="246"/>
      <c r="E47" s="246"/>
      <c r="F47" s="246"/>
      <c r="G47" s="246"/>
      <c r="H47" s="246"/>
      <c r="I47" s="246"/>
      <c r="J47" s="246"/>
      <c r="K47" s="246"/>
      <c r="L47" s="246"/>
      <c r="M47" s="246"/>
      <c r="N47" s="246"/>
    </row>
    <row r="48" spans="1:16">
      <c r="A48" s="250"/>
      <c r="B48" s="246"/>
      <c r="C48" s="246"/>
      <c r="D48" s="246"/>
      <c r="E48" s="246"/>
      <c r="F48" s="246"/>
      <c r="G48" s="310" t="s">
        <v>520</v>
      </c>
      <c r="H48" s="310"/>
      <c r="I48" s="310"/>
      <c r="J48" s="310"/>
      <c r="K48" s="310"/>
      <c r="L48" s="310"/>
      <c r="M48" s="311"/>
      <c r="N48" s="310"/>
    </row>
    <row r="49" spans="1:14" ht="13.5" customHeight="1">
      <c r="A49" s="250"/>
      <c r="B49" s="246"/>
      <c r="C49" s="246"/>
      <c r="D49" s="246"/>
      <c r="E49" s="246"/>
      <c r="F49" s="246"/>
      <c r="G49" s="312"/>
      <c r="H49" s="313"/>
      <c r="I49" s="1147" t="s">
        <v>486</v>
      </c>
      <c r="J49" s="1149" t="s">
        <v>521</v>
      </c>
      <c r="K49" s="1150"/>
      <c r="L49" s="1150"/>
      <c r="M49" s="1150"/>
      <c r="N49" s="1151"/>
    </row>
    <row r="50" spans="1:14">
      <c r="A50" s="250"/>
      <c r="B50" s="246"/>
      <c r="C50" s="246"/>
      <c r="D50" s="246"/>
      <c r="E50" s="246"/>
      <c r="F50" s="246"/>
      <c r="G50" s="314"/>
      <c r="H50" s="315"/>
      <c r="I50" s="1148"/>
      <c r="J50" s="316" t="s">
        <v>522</v>
      </c>
      <c r="K50" s="317" t="s">
        <v>523</v>
      </c>
      <c r="L50" s="318" t="s">
        <v>524</v>
      </c>
      <c r="M50" s="319" t="s">
        <v>525</v>
      </c>
      <c r="N50" s="320" t="s">
        <v>526</v>
      </c>
    </row>
    <row r="51" spans="1:14">
      <c r="A51" s="250"/>
      <c r="B51" s="246"/>
      <c r="C51" s="246"/>
      <c r="D51" s="246"/>
      <c r="E51" s="246"/>
      <c r="F51" s="246"/>
      <c r="G51" s="312" t="s">
        <v>527</v>
      </c>
      <c r="H51" s="313"/>
      <c r="I51" s="321">
        <v>9665227</v>
      </c>
      <c r="J51" s="322">
        <v>29748</v>
      </c>
      <c r="K51" s="323">
        <v>63.5</v>
      </c>
      <c r="L51" s="324">
        <v>41705</v>
      </c>
      <c r="M51" s="325">
        <v>-4.9000000000000004</v>
      </c>
      <c r="N51" s="326">
        <v>68.400000000000006</v>
      </c>
    </row>
    <row r="52" spans="1:14">
      <c r="A52" s="250"/>
      <c r="B52" s="246"/>
      <c r="C52" s="246"/>
      <c r="D52" s="246"/>
      <c r="E52" s="246"/>
      <c r="F52" s="246"/>
      <c r="G52" s="327"/>
      <c r="H52" s="328" t="s">
        <v>528</v>
      </c>
      <c r="I52" s="329">
        <v>4184547</v>
      </c>
      <c r="J52" s="330">
        <v>12879</v>
      </c>
      <c r="K52" s="331">
        <v>34.6</v>
      </c>
      <c r="L52" s="332">
        <v>22742</v>
      </c>
      <c r="M52" s="333">
        <v>-4.0999999999999996</v>
      </c>
      <c r="N52" s="334">
        <v>38.700000000000003</v>
      </c>
    </row>
    <row r="53" spans="1:14">
      <c r="A53" s="250"/>
      <c r="B53" s="246"/>
      <c r="C53" s="246"/>
      <c r="D53" s="246"/>
      <c r="E53" s="246"/>
      <c r="F53" s="246"/>
      <c r="G53" s="312" t="s">
        <v>529</v>
      </c>
      <c r="H53" s="313"/>
      <c r="I53" s="321">
        <v>10303477</v>
      </c>
      <c r="J53" s="322">
        <v>31598</v>
      </c>
      <c r="K53" s="323">
        <v>6.2</v>
      </c>
      <c r="L53" s="324">
        <v>47677</v>
      </c>
      <c r="M53" s="325">
        <v>14.3</v>
      </c>
      <c r="N53" s="326">
        <v>-8.1</v>
      </c>
    </row>
    <row r="54" spans="1:14">
      <c r="A54" s="250"/>
      <c r="B54" s="246"/>
      <c r="C54" s="246"/>
      <c r="D54" s="246"/>
      <c r="E54" s="246"/>
      <c r="F54" s="246"/>
      <c r="G54" s="327"/>
      <c r="H54" s="328" t="s">
        <v>528</v>
      </c>
      <c r="I54" s="329">
        <v>4673286</v>
      </c>
      <c r="J54" s="330">
        <v>14332</v>
      </c>
      <c r="K54" s="331">
        <v>11.3</v>
      </c>
      <c r="L54" s="332">
        <v>23360</v>
      </c>
      <c r="M54" s="333">
        <v>2.7</v>
      </c>
      <c r="N54" s="334">
        <v>8.6</v>
      </c>
    </row>
    <row r="55" spans="1:14">
      <c r="A55" s="250"/>
      <c r="B55" s="246"/>
      <c r="C55" s="246"/>
      <c r="D55" s="246"/>
      <c r="E55" s="246"/>
      <c r="F55" s="246"/>
      <c r="G55" s="312" t="s">
        <v>530</v>
      </c>
      <c r="H55" s="313"/>
      <c r="I55" s="321">
        <v>15046608</v>
      </c>
      <c r="J55" s="322">
        <v>46041</v>
      </c>
      <c r="K55" s="323">
        <v>45.7</v>
      </c>
      <c r="L55" s="324">
        <v>51613</v>
      </c>
      <c r="M55" s="325">
        <v>8.3000000000000007</v>
      </c>
      <c r="N55" s="326">
        <v>37.4</v>
      </c>
    </row>
    <row r="56" spans="1:14">
      <c r="A56" s="250"/>
      <c r="B56" s="246"/>
      <c r="C56" s="246"/>
      <c r="D56" s="246"/>
      <c r="E56" s="246"/>
      <c r="F56" s="246"/>
      <c r="G56" s="327"/>
      <c r="H56" s="328" t="s">
        <v>528</v>
      </c>
      <c r="I56" s="329">
        <v>5987844</v>
      </c>
      <c r="J56" s="330">
        <v>18322</v>
      </c>
      <c r="K56" s="331">
        <v>27.8</v>
      </c>
      <c r="L56" s="332">
        <v>25872</v>
      </c>
      <c r="M56" s="333">
        <v>10.8</v>
      </c>
      <c r="N56" s="334">
        <v>17</v>
      </c>
    </row>
    <row r="57" spans="1:14">
      <c r="A57" s="250"/>
      <c r="B57" s="246"/>
      <c r="C57" s="246"/>
      <c r="D57" s="246"/>
      <c r="E57" s="246"/>
      <c r="F57" s="246"/>
      <c r="G57" s="312" t="s">
        <v>531</v>
      </c>
      <c r="H57" s="313"/>
      <c r="I57" s="321">
        <v>20792574</v>
      </c>
      <c r="J57" s="322">
        <v>63526</v>
      </c>
      <c r="K57" s="323">
        <v>38</v>
      </c>
      <c r="L57" s="324">
        <v>50880</v>
      </c>
      <c r="M57" s="325">
        <v>-1.4</v>
      </c>
      <c r="N57" s="326">
        <v>39.4</v>
      </c>
    </row>
    <row r="58" spans="1:14">
      <c r="A58" s="250"/>
      <c r="B58" s="246"/>
      <c r="C58" s="246"/>
      <c r="D58" s="246"/>
      <c r="E58" s="246"/>
      <c r="F58" s="246"/>
      <c r="G58" s="327"/>
      <c r="H58" s="328" t="s">
        <v>528</v>
      </c>
      <c r="I58" s="329">
        <v>7421287</v>
      </c>
      <c r="J58" s="330">
        <v>22674</v>
      </c>
      <c r="K58" s="331">
        <v>23.8</v>
      </c>
      <c r="L58" s="332">
        <v>27819</v>
      </c>
      <c r="M58" s="333">
        <v>7.5</v>
      </c>
      <c r="N58" s="334">
        <v>16.3</v>
      </c>
    </row>
    <row r="59" spans="1:14">
      <c r="A59" s="250"/>
      <c r="B59" s="246"/>
      <c r="C59" s="246"/>
      <c r="D59" s="246"/>
      <c r="E59" s="246"/>
      <c r="F59" s="246"/>
      <c r="G59" s="312" t="s">
        <v>532</v>
      </c>
      <c r="H59" s="313"/>
      <c r="I59" s="321">
        <v>18396236</v>
      </c>
      <c r="J59" s="322">
        <v>56283</v>
      </c>
      <c r="K59" s="323">
        <v>-11.4</v>
      </c>
      <c r="L59" s="324">
        <v>46395</v>
      </c>
      <c r="M59" s="325">
        <v>-8.8000000000000007</v>
      </c>
      <c r="N59" s="326">
        <v>-2.6</v>
      </c>
    </row>
    <row r="60" spans="1:14">
      <c r="A60" s="250"/>
      <c r="B60" s="246"/>
      <c r="C60" s="246"/>
      <c r="D60" s="246"/>
      <c r="E60" s="246"/>
      <c r="F60" s="246"/>
      <c r="G60" s="327"/>
      <c r="H60" s="328" t="s">
        <v>528</v>
      </c>
      <c r="I60" s="335">
        <v>8882855</v>
      </c>
      <c r="J60" s="330">
        <v>27177</v>
      </c>
      <c r="K60" s="331">
        <v>19.899999999999999</v>
      </c>
      <c r="L60" s="332">
        <v>26304</v>
      </c>
      <c r="M60" s="333">
        <v>-5.4</v>
      </c>
      <c r="N60" s="334">
        <v>25.3</v>
      </c>
    </row>
    <row r="61" spans="1:14">
      <c r="A61" s="250"/>
      <c r="B61" s="246"/>
      <c r="C61" s="246"/>
      <c r="D61" s="246"/>
      <c r="E61" s="246"/>
      <c r="F61" s="246"/>
      <c r="G61" s="312" t="s">
        <v>533</v>
      </c>
      <c r="H61" s="336"/>
      <c r="I61" s="337">
        <v>14840824</v>
      </c>
      <c r="J61" s="338">
        <v>45439</v>
      </c>
      <c r="K61" s="339">
        <v>28.4</v>
      </c>
      <c r="L61" s="340">
        <v>47654</v>
      </c>
      <c r="M61" s="341">
        <v>1.5</v>
      </c>
      <c r="N61" s="326">
        <v>26.9</v>
      </c>
    </row>
    <row r="62" spans="1:14">
      <c r="A62" s="250"/>
      <c r="B62" s="246"/>
      <c r="C62" s="246"/>
      <c r="D62" s="246"/>
      <c r="E62" s="246"/>
      <c r="F62" s="246"/>
      <c r="G62" s="327"/>
      <c r="H62" s="328" t="s">
        <v>528</v>
      </c>
      <c r="I62" s="329">
        <v>6229964</v>
      </c>
      <c r="J62" s="330">
        <v>19077</v>
      </c>
      <c r="K62" s="331">
        <v>23.5</v>
      </c>
      <c r="L62" s="332">
        <v>25219</v>
      </c>
      <c r="M62" s="333">
        <v>2.2999999999999998</v>
      </c>
      <c r="N62" s="334">
        <v>21.2</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55" zoomScaleNormal="55"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5" zoomScaleNormal="85"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535</v>
      </c>
      <c r="G46" s="8" t="s">
        <v>536</v>
      </c>
      <c r="H46" s="8" t="s">
        <v>537</v>
      </c>
      <c r="I46" s="8" t="s">
        <v>538</v>
      </c>
      <c r="J46" s="9" t="s">
        <v>539</v>
      </c>
    </row>
    <row r="47" spans="2:10" ht="57.75" customHeight="1">
      <c r="B47" s="10"/>
      <c r="C47" s="1172" t="s">
        <v>3</v>
      </c>
      <c r="D47" s="1172"/>
      <c r="E47" s="1173"/>
      <c r="F47" s="11">
        <v>16.71</v>
      </c>
      <c r="G47" s="12">
        <v>18.22</v>
      </c>
      <c r="H47" s="12">
        <v>18.91</v>
      </c>
      <c r="I47" s="12">
        <v>20.3</v>
      </c>
      <c r="J47" s="13">
        <v>18.46</v>
      </c>
    </row>
    <row r="48" spans="2:10" ht="57.75" customHeight="1">
      <c r="B48" s="14"/>
      <c r="C48" s="1174" t="s">
        <v>4</v>
      </c>
      <c r="D48" s="1174"/>
      <c r="E48" s="1175"/>
      <c r="F48" s="15">
        <v>6.1</v>
      </c>
      <c r="G48" s="16">
        <v>6.22</v>
      </c>
      <c r="H48" s="16">
        <v>6.61</v>
      </c>
      <c r="I48" s="16">
        <v>6.11</v>
      </c>
      <c r="J48" s="17">
        <v>5.86</v>
      </c>
    </row>
    <row r="49" spans="2:10" ht="57.75" customHeight="1" thickBot="1">
      <c r="B49" s="18"/>
      <c r="C49" s="1176" t="s">
        <v>5</v>
      </c>
      <c r="D49" s="1176"/>
      <c r="E49" s="1177"/>
      <c r="F49" s="19">
        <v>2.34</v>
      </c>
      <c r="G49" s="20">
        <v>2.12</v>
      </c>
      <c r="H49" s="20">
        <v>1.21</v>
      </c>
      <c r="I49" s="20">
        <v>1.01</v>
      </c>
      <c r="J49" s="21" t="s">
        <v>540</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秋元　喜夫</cp:lastModifiedBy>
  <cp:lastPrinted>2018-11-26T05:16:17Z</cp:lastPrinted>
  <dcterms:created xsi:type="dcterms:W3CDTF">2018-01-24T03:52:30Z</dcterms:created>
  <dcterms:modified xsi:type="dcterms:W3CDTF">2018-11-28T23:48:06Z</dcterms:modified>
  <cp:category/>
</cp:coreProperties>
</file>