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03郡山市●\"/>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AU88" i="11" l="1"/>
  <c r="AP88" i="11"/>
  <c r="AF88" i="11"/>
  <c r="CW102" i="11" l="1"/>
  <c r="DB102" i="11"/>
  <c r="CR102" i="11"/>
  <c r="AP63" i="11" l="1"/>
  <c r="BG39" i="9" l="1"/>
  <c r="BG38" i="9"/>
  <c r="BG37" i="9"/>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O42" i="9"/>
  <c r="BE42" i="9"/>
  <c r="AM42" i="9"/>
  <c r="U42" i="9"/>
  <c r="CO41" i="9"/>
  <c r="BE41" i="9"/>
  <c r="AM41" i="9"/>
  <c r="U41" i="9"/>
  <c r="CO40" i="9"/>
  <c r="BE40" i="9"/>
  <c r="AM40" i="9"/>
  <c r="U40" i="9"/>
  <c r="AM39" i="9"/>
  <c r="U39" i="9"/>
  <c r="AM38" i="9"/>
  <c r="U38"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C38" i="9" l="1"/>
  <c r="C39" i="9" l="1"/>
  <c r="C40" i="9" l="1"/>
  <c r="C41" i="9" s="1"/>
  <c r="C42" i="9" s="1"/>
  <c r="C43" i="9" s="1"/>
  <c r="U34" i="9"/>
  <c r="U35" i="9" s="1"/>
  <c r="U36" i="9" s="1"/>
  <c r="U37" i="9" s="1"/>
  <c r="BE34" i="9" l="1"/>
  <c r="BE35" i="9" s="1"/>
  <c r="BE36" i="9" s="1"/>
  <c r="BE37" i="9" s="1"/>
  <c r="BE38" i="9" s="1"/>
  <c r="BE39" i="9" s="1"/>
  <c r="BW34" i="9"/>
  <c r="BW35" i="9" s="1"/>
  <c r="BW36" i="9" s="1"/>
  <c r="BW37" i="9" s="1"/>
  <c r="BW38" i="9" s="1"/>
  <c r="BW39" i="9" s="1"/>
  <c r="BW40" i="9" s="1"/>
  <c r="BW41" i="9" s="1"/>
  <c r="BW42" i="9" s="1"/>
  <c r="AM34" i="9"/>
  <c r="AM35" i="9" s="1"/>
  <c r="AM36" i="9" s="1"/>
  <c r="AM37" i="9" s="1"/>
  <c r="CO34" i="9" l="1"/>
  <c r="CO35" i="9" s="1"/>
  <c r="CO36" i="9" s="1"/>
  <c r="CO37" i="9" s="1"/>
  <c r="CO38" i="9" s="1"/>
  <c r="CO39" i="9" s="1"/>
</calcChain>
</file>

<file path=xl/sharedStrings.xml><?xml version="1.0" encoding="utf-8"?>
<sst xmlns="http://schemas.openxmlformats.org/spreadsheetml/2006/main" count="1115" uniqueCount="594">
  <si>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</si>
  <si>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</si>
  <si>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</si>
  <si>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</si>
  <si>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</si>
  <si>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</si>
  <si>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</si>
  <si>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</si>
  <si>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</si>
  <si>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</si>
  <si>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</si>
  <si>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</si>
  <si>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</si>
  <si>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</si>
  <si>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</si>
  <si>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</si>
  <si>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</si>
  <si>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</si>
  <si>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</si>
  <si>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</si>
  <si>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</si>
  <si>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</si>
  <si>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</si>
  <si>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</si>
  <si>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</si>
  <si>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</si>
  <si>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</si>
  <si>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</si>
  <si>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</si>
  <si>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</si>
  <si>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</si>
  <si>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</si>
  <si>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</si>
  <si>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</si>
  <si>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</si>
  <si>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</si>
  <si>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</si>
  <si>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</si>
  <si>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</si>
  <si>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</si>
  <si>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</si>
  <si>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</si>
  <si>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</si>
  <si>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</si>
  <si>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</si>
  <si>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</si>
  <si>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</si>
  <si>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</si>
  <si>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</si>
  <si>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</si>
  <si>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</si>
  <si>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</si>
  <si>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</si>
  <si>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</si>
  <si>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</si>
  <si>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</si>
  <si>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</si>
  <si>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</si>
  <si>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</si>
  <si>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</si>
  <si>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</si>
  <si>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</si>
  <si>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</si>
  <si>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</si>
  <si>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</si>
  <si>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</si>
  <si>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</si>
  <si>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</si>
  <si>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</si>
  <si>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</si>
  <si>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</si>
  <si>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</si>
  <si>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</si>
  <si>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</si>
  <si>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</si>
  <si>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</si>
  <si>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</si>
  <si>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</si>
  <si>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</si>
  <si>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</si>
  <si>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</si>
  <si>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</si>
  <si>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郡山市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</si>
  <si>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</si>
  <si>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</si>
  <si>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</si>
  <si>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</si>
  <si>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</si>
  <si>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</si>
  <si>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</si>
  <si>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</si>
  <si>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</si>
  <si>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</si>
  <si>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</si>
  <si>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</si>
  <si>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</si>
  <si>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</si>
  <si>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</si>
  <si>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</si>
  <si>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</si>
  <si>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</si>
  <si>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</si>
  <si>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</si>
  <si>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</si>
  <si>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</si>
  <si>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</si>
  <si>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</si>
  <si>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</si>
  <si>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</si>
  <si>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</si>
  <si>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</si>
  <si>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</si>
  <si>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</si>
  <si>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</si>
  <si>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</si>
  <si>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</si>
  <si>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</si>
  <si>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</si>
  <si>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</si>
  <si>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</si>
  <si>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</si>
  <si>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</si>
  <si>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</si>
  <si>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</si>
  <si>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</si>
  <si>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</si>
  <si>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</si>
  <si>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</si>
  <si>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</si>
  <si>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</si>
  <si>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</si>
  <si>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</si>
  <si>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</si>
  <si>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</si>
  <si>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</si>
  <si>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</si>
  <si>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</si>
  <si>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</si>
  <si>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</si>
  <si>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</si>
  <si>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</si>
  <si>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</si>
  <si>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</si>
  <si>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</si>
  <si>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</si>
  <si>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</si>
  <si>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</si>
  <si>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</si>
  <si>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</si>
  <si>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</si>
  <si>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</si>
  <si>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</si>
  <si>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</si>
  <si>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</si>
  <si>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</si>
  <si>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</si>
  <si>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</si>
  <si>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</si>
  <si>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</si>
  <si>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</si>
  <si>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</si>
  <si>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</si>
  <si>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</si>
  <si>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</si>
  <si>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</si>
  <si>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</si>
  <si>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</si>
  <si>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</si>
  <si>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</si>
  <si>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</si>
  <si>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</si>
  <si>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</si>
  <si>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</si>
  <si>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</si>
  <si>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</si>
  <si>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</si>
  <si>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</si>
  <si>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</si>
  <si>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</si>
  <si>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</si>
  <si>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</si>
  <si>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</si>
  <si>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</si>
  <si>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</si>
  <si>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</si>
  <si>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</si>
  <si>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</si>
  <si>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</si>
  <si>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</si>
  <si>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</si>
  <si>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</si>
  <si>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</si>
  <si>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</si>
  <si>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</si>
  <si>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</si>
  <si>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</si>
  <si>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</si>
  <si>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福島県郡山市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</si>
  <si>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</si>
  <si>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</si>
  <si>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</si>
  <si>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</si>
  <si>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</si>
  <si>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</si>
  <si>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</si>
  <si>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</si>
  <si>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</si>
  <si>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</si>
  <si>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</si>
  <si>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</si>
  <si>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</si>
  <si>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</si>
  <si>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</si>
  <si>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</si>
  <si>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</si>
  <si>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</si>
  <si>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</si>
  <si>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</si>
  <si>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</si>
  <si>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</si>
  <si>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</si>
  <si>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</si>
  <si>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</si>
  <si>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</si>
  <si>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</si>
  <si>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</si>
  <si>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</si>
  <si>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</si>
  <si>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</si>
  <si>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</si>
  <si>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</si>
  <si>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</si>
  <si>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</si>
  <si>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</si>
  <si>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</si>
  <si>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</si>
  <si>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</si>
  <si>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</si>
  <si>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</si>
  <si>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</si>
  <si>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</si>
  <si>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</si>
  <si>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</si>
  <si>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</si>
  <si>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</si>
  <si>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</si>
  <si>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</si>
  <si>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</si>
  <si>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</si>
  <si>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</si>
  <si>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</si>
  <si>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</si>
  <si>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</si>
  <si>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</si>
  <si>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</si>
  <si>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</si>
  <si>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</si>
  <si>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</si>
  <si>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</si>
  <si>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</si>
  <si>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</si>
  <si>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</si>
  <si>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</si>
  <si>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</si>
  <si>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</si>
  <si>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</si>
  <si>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</si>
  <si>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</si>
  <si>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</si>
  <si>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</si>
  <si>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</si>
  <si>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</si>
  <si>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</si>
  <si>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</si>
  <si>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</si>
  <si>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</si>
  <si>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</si>
  <si>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</si>
  <si>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</si>
  <si>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</si>
  <si>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</si>
  <si>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</si>
  <si>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</si>
  <si>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</si>
  <si>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</si>
  <si>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</si>
  <si>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</si>
  <si>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</si>
  <si>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</si>
  <si>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</si>
  <si>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</si>
  <si>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</si>
  <si>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</si>
  <si>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</si>
  <si>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</si>
  <si>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</si>
  <si>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</si>
  <si>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</si>
  <si>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</si>
  <si>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</si>
  <si>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</si>
  <si>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</si>
  <si>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</si>
  <si>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</si>
  <si>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</si>
  <si>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</si>
  <si>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</si>
  <si>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</si>
  <si>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</si>
  <si>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</si>
  <si>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</si>
  <si>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</si>
  <si>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</si>
  <si>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</si>
  <si>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</si>
  <si>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</si>
  <si>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</si>
  <si>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</si>
  <si>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宅地造成</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</si>
  <si>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</si>
  <si>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</si>
  <si>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</si>
  <si>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</si>
  <si>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</si>
  <si>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</si>
  <si>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</si>
  <si>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</si>
  <si>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</si>
  <si>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</si>
  <si>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</si>
  <si>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</si>
  <si>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</si>
  <si>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</si>
  <si>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</si>
  <si>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</si>
  <si>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</si>
  <si>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</si>
  <si>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</si>
  <si>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</si>
  <si>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</si>
  <si>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</si>
  <si>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</si>
  <si>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</si>
  <si>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</si>
  <si>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</si>
  <si>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</si>
  <si>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福島県郡山市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</si>
  <si>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</si>
  <si>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</si>
  <si>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</si>
  <si>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</si>
  <si>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</si>
  <si>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</si>
  <si>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</si>
  <si>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</si>
  <si>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</si>
  <si>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</si>
  <si>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</si>
  <si>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</si>
  <si>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</si>
  <si>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</si>
  <si>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</si>
  <si>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</si>
  <si>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</si>
  <si>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</si>
  <si>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</si>
  <si>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</si>
  <si>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</si>
  <si>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荒井北井土地区画整理事業特別会計</t>
    <phoneticPr fontId="5"/>
  </si>
  <si>
    <t>中谷地土地区画整理事業特別会計</t>
    <phoneticPr fontId="5"/>
  </si>
  <si>
    <t>富田第二土地区画整理事業特別会計</t>
    <phoneticPr fontId="5"/>
  </si>
  <si>
    <t>伊賀河原土地区画整理事業特別会計</t>
    <phoneticPr fontId="5"/>
  </si>
  <si>
    <t>徳定土地区画整理事業特別会計</t>
    <phoneticPr fontId="5"/>
  </si>
  <si>
    <t>大町土地区画整理事業特別会計</t>
    <phoneticPr fontId="5"/>
  </si>
  <si>
    <t>郡山駅西口市街地再開発事業特別会計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</si>
  <si>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</si>
  <si>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</si>
  <si>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</si>
  <si>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</si>
  <si>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</si>
  <si>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</si>
  <si>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</si>
  <si>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</si>
  <si>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</si>
  <si>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</si>
  <si>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</si>
  <si>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</si>
  <si>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</si>
  <si>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</si>
  <si>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</si>
  <si>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</si>
  <si>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</si>
  <si>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</si>
  <si>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</si>
  <si>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</si>
  <si>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工業用水道事業会計</t>
    <phoneticPr fontId="5"/>
  </si>
  <si>
    <t>下水道事業会計</t>
    <phoneticPr fontId="5"/>
  </si>
  <si>
    <t>農業集落排水事業会計</t>
    <phoneticPr fontId="5"/>
  </si>
  <si>
    <t>湖南簡易水道事業特別会計</t>
    <phoneticPr fontId="5"/>
  </si>
  <si>
    <t>法非適用企業</t>
    <phoneticPr fontId="5"/>
  </si>
  <si>
    <t>中田簡易水道事業特別会計</t>
    <phoneticPr fontId="5"/>
  </si>
  <si>
    <t>熱海中山簡易水道事業特別会計</t>
    <phoneticPr fontId="5"/>
  </si>
  <si>
    <t>総合地方卸売市場特別会計</t>
    <phoneticPr fontId="5"/>
  </si>
  <si>
    <t>熱海温泉事業特別会計</t>
    <phoneticPr fontId="5"/>
  </si>
  <si>
    <t>工業団地開発事業特別会計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</si>
  <si>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</si>
  <si>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</si>
  <si>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</si>
  <si>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</si>
  <si>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</si>
  <si>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</si>
  <si>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</si>
  <si>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</si>
  <si>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</si>
  <si>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</si>
  <si>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</si>
  <si>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</si>
  <si>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</si>
  <si>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</si>
  <si>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</si>
  <si>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</si>
  <si>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</si>
  <si>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</si>
  <si>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</si>
  <si>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</si>
  <si>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</si>
  <si>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</si>
  <si>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</si>
  <si>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</si>
  <si>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</si>
  <si>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</si>
  <si>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</si>
  <si>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</si>
  <si>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</si>
  <si>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</si>
  <si>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</si>
  <si>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</si>
  <si>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</si>
  <si>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</si>
  <si>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</si>
  <si>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</si>
  <si>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</si>
  <si>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</si>
  <si>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</si>
  <si>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</si>
  <si>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</si>
  <si>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</si>
  <si>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</si>
  <si>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</si>
  <si>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</si>
  <si>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</si>
  <si>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</si>
  <si>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</si>
  <si>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</si>
  <si>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</si>
  <si>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</si>
  <si>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</si>
  <si>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</si>
  <si>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</si>
  <si>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</si>
  <si>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</si>
  <si>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</si>
  <si>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</si>
  <si>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</si>
  <si>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</si>
  <si>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</si>
  <si>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</si>
  <si>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</si>
  <si>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</si>
  <si>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</si>
  <si>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</si>
  <si>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</si>
  <si>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</si>
  <si>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</si>
  <si>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</si>
  <si>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</si>
  <si>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</si>
  <si>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</si>
  <si>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</si>
  <si>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</si>
  <si>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</si>
  <si>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</si>
  <si>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</si>
  <si>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</si>
  <si>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</si>
  <si>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</si>
  <si>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</si>
  <si>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</si>
  <si>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</si>
  <si>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</si>
  <si>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</si>
  <si>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</si>
  <si>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</si>
  <si>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</si>
  <si>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</si>
  <si>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</si>
  <si>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</si>
  <si>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</si>
  <si>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</si>
  <si>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</si>
  <si>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</si>
  <si>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</si>
  <si>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</si>
  <si>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</si>
  <si>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</si>
  <si>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</si>
  <si>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</si>
  <si>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</si>
  <si>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</si>
  <si>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</si>
  <si>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</si>
  <si>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</si>
  <si>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</si>
  <si>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</si>
  <si>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</si>
  <si>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</si>
  <si>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</si>
  <si>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</si>
  <si>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</si>
  <si>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</si>
  <si>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</si>
  <si>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</si>
  <si>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</si>
  <si>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</si>
  <si>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</si>
  <si>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</si>
  <si>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</si>
  <si>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</si>
  <si>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</si>
  <si>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</si>
  <si>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</si>
  <si>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</si>
  <si>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</si>
  <si>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</si>
  <si>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</si>
  <si>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</si>
  <si>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</si>
  <si>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</si>
  <si>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</si>
  <si>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</si>
  <si>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2.56</t>
  </si>
  <si>
    <t>水道事業会計</t>
  </si>
  <si>
    <t>一般会計</t>
  </si>
  <si>
    <t>国民健康保険特別会計</t>
  </si>
  <si>
    <t>介護保険特別会計</t>
  </si>
  <si>
    <t>熱海温泉事業特別会計</t>
  </si>
  <si>
    <t>下水道事業会計</t>
  </si>
  <si>
    <t>工業用水道事業会計</t>
  </si>
  <si>
    <t>母子父子寡婦福祉資金貸付金特別会計</t>
  </si>
  <si>
    <t>その他会計（赤字）</t>
  </si>
  <si>
    <t>▲ 0.02</t>
  </si>
  <si>
    <t>その他会計（黒字）</t>
  </si>
  <si>
    <t>-</t>
    <phoneticPr fontId="2"/>
  </si>
  <si>
    <t>-</t>
    <phoneticPr fontId="2"/>
  </si>
  <si>
    <t>-</t>
    <phoneticPr fontId="2"/>
  </si>
  <si>
    <t>-</t>
    <phoneticPr fontId="2"/>
  </si>
  <si>
    <t>-</t>
    <phoneticPr fontId="2"/>
  </si>
  <si>
    <t>-</t>
    <phoneticPr fontId="2"/>
  </si>
  <si>
    <t>-</t>
    <phoneticPr fontId="2"/>
  </si>
  <si>
    <t>郡山地方広域消防組合　一般会計</t>
    <rPh sb="0" eb="2">
      <t>コオリヤマ</t>
    </rPh>
    <rPh sb="2" eb="4">
      <t>チホウ</t>
    </rPh>
    <rPh sb="4" eb="6">
      <t>コウイキ</t>
    </rPh>
    <rPh sb="6" eb="8">
      <t>ショウボウ</t>
    </rPh>
    <rPh sb="8" eb="10">
      <t>クミアイ</t>
    </rPh>
    <rPh sb="11" eb="13">
      <t>イッパン</t>
    </rPh>
    <rPh sb="13" eb="15">
      <t>カイケイ</t>
    </rPh>
    <phoneticPr fontId="24"/>
  </si>
  <si>
    <t>福島県後期高齢者医療広域連合　一般会計</t>
    <rPh sb="0" eb="3">
      <t>フクシマケン</t>
    </rPh>
    <rPh sb="3" eb="5">
      <t>コウキ</t>
    </rPh>
    <rPh sb="5" eb="8">
      <t>コウレイシャ</t>
    </rPh>
    <rPh sb="8" eb="10">
      <t>イリョウ</t>
    </rPh>
    <rPh sb="10" eb="12">
      <t>コウイキ</t>
    </rPh>
    <rPh sb="12" eb="14">
      <t>レンゴウ</t>
    </rPh>
    <rPh sb="15" eb="19">
      <t>イッパンカイケイ</t>
    </rPh>
    <phoneticPr fontId="24"/>
  </si>
  <si>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</si>
  <si>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4"/>
  </si>
  <si>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4"/>
  </si>
  <si>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4"/>
  </si>
  <si>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4"/>
  </si>
  <si>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4"/>
  </si>
  <si>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4"/>
  </si>
  <si>
    <t>-</t>
    <phoneticPr fontId="2"/>
  </si>
  <si>
    <t>-</t>
    <phoneticPr fontId="2"/>
  </si>
  <si>
    <t>郡山市文化・学び振興公社</t>
  </si>
  <si>
    <t>郡山市観光交流振興公社</t>
  </si>
  <si>
    <t>郡山市健康振興財団</t>
  </si>
  <si>
    <t>郡山コンベンションビューロー</t>
  </si>
  <si>
    <t>郡山駅西口再開発</t>
  </si>
  <si>
    <t>郡山地方土地開発公社</t>
  </si>
  <si>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</si>
  <si>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</si>
  <si>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</si>
  <si>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</si>
  <si>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</si>
  <si>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</si>
  <si>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</si>
  <si>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</si>
  <si>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</si>
  <si>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</si>
  <si>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</si>
  <si>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</si>
  <si>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</si>
  <si>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</si>
  <si>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</si>
  <si>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</si>
  <si>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</si>
  <si>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は、下水道事業をはじめとする公営企業債に対する繰入見込額の減少及び地方債現在高の減少等により前年度よりも良化し、４年連続で比率が算出されない（マイナス値）結果であり、実質公債費比率は、前年度よりも0.5ポイント上昇はしているが、類似団体平均及び全国平均を下回っている。
　今後も計画的な地方債償還と財源確保を図り、将来負担の軽減に努めるとともに、財政措置が見込まれる起債の活用を原則とすることを維持し一定の水準が保てるよう努めていく。</t>
    <rPh sb="1" eb="3">
      <t>ショウライ</t>
    </rPh>
    <rPh sb="3" eb="5">
      <t>フタン</t>
    </rPh>
    <rPh sb="5" eb="7">
      <t>ヒリツ</t>
    </rPh>
    <rPh sb="9" eb="12">
      <t>ゲスイドウ</t>
    </rPh>
    <rPh sb="12" eb="14">
      <t>ジギョウ</t>
    </rPh>
    <rPh sb="21" eb="23">
      <t>コウエイ</t>
    </rPh>
    <rPh sb="23" eb="25">
      <t>キギョウ</t>
    </rPh>
    <rPh sb="25" eb="26">
      <t>サイ</t>
    </rPh>
    <rPh sb="27" eb="28">
      <t>タイ</t>
    </rPh>
    <rPh sb="30" eb="32">
      <t>クリイレ</t>
    </rPh>
    <rPh sb="32" eb="34">
      <t>ミコ</t>
    </rPh>
    <rPh sb="34" eb="35">
      <t>ガク</t>
    </rPh>
    <rPh sb="36" eb="38">
      <t>ゲンショウ</t>
    </rPh>
    <rPh sb="38" eb="39">
      <t>オヨ</t>
    </rPh>
    <rPh sb="40" eb="43">
      <t>チホウサイ</t>
    </rPh>
    <rPh sb="43" eb="45">
      <t>ゲンザイ</t>
    </rPh>
    <rPh sb="45" eb="46">
      <t>ダカ</t>
    </rPh>
    <rPh sb="47" eb="49">
      <t>ゲンショウ</t>
    </rPh>
    <rPh sb="49" eb="50">
      <t>トウ</t>
    </rPh>
    <rPh sb="53" eb="56">
      <t>ゼンネンド</t>
    </rPh>
    <rPh sb="59" eb="61">
      <t>リョウカ</t>
    </rPh>
    <rPh sb="64" eb="65">
      <t>ネン</t>
    </rPh>
    <rPh sb="65" eb="67">
      <t>レンゾク</t>
    </rPh>
    <rPh sb="68" eb="70">
      <t>ヒリツ</t>
    </rPh>
    <rPh sb="71" eb="73">
      <t>サンシュツ</t>
    </rPh>
    <rPh sb="82" eb="83">
      <t>チ</t>
    </rPh>
    <rPh sb="84" eb="86">
      <t>ケッカ</t>
    </rPh>
    <rPh sb="90" eb="92">
      <t>ジッシツ</t>
    </rPh>
    <rPh sb="92" eb="95">
      <t>コウサイヒ</t>
    </rPh>
    <rPh sb="95" eb="97">
      <t>ヒリツ</t>
    </rPh>
    <rPh sb="99" eb="102">
      <t>ゼンネンド</t>
    </rPh>
    <rPh sb="112" eb="114">
      <t>ジョウショウ</t>
    </rPh>
    <rPh sb="121" eb="123">
      <t>ルイジ</t>
    </rPh>
    <rPh sb="123" eb="125">
      <t>ダンタイ</t>
    </rPh>
    <rPh sb="125" eb="127">
      <t>ヘイキン</t>
    </rPh>
    <rPh sb="127" eb="128">
      <t>オヨ</t>
    </rPh>
    <rPh sb="129" eb="131">
      <t>ゼンコク</t>
    </rPh>
    <rPh sb="131" eb="133">
      <t>ヘイキン</t>
    </rPh>
    <rPh sb="134" eb="136">
      <t>シタマワ</t>
    </rPh>
    <rPh sb="143" eb="145">
      <t>コンゴ</t>
    </rPh>
    <rPh sb="150" eb="153">
      <t>チホウサイ</t>
    </rPh>
    <rPh sb="180" eb="182">
      <t>ザイセイ</t>
    </rPh>
    <rPh sb="182" eb="184">
      <t>ソチ</t>
    </rPh>
    <rPh sb="185" eb="187">
      <t>ミコ</t>
    </rPh>
    <rPh sb="190" eb="192">
      <t>キサイ</t>
    </rPh>
    <rPh sb="193" eb="195">
      <t>カツヨウ</t>
    </rPh>
    <rPh sb="204" eb="206">
      <t>イジ</t>
    </rPh>
    <rPh sb="207" eb="209">
      <t>イッテイ</t>
    </rPh>
    <rPh sb="210" eb="212">
      <t>スイジュン</t>
    </rPh>
    <rPh sb="213" eb="214">
      <t>タモ</t>
    </rPh>
    <rPh sb="218" eb="21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</si>
</sst>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29748</c:v>
                </c:pt>
                <c:pt idx="1">
                  <c:v>31598</c:v>
                </c:pt>
                <c:pt idx="2">
                  <c:v>46041</c:v>
                </c:pt>
                <c:pt idx="3">
                  <c:v>63526</c:v>
                </c:pt>
                <c:pt idx="4">
                  <c:v>56283</c:v>
                </c:pt>
              </c:numCache>
            </c:numRef>
          </c:val>
          <c:smooth val="0"/>
        </c:ser>
        <c:dLbls>
          <c:showLegendKey val="0"/>
          <c:showVal val="0"/>
          <c:showCatName val="0"/>
          <c:showSerName val="0"/>
          <c:showPercent val="0"/>
          <c:showBubbleSize val="0"/>
        </c:dLbls>
        <c:marker val="1"/>
        <c:smooth val="0"/>
        <c:axId val="121915368"/>
        <c:axId val="406990016"/>
      </c:lineChart>
      <c:catAx>
        <c:axId val="121915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990016"/>
        <c:crosses val="autoZero"/>
        <c:auto val="1"/>
        <c:lblAlgn val="ctr"/>
        <c:lblOffset val="100"/>
        <c:tickLblSkip val="1"/>
        <c:tickMarkSkip val="1"/>
        <c:noMultiLvlLbl val="0"/>
      </c:catAx>
      <c:valAx>
        <c:axId val="4069900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915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6.1</c:v>
                </c:pt>
                <c:pt idx="1">
                  <c:v>6.22</c:v>
                </c:pt>
                <c:pt idx="2">
                  <c:v>6.61</c:v>
                </c:pt>
                <c:pt idx="3">
                  <c:v>6.11</c:v>
                </c:pt>
                <c:pt idx="4">
                  <c:v>5.86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16.71</c:v>
                </c:pt>
                <c:pt idx="1">
                  <c:v>18.22</c:v>
                </c:pt>
                <c:pt idx="2">
                  <c:v>18.91</c:v>
                </c:pt>
                <c:pt idx="3">
                  <c:v>20.3</c:v>
                </c:pt>
                <c:pt idx="4">
                  <c:v>18.46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6345744"/>
        <c:axId val="409609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2.34</c:v>
                </c:pt>
                <c:pt idx="1">
                  <c:v>2.12</c:v>
                </c:pt>
                <c:pt idx="2">
                  <c:v>1.21</c:v>
                </c:pt>
                <c:pt idx="3">
                  <c:v>1.01</c:v>
                </c:pt>
                <c:pt idx="4">
                  <c:v>-2.56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6345744"/>
        <c:axId val="409609136"/>
      </c:lineChart>
      <c:catAx>
        <c:axId val="40634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9609136"/>
        <c:crosses val="autoZero"/>
        <c:auto val="1"/>
        <c:lblAlgn val="ctr"/>
        <c:lblOffset val="100"/>
        <c:tickLblSkip val="1"/>
        <c:tickMarkSkip val="1"/>
        <c:noMultiLvlLbl val="0"/>
      </c:catAx>
      <c:valAx>
        <c:axId val="40960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34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0.24</c:v>
                </c:pt>
                <c:pt idx="2">
                  <c:v>#N/A</c:v>
                </c:pt>
                <c:pt idx="3">
                  <c:v>12.53</c:v>
                </c:pt>
                <c:pt idx="4">
                  <c:v>#N/A</c:v>
                </c:pt>
                <c:pt idx="5">
                  <c:v>0.22</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0.02</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0.06</c:v>
                </c:pt>
                <c:pt idx="4">
                  <c:v>#N/A</c:v>
                </c:pt>
                <c:pt idx="5">
                  <c:v>7.0000000000000007E-2</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0.05</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0.08</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熱海温泉事業特別会計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0.31</c:v>
                </c:pt>
                <c:pt idx="2">
                  <c:v>#N/A</c:v>
                </c:pt>
                <c:pt idx="3">
                  <c:v>0.23</c:v>
                </c:pt>
                <c:pt idx="4">
                  <c:v>#N/A</c:v>
                </c:pt>
                <c:pt idx="5">
                  <c:v>0.2</c:v>
                </c:pt>
                <c:pt idx="6">
                  <c:v>#N/A</c:v>
                </c:pt>
                <c:pt idx="7">
                  <c:v>0.19</c:v>
                </c:pt>
                <c:pt idx="8">
                  <c:v>#N/A</c:v>
                </c:pt>
                <c:pt idx="9">
                  <c:v>0.63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0.31</c:v>
                </c:pt>
                <c:pt idx="2">
                  <c:v>#N/A</c:v>
                </c:pt>
                <c:pt idx="3">
                  <c:v>0.86</c:v>
                </c:pt>
                <c:pt idx="4">
                  <c:v>#N/A</c:v>
                </c:pt>
                <c:pt idx="5">
                  <c:v>0.75</c:v>
                </c:pt>
                <c:pt idx="6">
                  <c:v>#N/A</c:v>
                </c:pt>
                <c:pt idx="7">
                  <c:v>0.66</c:v>
                </c:pt>
                <c:pt idx="8">
                  <c:v>#N/A</c:v>
                </c:pt>
                <c:pt idx="9">
                  <c:v>0.83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2.23</c:v>
                </c:pt>
                <c:pt idx="2">
                  <c:v>#N/A</c:v>
                </c:pt>
                <c:pt idx="3">
                  <c:v>1.75</c:v>
                </c:pt>
                <c:pt idx="4">
                  <c:v>#N/A</c:v>
                </c:pt>
                <c:pt idx="5">
                  <c:v>2.2400000000000002</c:v>
                </c:pt>
                <c:pt idx="6">
                  <c:v>#N/A</c:v>
                </c:pt>
                <c:pt idx="7">
                  <c:v>1.66</c:v>
                </c:pt>
                <c:pt idx="8">
                  <c:v>#N/A</c:v>
                </c:pt>
                <c:pt idx="9">
                  <c:v>1.73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6.05</c:v>
                </c:pt>
                <c:pt idx="2">
                  <c:v>#N/A</c:v>
                </c:pt>
                <c:pt idx="3">
                  <c:v>6.15</c:v>
                </c:pt>
                <c:pt idx="4">
                  <c:v>#N/A</c:v>
                </c:pt>
                <c:pt idx="5">
                  <c:v>6.52</c:v>
                </c:pt>
                <c:pt idx="6">
                  <c:v>#N/A</c:v>
                </c:pt>
                <c:pt idx="7">
                  <c:v>6.06</c:v>
                </c:pt>
                <c:pt idx="8">
                  <c:v>#N/A</c:v>
                </c:pt>
                <c:pt idx="9">
                  <c:v>5.83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7.6</c:v>
                </c:pt>
                <c:pt idx="2">
                  <c:v>#N/A</c:v>
                </c:pt>
                <c:pt idx="3">
                  <c:v>7.7</c:v>
                </c:pt>
                <c:pt idx="4">
                  <c:v>#N/A</c:v>
                </c:pt>
                <c:pt idx="5">
                  <c:v>9.08</c:v>
                </c:pt>
                <c:pt idx="6">
                  <c:v>#N/A</c:v>
                </c:pt>
                <c:pt idx="7">
                  <c:v>11.49</c:v>
                </c:pt>
                <c:pt idx="8">
                  <c:v>#N/A</c:v>
                </c:pt>
                <c:pt idx="9">
                  <c:v>13.84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2278424"/>
        <c:axId val="404135984"/>
      </c:barChart>
      <c:catAx>
        <c:axId val="41227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135984"/>
        <c:crosses val="autoZero"/>
        <c:auto val="1"/>
        <c:lblAlgn val="ctr"/>
        <c:lblOffset val="100"/>
        <c:tickLblSkip val="1"/>
        <c:tickMarkSkip val="1"/>
        <c:noMultiLvlLbl val="0"/>
      </c:catAx>
      <c:valAx>
        <c:axId val="40413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278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12069</c:v>
                </c:pt>
                <c:pt idx="5">
                  <c:v>12100</c:v>
                </c:pt>
                <c:pt idx="8">
                  <c:v>12136</c:v>
                </c:pt>
                <c:pt idx="11">
                  <c:v>11464</c:v>
                </c:pt>
                <c:pt idx="14">
                  <c:v>11582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478</c:v>
                </c:pt>
                <c:pt idx="3">
                  <c:v>353</c:v>
                </c:pt>
                <c:pt idx="6">
                  <c:v>282</c:v>
                </c:pt>
                <c:pt idx="9">
                  <c:v>240</c:v>
                </c:pt>
                <c:pt idx="12">
                  <c:v>254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121</c:v>
                </c:pt>
                <c:pt idx="3">
                  <c:v>82</c:v>
                </c:pt>
                <c:pt idx="6">
                  <c:v>75</c:v>
                </c:pt>
                <c:pt idx="9">
                  <c:v>73</c:v>
                </c:pt>
                <c:pt idx="12">
                  <c:v>89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4240</c:v>
                </c:pt>
                <c:pt idx="3">
                  <c:v>3931</c:v>
                </c:pt>
                <c:pt idx="6">
                  <c:v>3867</c:v>
                </c:pt>
                <c:pt idx="9">
                  <c:v>4311</c:v>
                </c:pt>
                <c:pt idx="12">
                  <c:v>4520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10919</c:v>
                </c:pt>
                <c:pt idx="3">
                  <c:v>10357</c:v>
                </c:pt>
                <c:pt idx="6">
                  <c:v>10241</c:v>
                </c:pt>
                <c:pt idx="9">
                  <c:v>10047</c:v>
                </c:pt>
                <c:pt idx="12">
                  <c:v>10239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0736256"/>
        <c:axId val="404193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3689</c:v>
                </c:pt>
                <c:pt idx="2">
                  <c:v>#N/A</c:v>
                </c:pt>
                <c:pt idx="3">
                  <c:v>#N/A</c:v>
                </c:pt>
                <c:pt idx="4">
                  <c:v>2623</c:v>
                </c:pt>
                <c:pt idx="5">
                  <c:v>#N/A</c:v>
                </c:pt>
                <c:pt idx="6">
                  <c:v>#N/A</c:v>
                </c:pt>
                <c:pt idx="7">
                  <c:v>2329</c:v>
                </c:pt>
                <c:pt idx="8">
                  <c:v>#N/A</c:v>
                </c:pt>
                <c:pt idx="9">
                  <c:v>#N/A</c:v>
                </c:pt>
                <c:pt idx="10">
                  <c:v>3207</c:v>
                </c:pt>
                <c:pt idx="11">
                  <c:v>#N/A</c:v>
                </c:pt>
                <c:pt idx="12">
                  <c:v>#N/A</c:v>
                </c:pt>
                <c:pt idx="13">
                  <c:v>3520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0736256"/>
        <c:axId val="404193160"/>
      </c:lineChart>
      <c:catAx>
        <c:axId val="41073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193160"/>
        <c:crosses val="autoZero"/>
        <c:auto val="1"/>
        <c:lblAlgn val="ctr"/>
        <c:lblOffset val="100"/>
        <c:tickLblSkip val="1"/>
        <c:tickMarkSkip val="1"/>
        <c:noMultiLvlLbl val="0"/>
      </c:catAx>
      <c:valAx>
        <c:axId val="404193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73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111778</c:v>
                </c:pt>
                <c:pt idx="5">
                  <c:v>113452</c:v>
                </c:pt>
                <c:pt idx="8">
                  <c:v>111774</c:v>
                </c:pt>
                <c:pt idx="11">
                  <c:v>110126</c:v>
                </c:pt>
                <c:pt idx="14">
                  <c:v>108390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22112</c:v>
                </c:pt>
                <c:pt idx="5">
                  <c:v>19658</c:v>
                </c:pt>
                <c:pt idx="8">
                  <c:v>17621</c:v>
                </c:pt>
                <c:pt idx="11">
                  <c:v>18422</c:v>
                </c:pt>
                <c:pt idx="14">
                  <c:v>15197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30712</c:v>
                </c:pt>
                <c:pt idx="5">
                  <c:v>33270</c:v>
                </c:pt>
                <c:pt idx="8">
                  <c:v>32480</c:v>
                </c:pt>
                <c:pt idx="11">
                  <c:v>32756</c:v>
                </c:pt>
                <c:pt idx="14">
                  <c:v>28610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303</c:v>
                </c:pt>
                <c:pt idx="3">
                  <c:v>9</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15948</c:v>
                </c:pt>
                <c:pt idx="3">
                  <c:v>14841</c:v>
                </c:pt>
                <c:pt idx="6">
                  <c:v>14572</c:v>
                </c:pt>
                <c:pt idx="9">
                  <c:v>14951</c:v>
                </c:pt>
                <c:pt idx="12">
                  <c:v>15086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714</c:v>
                </c:pt>
                <c:pt idx="3">
                  <c:v>651</c:v>
                </c:pt>
                <c:pt idx="6">
                  <c:v>665</c:v>
                </c:pt>
                <c:pt idx="9">
                  <c:v>677</c:v>
                </c:pt>
                <c:pt idx="12">
                  <c:v>665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59952</c:v>
                </c:pt>
                <c:pt idx="3">
                  <c:v>56999</c:v>
                </c:pt>
                <c:pt idx="6">
                  <c:v>54451</c:v>
                </c:pt>
                <c:pt idx="9">
                  <c:v>53236</c:v>
                </c:pt>
                <c:pt idx="12">
                  <c:v>38960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2366</c:v>
                </c:pt>
                <c:pt idx="3">
                  <c:v>2026</c:v>
                </c:pt>
                <c:pt idx="6">
                  <c:v>1645</c:v>
                </c:pt>
                <c:pt idx="9">
                  <c:v>1502</c:v>
                </c:pt>
                <c:pt idx="12">
                  <c:v>1361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87723</c:v>
                </c:pt>
                <c:pt idx="3">
                  <c:v>87230</c:v>
                </c:pt>
                <c:pt idx="6">
                  <c:v>86517</c:v>
                </c:pt>
                <c:pt idx="9">
                  <c:v>85052</c:v>
                </c:pt>
                <c:pt idx="12">
                  <c:v>84589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5412176"/>
        <c:axId val="415412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2405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5412176"/>
        <c:axId val="415412568"/>
      </c:lineChart>
      <c:catAx>
        <c:axId val="41541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5412568"/>
        <c:crosses val="autoZero"/>
        <c:auto val="1"/>
        <c:lblAlgn val="ctr"/>
        <c:lblOffset val="100"/>
        <c:tickLblSkip val="1"/>
        <c:tickMarkSkip val="1"/>
        <c:noMultiLvlLbl val="0"/>
      </c:catAx>
      <c:valAx>
        <c:axId val="415412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41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{64D74598-55F8-4E11-A42B-CAB96E94A451}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{2B6F340F-934B-499A-95E1-0480961492C6}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{1B8D0FA1-FE25-47A4-AD55-CA247D620AAD}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{DBA98CF7-5590-445C-B743-404B71FF6188}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{F507EC36-3B5B-4C08-ADA2-93045B9D1637}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{0A807DF3-2855-4FA5-9B28-9F6A120F5079}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{ABEF626E-2C71-4BD9-8716-10A9544C1BBA}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{B32DAAF9-24F9-4A60-8D35-6127DB67D7D1}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{3D73D096-55A8-40E0-B399-C911F292E606}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{CBBBB158-E754-4220-A8D2-F5117EA3A7D8}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7613856"/>
        <c:axId val="177613464"/>
      </c:scatterChart>
      <c:valAx>
        <c:axId val="1776138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7613464"/>
        <c:crosses val="autoZero"/>
        <c:crossBetween val="midCat"/>
      </c:valAx>
      <c:valAx>
        <c:axId val="1776134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7613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{49880840-88BB-4B3F-B778-AE40A3465665}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{1CFF2EAD-B360-4F7D-91C7-C0F18A8DCE06}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{71E79F14-5219-4800-9A24-1232ED8F8CC4}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{8748CA43-64F6-4483-A373-593C4F86F7EF}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{2A3C9DE4-DF85-4C4D-B552-737A17D90868}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6.7</c:v>
                </c:pt>
                <c:pt idx="1">
                  <c:v>5.9</c:v>
                </c:pt>
                <c:pt idx="2">
                  <c:v>5</c:v>
                </c:pt>
                <c:pt idx="3">
                  <c:v>4.5999999999999996</c:v>
                </c:pt>
                <c:pt idx="4">
                  <c:v>5.0999999999999996</c:v>
                </c:pt>
              </c:numCache>
            </c:numRef>
          </c:xVal>
          <c:yVal>
            <c:numRef>
              <c:f>公会計指標分析・財政指標組合せ分析表!$K$73:$O$73</c:f>
              <c:numCache>
                <c:formatCode>#,##0.0;"▲ "#,##0.0</c:formatCode>
                <c:ptCount val="5"/>
                <c:pt idx="0">
                  <c:v>4.2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{457B1AA9-9F00-4E08-AADE-4ABCDD5C9E38}</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{3369AF19-C06D-42A1-9886-B30432032D3A}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{B8DD864E-8CFA-48BB-B748-BEF1319B6816}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{26895FE8-EF5B-4070-8006-44823BBD7B84}</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{9E91911C-7E84-445C-94B8-F2252FAEC385}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5411784"/>
        <c:axId val="415411392"/>
      </c:scatterChart>
      <c:valAx>
        <c:axId val="415411784"/>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5411392"/>
        <c:crosses val="autoZero"/>
        <c:crossBetween val="midCat"/>
      </c:valAx>
      <c:valAx>
        <c:axId val="415411392"/>
        <c:scaling>
          <c:orientation val="minMax"/>
          <c:max val="7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5411784"/>
        <c:crosses val="autoZero"/>
        <c:crossBetween val="midCat"/>
        <c:majorUnit val="9.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実質公債費比率の分子は増加しているが、これは元利償還金及び公営企業債の元利償還金に対する繰入金が増加したことが主な要因である。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元利償還金のピークは平成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年度、公営企業債の６割以上を占める下水道事業会計の公営企業債のピークも平成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年度を見込んでいることから、ピークを超えるまで実質公債費比率の分子は増加することが予想される。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財政措置が見込まれる起債の活用を原則とすることを今後も維持し、一定の水準を保てるよう努めていく。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将来負担比率の分子は、下水道事業会計をはじめとする公営企業債に対する繰入見込額の減少及び地方債現在高の減少等により前年度よりも良化しており、前年度に引き続き、マイナス値となっている。</a:t>
          </a:r>
        </a:p>
        <a:p>
          <a:r>
            <a:rPr kumimoji="1" lang="ja-JP" altLang="en-US" sz="1400">
              <a:latin typeface="ＭＳ ゴシック" pitchFamily="49" charset="-128"/>
              <a:ea typeface="ＭＳ ゴシック" pitchFamily="49" charset="-128"/>
            </a:rPr>
            <a:t>　しかしながら、公共施設の長寿命化及び継続の大型事業による、地方債現在高の増加、震災復興基金及びその他特定目的基金の取崩し等、増加要因もあることから、今後も計画的な地方債償還と財源確保を図り、将来負担の軽減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福島県郡山市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326,851
324,698
757.20
173,868,482
167,859,282
3,944,797
67,264,598
84,518,803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326,851
324,698
757.20
173,868,482
167,859,282
3,944,797
67,264,598
84,518,803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326,851
324,698
757.20
173,868,482
167,859,282
3,944,797
67,264,598
84,518,803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福島県郡山市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326,851
324,698
757.20
173,868,482
167,859,282
3,944,797
67,264,598
84,518,803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財政力指数は、類似団体の平均となっており、前年度より</a:t>
          </a:r>
          <a:r>
            <a:rPr kumimoji="1" lang="en-US" altLang="ja-JP" sz="1300">
              <a:latin typeface="ＭＳ Ｐゴシック"/>
            </a:rPr>
            <a:t>0.02</a:t>
          </a:r>
          <a:r>
            <a:rPr kumimoji="1" lang="ja-JP" altLang="en-US" sz="1300">
              <a:latin typeface="ＭＳ Ｐゴシック"/>
            </a:rPr>
            <a:t>ポイント上昇している。基準財政収入額が企業の撤退等による法人税の減少等により減少したものの、基準財政需要額において、平成</a:t>
          </a:r>
          <a:r>
            <a:rPr kumimoji="1" lang="en-US" altLang="ja-JP" sz="1300">
              <a:latin typeface="ＭＳ Ｐゴシック"/>
            </a:rPr>
            <a:t>27</a:t>
          </a:r>
          <a:r>
            <a:rPr kumimoji="1" lang="ja-JP" altLang="en-US" sz="1300">
              <a:latin typeface="ＭＳ Ｐゴシック"/>
            </a:rPr>
            <a:t>年国勢調査の結果での人口減少やトップランナー方式の導入に伴い減少したことから良化傾向にある。</a:t>
          </a:r>
          <a:br>
            <a:rPr kumimoji="1" lang="ja-JP" altLang="en-US" sz="1300">
              <a:latin typeface="ＭＳ Ｐゴシック"/>
            </a:rPr>
          </a:br>
          <a:r>
            <a:rPr kumimoji="1" lang="ja-JP" altLang="en-US" sz="1300">
              <a:latin typeface="ＭＳ Ｐゴシック"/>
            </a:rPr>
            <a:t>　今後も歳出の徹底した経費削減をするとともに、税収増加等による歳入の確保に努め、健全な財政運営に努めていく。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145143</xdr:rowOff>
    </xdr:from>
    <xdr:to>
      <xdr:col>7</xdr:col>
      <xdr:colOff>152400</xdr:colOff>
      <xdr:row>42</xdr:row>
      <xdr:rowOff>8165</xdr:rowOff>
    </xdr:to>
    <xdr:cxnSp macro="">
      <xdr:nvCxnSpPr>
        <xdr:cNvPr id="70" name="直線コネクタ 69"/>
        <xdr:cNvCxnSpPr/>
      </xdr:nvCxnSpPr>
      <xdr:spPr>
        <a:xfrm flipV="1">
          <a:off x="4114800" y="717459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8165</xdr:rowOff>
    </xdr:from>
    <xdr:to>
      <xdr:col>6</xdr:col>
      <xdr:colOff>0</xdr:colOff>
      <xdr:row>42</xdr:row>
      <xdr:rowOff>59872</xdr:rowOff>
    </xdr:to>
    <xdr:cxnSp macro="">
      <xdr:nvCxnSpPr>
        <xdr:cNvPr id="73" name="直線コネクタ 72"/>
        <xdr:cNvCxnSpPr/>
      </xdr:nvCxnSpPr>
      <xdr:spPr>
        <a:xfrm flipV="1">
          <a:off x="3225800" y="72090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75" name="テキスト ボックス 74"/>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77107</xdr:rowOff>
    </xdr:to>
    <xdr:cxnSp macro="">
      <xdr:nvCxnSpPr>
        <xdr:cNvPr id="76" name="直線コネクタ 75"/>
        <xdr:cNvCxnSpPr/>
      </xdr:nvCxnSpPr>
      <xdr:spPr>
        <a:xfrm flipV="1">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77107</xdr:rowOff>
    </xdr:from>
    <xdr:to>
      <xdr:col>3</xdr:col>
      <xdr:colOff>279400</xdr:colOff>
      <xdr:row>42</xdr:row>
      <xdr:rowOff>77107</xdr:rowOff>
    </xdr:to>
    <xdr:cxnSp macro="">
      <xdr:nvCxnSpPr>
        <xdr:cNvPr id="79" name="直線コネクタ 78"/>
        <xdr:cNvCxnSpPr/>
      </xdr:nvCxnSpPr>
      <xdr:spPr>
        <a:xfrm>
          <a:off x="1447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3" name="テキスト ボックス 82"/>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89" name="円/楕円 88"/>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110870</xdr:rowOff>
    </xdr:from>
    <xdr:ext cx="762000" cy="259045"/>
    <xdr:sp macro="" textlink="">
      <xdr:nvSpPr>
        <xdr:cNvPr id="90" name="財政力該当値テキスト"/>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128815</xdr:rowOff>
    </xdr:from>
    <xdr:to>
      <xdr:col>6</xdr:col>
      <xdr:colOff>50800</xdr:colOff>
      <xdr:row>42</xdr:row>
      <xdr:rowOff>58965</xdr:rowOff>
    </xdr:to>
    <xdr:sp macro="" textlink="">
      <xdr:nvSpPr>
        <xdr:cNvPr id="91" name="円/楕円 90"/>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43742</xdr:rowOff>
    </xdr:from>
    <xdr:ext cx="736600" cy="259045"/>
    <xdr:sp macro="" textlink="">
      <xdr:nvSpPr>
        <xdr:cNvPr id="92" name="テキスト ボックス 91"/>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94" name="テキスト ボックス 93"/>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26307</xdr:rowOff>
    </xdr:from>
    <xdr:to>
      <xdr:col>3</xdr:col>
      <xdr:colOff>330200</xdr:colOff>
      <xdr:row>42</xdr:row>
      <xdr:rowOff>127907</xdr:rowOff>
    </xdr:to>
    <xdr:sp macro="" textlink="">
      <xdr:nvSpPr>
        <xdr:cNvPr id="95" name="円/楕円 94"/>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112684</xdr:rowOff>
    </xdr:from>
    <xdr:ext cx="762000" cy="259045"/>
    <xdr:sp macro="" textlink="">
      <xdr:nvSpPr>
        <xdr:cNvPr id="96" name="テキスト ボックス 95"/>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26307</xdr:rowOff>
    </xdr:from>
    <xdr:to>
      <xdr:col>2</xdr:col>
      <xdr:colOff>127000</xdr:colOff>
      <xdr:row>42</xdr:row>
      <xdr:rowOff>127907</xdr:rowOff>
    </xdr:to>
    <xdr:sp macro="" textlink="">
      <xdr:nvSpPr>
        <xdr:cNvPr id="97" name="円/楕円 96"/>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112684</xdr:rowOff>
    </xdr:from>
    <xdr:ext cx="762000" cy="259045"/>
    <xdr:sp macro="" textlink="">
      <xdr:nvSpPr>
        <xdr:cNvPr id="98" name="テキスト ボックス 97"/>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経常収支比率は、類似団体平均を下回っているが、前年度比と比較して</a:t>
          </a:r>
          <a:r>
            <a:rPr kumimoji="1" lang="en-US" altLang="ja-JP" sz="1300">
              <a:latin typeface="ＭＳ Ｐゴシック"/>
            </a:rPr>
            <a:t>2.5</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これは、歳出においては扶助費が増加したこと、歳入においては地方消費税交付金及び普通地方交付税の減少が主な要因である。</a:t>
          </a:r>
          <a:endParaRPr kumimoji="1" lang="en-US" altLang="ja-JP" sz="1300">
            <a:latin typeface="ＭＳ Ｐゴシック"/>
          </a:endParaRPr>
        </a:p>
        <a:p>
          <a:r>
            <a:rPr kumimoji="1" lang="ja-JP" altLang="en-US" sz="1300">
              <a:latin typeface="ＭＳ Ｐゴシック"/>
            </a:rPr>
            <a:t>　今後については、市税の収納率の向上等による更なる歳入の確保に努めるとともに、事務のカイゼンによる効率化、民間委託の推進及び維持補修費の平準化等により歳出全般にわたる経費削減に努め、経常収支比率</a:t>
          </a:r>
          <a:r>
            <a:rPr kumimoji="1" lang="en-US" altLang="ja-JP" sz="1300">
              <a:latin typeface="ＭＳ Ｐゴシック"/>
            </a:rPr>
            <a:t>90.0</a:t>
          </a:r>
          <a:r>
            <a:rPr kumimoji="1" lang="ja-JP" altLang="en-US" sz="1300">
              <a:latin typeface="ＭＳ Ｐゴシック"/>
            </a:rPr>
            <a:t>％を超えないことを目標とする。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147955</xdr:rowOff>
    </xdr:from>
    <xdr:to>
      <xdr:col>7</xdr:col>
      <xdr:colOff>152400</xdr:colOff>
      <xdr:row>65</xdr:row>
      <xdr:rowOff>77046</xdr:rowOff>
    </xdr:to>
    <xdr:cxnSp macro="">
      <xdr:nvCxnSpPr>
        <xdr:cNvPr id="133" name="直線コネクタ 132"/>
        <xdr:cNvCxnSpPr/>
      </xdr:nvCxnSpPr>
      <xdr:spPr>
        <a:xfrm>
          <a:off x="4114800" y="11120755"/>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123825</xdr:rowOff>
    </xdr:from>
    <xdr:to>
      <xdr:col>6</xdr:col>
      <xdr:colOff>0</xdr:colOff>
      <xdr:row>64</xdr:row>
      <xdr:rowOff>147955</xdr:rowOff>
    </xdr:to>
    <xdr:cxnSp macro="">
      <xdr:nvCxnSpPr>
        <xdr:cNvPr id="136" name="直線コネクタ 135"/>
        <xdr:cNvCxnSpPr/>
      </xdr:nvCxnSpPr>
      <xdr:spPr>
        <a:xfrm>
          <a:off x="3225800" y="110966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38" name="テキスト ボックス 137"/>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83608</xdr:rowOff>
    </xdr:from>
    <xdr:to>
      <xdr:col>4</xdr:col>
      <xdr:colOff>482600</xdr:colOff>
      <xdr:row>64</xdr:row>
      <xdr:rowOff>123825</xdr:rowOff>
    </xdr:to>
    <xdr:cxnSp macro="">
      <xdr:nvCxnSpPr>
        <xdr:cNvPr id="139" name="直線コネクタ 138"/>
        <xdr:cNvCxnSpPr/>
      </xdr:nvCxnSpPr>
      <xdr:spPr>
        <a:xfrm>
          <a:off x="2336800" y="1105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41" name="テキスト ボックス 140"/>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63500</xdr:rowOff>
    </xdr:from>
    <xdr:to>
      <xdr:col>3</xdr:col>
      <xdr:colOff>279400</xdr:colOff>
      <xdr:row>64</xdr:row>
      <xdr:rowOff>83608</xdr:rowOff>
    </xdr:to>
    <xdr:cxnSp macro="">
      <xdr:nvCxnSpPr>
        <xdr:cNvPr id="142" name="直線コネクタ 141"/>
        <xdr:cNvCxnSpPr/>
      </xdr:nvCxnSpPr>
      <xdr:spPr>
        <a:xfrm>
          <a:off x="1447800" y="1103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44" name="テキスト ボックス 143"/>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112623</xdr:rowOff>
    </xdr:from>
    <xdr:ext cx="762000" cy="259045"/>
    <xdr:sp macro="" textlink="">
      <xdr:nvSpPr>
        <xdr:cNvPr id="146" name="テキスト ボックス 145"/>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26246</xdr:rowOff>
    </xdr:from>
    <xdr:to>
      <xdr:col>7</xdr:col>
      <xdr:colOff>203200</xdr:colOff>
      <xdr:row>65</xdr:row>
      <xdr:rowOff>127846</xdr:rowOff>
    </xdr:to>
    <xdr:sp macro="" textlink="">
      <xdr:nvSpPr>
        <xdr:cNvPr id="152" name="円/楕円 151"/>
        <xdr:cNvSpPr/>
      </xdr:nvSpPr>
      <xdr:spPr>
        <a:xfrm>
          <a:off x="49022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42773</xdr:rowOff>
    </xdr:from>
    <xdr:ext cx="762000" cy="259045"/>
    <xdr:sp macro="" textlink="">
      <xdr:nvSpPr>
        <xdr:cNvPr id="153" name="財政構造の弾力性該当値テキスト"/>
        <xdr:cNvSpPr txBox="1"/>
      </xdr:nvSpPr>
      <xdr:spPr>
        <a:xfrm>
          <a:off x="50419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97155</xdr:rowOff>
    </xdr:from>
    <xdr:to>
      <xdr:col>6</xdr:col>
      <xdr:colOff>50800</xdr:colOff>
      <xdr:row>65</xdr:row>
      <xdr:rowOff>27305</xdr:rowOff>
    </xdr:to>
    <xdr:sp macro="" textlink="">
      <xdr:nvSpPr>
        <xdr:cNvPr id="154" name="円/楕円 153"/>
        <xdr:cNvSpPr/>
      </xdr:nvSpPr>
      <xdr:spPr>
        <a:xfrm>
          <a:off x="4064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37482</xdr:rowOff>
    </xdr:from>
    <xdr:ext cx="736600" cy="259045"/>
    <xdr:sp macro="" textlink="">
      <xdr:nvSpPr>
        <xdr:cNvPr id="155" name="テキスト ボックス 154"/>
        <xdr:cNvSpPr txBox="1"/>
      </xdr:nvSpPr>
      <xdr:spPr>
        <a:xfrm>
          <a:off x="3733800" y="1083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73025</xdr:rowOff>
    </xdr:from>
    <xdr:to>
      <xdr:col>4</xdr:col>
      <xdr:colOff>533400</xdr:colOff>
      <xdr:row>65</xdr:row>
      <xdr:rowOff>3175</xdr:rowOff>
    </xdr:to>
    <xdr:sp macro="" textlink="">
      <xdr:nvSpPr>
        <xdr:cNvPr id="156" name="円/楕円 155"/>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13352</xdr:rowOff>
    </xdr:from>
    <xdr:ext cx="762000" cy="259045"/>
    <xdr:sp macro="" textlink="">
      <xdr:nvSpPr>
        <xdr:cNvPr id="157" name="テキスト ボックス 156"/>
        <xdr:cNvSpPr txBox="1"/>
      </xdr:nvSpPr>
      <xdr:spPr>
        <a:xfrm>
          <a:off x="2844800" y="1081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32808</xdr:rowOff>
    </xdr:from>
    <xdr:to>
      <xdr:col>3</xdr:col>
      <xdr:colOff>330200</xdr:colOff>
      <xdr:row>64</xdr:row>
      <xdr:rowOff>134408</xdr:rowOff>
    </xdr:to>
    <xdr:sp macro="" textlink="">
      <xdr:nvSpPr>
        <xdr:cNvPr id="158" name="円/楕円 157"/>
        <xdr:cNvSpPr/>
      </xdr:nvSpPr>
      <xdr:spPr>
        <a:xfrm>
          <a:off x="2286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144585</xdr:rowOff>
    </xdr:from>
    <xdr:ext cx="762000" cy="259045"/>
    <xdr:sp macro="" textlink="">
      <xdr:nvSpPr>
        <xdr:cNvPr id="159" name="テキスト ボックス 158"/>
        <xdr:cNvSpPr txBox="1"/>
      </xdr:nvSpPr>
      <xdr:spPr>
        <a:xfrm>
          <a:off x="1955800" y="107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60" name="円/楕円 159"/>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124477</xdr:rowOff>
    </xdr:from>
    <xdr:ext cx="762000" cy="259045"/>
    <xdr:sp macro="" textlink="">
      <xdr:nvSpPr>
        <xdr:cNvPr id="161" name="テキスト ボックス 160"/>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[202,399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は、類似団体平均を大きく上回っているが、これは東京電力福島第一原子力発電所事故に伴い放出された放射性物質の除染事業によるものである（全国平均と福島県平均の差を参照）。除染事業はピークを超えたが、除去土壌等の搬出事業、未除染道路等側溝堆積物撤去・処理事業、ため池放射性物質対策事業等に移行しており、平成</a:t>
          </a:r>
          <a:r>
            <a:rPr kumimoji="1" lang="en-US" altLang="ja-JP" sz="1300">
              <a:latin typeface="ＭＳ Ｐゴシック"/>
            </a:rPr>
            <a:t>32</a:t>
          </a:r>
          <a:r>
            <a:rPr kumimoji="1" lang="ja-JP" altLang="en-US" sz="1300">
              <a:latin typeface="ＭＳ Ｐゴシック"/>
            </a:rPr>
            <a:t>年度までこのような異常値が続く見込みである。なお、物件費については以上の理由から前年度比</a:t>
          </a:r>
          <a:r>
            <a:rPr kumimoji="1" lang="en-US" altLang="ja-JP" sz="1300">
              <a:latin typeface="ＭＳ Ｐゴシック"/>
            </a:rPr>
            <a:t>4.3</a:t>
          </a:r>
          <a:r>
            <a:rPr kumimoji="1" lang="ja-JP" altLang="en-US" sz="1300">
              <a:latin typeface="ＭＳ Ｐゴシック"/>
            </a:rPr>
            <a:t>％増加しているが、人件費については事務のカイゼンによる効率化等により前年度比</a:t>
          </a:r>
          <a:r>
            <a:rPr kumimoji="1" lang="en-US" altLang="ja-JP" sz="1300">
              <a:latin typeface="ＭＳ Ｐゴシック"/>
            </a:rPr>
            <a:t>0.4</a:t>
          </a:r>
          <a:r>
            <a:rPr kumimoji="1" lang="ja-JP" altLang="en-US" sz="1300">
              <a:latin typeface="ＭＳ Ｐゴシック"/>
            </a:rPr>
            <a:t>％減少している。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132721</xdr:rowOff>
    </xdr:from>
    <xdr:to>
      <xdr:col>7</xdr:col>
      <xdr:colOff>152400</xdr:colOff>
      <xdr:row>87</xdr:row>
      <xdr:rowOff>118582</xdr:rowOff>
    </xdr:to>
    <xdr:cxnSp macro="">
      <xdr:nvCxnSpPr>
        <xdr:cNvPr id="193" name="直線コネクタ 192"/>
        <xdr:cNvCxnSpPr/>
      </xdr:nvCxnSpPr>
      <xdr:spPr>
        <a:xfrm flipV="1">
          <a:off x="4953000" y="13677271"/>
          <a:ext cx="0" cy="1357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90659</xdr:rowOff>
    </xdr:from>
    <xdr:ext cx="762000" cy="259045"/>
    <xdr:sp macro="" textlink="">
      <xdr:nvSpPr>
        <xdr:cNvPr id="194" name="人件費・物件費等の状況最小値テキスト"/>
        <xdr:cNvSpPr txBox="1"/>
      </xdr:nvSpPr>
      <xdr:spPr>
        <a:xfrm>
          <a:off x="5041900" y="1500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87</xdr:row>
      <xdr:rowOff>118582</xdr:rowOff>
    </xdr:from>
    <xdr:to>
      <xdr:col>7</xdr:col>
      <xdr:colOff>241300</xdr:colOff>
      <xdr:row>87</xdr:row>
      <xdr:rowOff>118582</xdr:rowOff>
    </xdr:to>
    <xdr:cxnSp macro="">
      <xdr:nvCxnSpPr>
        <xdr:cNvPr id="195" name="直線コネクタ 194"/>
        <xdr:cNvCxnSpPr/>
      </xdr:nvCxnSpPr>
      <xdr:spPr>
        <a:xfrm>
          <a:off x="4864100" y="1503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47648</xdr:rowOff>
    </xdr:from>
    <xdr:ext cx="762000" cy="259045"/>
    <xdr:sp macro="" textlink="">
      <xdr:nvSpPr>
        <xdr:cNvPr id="196" name="人件費・物件費等の状況最大値テキスト"/>
        <xdr:cNvSpPr txBox="1"/>
      </xdr:nvSpPr>
      <xdr:spPr>
        <a:xfrm>
          <a:off x="5041900" y="1342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79</xdr:row>
      <xdr:rowOff>132721</xdr:rowOff>
    </xdr:from>
    <xdr:to>
      <xdr:col>7</xdr:col>
      <xdr:colOff>241300</xdr:colOff>
      <xdr:row>79</xdr:row>
      <xdr:rowOff>132721</xdr:rowOff>
    </xdr:to>
    <xdr:cxnSp macro="">
      <xdr:nvCxnSpPr>
        <xdr:cNvPr id="197" name="直線コネクタ 196"/>
        <xdr:cNvCxnSpPr/>
      </xdr:nvCxnSpPr>
      <xdr:spPr>
        <a:xfrm>
          <a:off x="4864100" y="136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53936</xdr:rowOff>
    </xdr:from>
    <xdr:to>
      <xdr:col>7</xdr:col>
      <xdr:colOff>152400</xdr:colOff>
      <xdr:row>87</xdr:row>
      <xdr:rowOff>118582</xdr:rowOff>
    </xdr:to>
    <xdr:cxnSp macro="">
      <xdr:nvCxnSpPr>
        <xdr:cNvPr id="198" name="直線コネクタ 197"/>
        <xdr:cNvCxnSpPr/>
      </xdr:nvCxnSpPr>
      <xdr:spPr>
        <a:xfrm>
          <a:off x="4114800" y="14970086"/>
          <a:ext cx="838200" cy="6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11521</xdr:rowOff>
    </xdr:from>
    <xdr:ext cx="762000" cy="259045"/>
    <xdr:sp macro="" textlink="">
      <xdr:nvSpPr>
        <xdr:cNvPr id="199" name="人件費・物件費等の状況平均値テキスト"/>
        <xdr:cNvSpPr txBox="1"/>
      </xdr:nvSpPr>
      <xdr:spPr>
        <a:xfrm>
          <a:off x="5041900" y="13727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166444</xdr:rowOff>
    </xdr:from>
    <xdr:to>
      <xdr:col>7</xdr:col>
      <xdr:colOff>203200</xdr:colOff>
      <xdr:row>81</xdr:row>
      <xdr:rowOff>96594</xdr:rowOff>
    </xdr:to>
    <xdr:sp macro="" textlink="">
      <xdr:nvSpPr>
        <xdr:cNvPr id="200" name="フローチャート : 判断 199"/>
        <xdr:cNvSpPr/>
      </xdr:nvSpPr>
      <xdr:spPr>
        <a:xfrm>
          <a:off x="4902200" y="1388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53936</xdr:rowOff>
    </xdr:from>
    <xdr:to>
      <xdr:col>6</xdr:col>
      <xdr:colOff>0</xdr:colOff>
      <xdr:row>88</xdr:row>
      <xdr:rowOff>158350</xdr:rowOff>
    </xdr:to>
    <xdr:cxnSp macro="">
      <xdr:nvCxnSpPr>
        <xdr:cNvPr id="201" name="直線コネクタ 200"/>
        <xdr:cNvCxnSpPr/>
      </xdr:nvCxnSpPr>
      <xdr:spPr>
        <a:xfrm flipV="1">
          <a:off x="3225800" y="14970086"/>
          <a:ext cx="889000" cy="27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159745</xdr:rowOff>
    </xdr:from>
    <xdr:to>
      <xdr:col>6</xdr:col>
      <xdr:colOff>50800</xdr:colOff>
      <xdr:row>81</xdr:row>
      <xdr:rowOff>89895</xdr:rowOff>
    </xdr:to>
    <xdr:sp macro="" textlink="">
      <xdr:nvSpPr>
        <xdr:cNvPr id="202" name="フローチャート : 判断 201"/>
        <xdr:cNvSpPr/>
      </xdr:nvSpPr>
      <xdr:spPr>
        <a:xfrm>
          <a:off x="4064000" y="1387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100072</xdr:rowOff>
    </xdr:from>
    <xdr:ext cx="736600" cy="259045"/>
    <xdr:sp macro="" textlink="">
      <xdr:nvSpPr>
        <xdr:cNvPr id="203" name="テキスト ボックス 202"/>
        <xdr:cNvSpPr txBox="1"/>
      </xdr:nvSpPr>
      <xdr:spPr>
        <a:xfrm>
          <a:off x="3733800" y="1364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110734</xdr:rowOff>
    </xdr:from>
    <xdr:to>
      <xdr:col>4</xdr:col>
      <xdr:colOff>482600</xdr:colOff>
      <xdr:row>88</xdr:row>
      <xdr:rowOff>158350</xdr:rowOff>
    </xdr:to>
    <xdr:cxnSp macro="">
      <xdr:nvCxnSpPr>
        <xdr:cNvPr id="204" name="直線コネクタ 203"/>
        <xdr:cNvCxnSpPr/>
      </xdr:nvCxnSpPr>
      <xdr:spPr>
        <a:xfrm>
          <a:off x="2336800" y="14855434"/>
          <a:ext cx="889000" cy="39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153184</xdr:rowOff>
    </xdr:from>
    <xdr:to>
      <xdr:col>4</xdr:col>
      <xdr:colOff>533400</xdr:colOff>
      <xdr:row>81</xdr:row>
      <xdr:rowOff>83334</xdr:rowOff>
    </xdr:to>
    <xdr:sp macro="" textlink="">
      <xdr:nvSpPr>
        <xdr:cNvPr id="205" name="フローチャート : 判断 204"/>
        <xdr:cNvSpPr/>
      </xdr:nvSpPr>
      <xdr:spPr>
        <a:xfrm>
          <a:off x="31750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93511</xdr:rowOff>
    </xdr:from>
    <xdr:ext cx="762000" cy="259045"/>
    <xdr:sp macro="" textlink="">
      <xdr:nvSpPr>
        <xdr:cNvPr id="206" name="テキスト ボックス 205"/>
        <xdr:cNvSpPr txBox="1"/>
      </xdr:nvSpPr>
      <xdr:spPr>
        <a:xfrm>
          <a:off x="2844800" y="1363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101498</xdr:rowOff>
    </xdr:from>
    <xdr:to>
      <xdr:col>3</xdr:col>
      <xdr:colOff>279400</xdr:colOff>
      <xdr:row>86</xdr:row>
      <xdr:rowOff>110734</xdr:rowOff>
    </xdr:to>
    <xdr:cxnSp macro="">
      <xdr:nvCxnSpPr>
        <xdr:cNvPr id="207" name="直線コネクタ 206"/>
        <xdr:cNvCxnSpPr/>
      </xdr:nvCxnSpPr>
      <xdr:spPr>
        <a:xfrm>
          <a:off x="1447800" y="14331848"/>
          <a:ext cx="889000" cy="52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106338</xdr:rowOff>
    </xdr:from>
    <xdr:to>
      <xdr:col>3</xdr:col>
      <xdr:colOff>330200</xdr:colOff>
      <xdr:row>81</xdr:row>
      <xdr:rowOff>36488</xdr:rowOff>
    </xdr:to>
    <xdr:sp macro="" textlink="">
      <xdr:nvSpPr>
        <xdr:cNvPr id="208" name="フローチャート : 判断 207"/>
        <xdr:cNvSpPr/>
      </xdr:nvSpPr>
      <xdr:spPr>
        <a:xfrm>
          <a:off x="2286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46665</xdr:rowOff>
    </xdr:from>
    <xdr:ext cx="762000" cy="259045"/>
    <xdr:sp macro="" textlink="">
      <xdr:nvSpPr>
        <xdr:cNvPr id="209" name="テキスト ボックス 208"/>
        <xdr:cNvSpPr txBox="1"/>
      </xdr:nvSpPr>
      <xdr:spPr>
        <a:xfrm>
          <a:off x="1955800" y="1359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116196</xdr:rowOff>
    </xdr:from>
    <xdr:to>
      <xdr:col>2</xdr:col>
      <xdr:colOff>127000</xdr:colOff>
      <xdr:row>81</xdr:row>
      <xdr:rowOff>46346</xdr:rowOff>
    </xdr:to>
    <xdr:sp macro="" textlink="">
      <xdr:nvSpPr>
        <xdr:cNvPr id="210" name="フローチャート : 判断 209"/>
        <xdr:cNvSpPr/>
      </xdr:nvSpPr>
      <xdr:spPr>
        <a:xfrm>
          <a:off x="1397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56523</xdr:rowOff>
    </xdr:from>
    <xdr:ext cx="762000" cy="259045"/>
    <xdr:sp macro="" textlink="">
      <xdr:nvSpPr>
        <xdr:cNvPr id="211" name="テキスト ボックス 210"/>
        <xdr:cNvSpPr txBox="1"/>
      </xdr:nvSpPr>
      <xdr:spPr>
        <a:xfrm>
          <a:off x="1066800" y="1360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67782</xdr:rowOff>
    </xdr:from>
    <xdr:to>
      <xdr:col>7</xdr:col>
      <xdr:colOff>203200</xdr:colOff>
      <xdr:row>87</xdr:row>
      <xdr:rowOff>169382</xdr:rowOff>
    </xdr:to>
    <xdr:sp macro="" textlink="">
      <xdr:nvSpPr>
        <xdr:cNvPr id="217" name="円/楕円 216"/>
        <xdr:cNvSpPr/>
      </xdr:nvSpPr>
      <xdr:spPr>
        <a:xfrm>
          <a:off x="4902200" y="149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135109</xdr:rowOff>
    </xdr:from>
    <xdr:ext cx="762000" cy="259045"/>
    <xdr:sp macro="" textlink="">
      <xdr:nvSpPr>
        <xdr:cNvPr id="218" name="人件費・物件費等の状況該当値テキスト"/>
        <xdr:cNvSpPr txBox="1"/>
      </xdr:nvSpPr>
      <xdr:spPr>
        <a:xfrm>
          <a:off x="5041900" y="1487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202,399</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3136</xdr:rowOff>
    </xdr:from>
    <xdr:to>
      <xdr:col>6</xdr:col>
      <xdr:colOff>50800</xdr:colOff>
      <xdr:row>87</xdr:row>
      <xdr:rowOff>104736</xdr:rowOff>
    </xdr:to>
    <xdr:sp macro="" textlink="">
      <xdr:nvSpPr>
        <xdr:cNvPr id="219" name="円/楕円 218"/>
        <xdr:cNvSpPr/>
      </xdr:nvSpPr>
      <xdr:spPr>
        <a:xfrm>
          <a:off x="4064000" y="149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89513</xdr:rowOff>
    </xdr:from>
    <xdr:ext cx="736600" cy="259045"/>
    <xdr:sp macro="" textlink="">
      <xdr:nvSpPr>
        <xdr:cNvPr id="220" name="テキスト ボックス 219"/>
        <xdr:cNvSpPr txBox="1"/>
      </xdr:nvSpPr>
      <xdr:spPr>
        <a:xfrm>
          <a:off x="3733800" y="15005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196,773</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107550</xdr:rowOff>
    </xdr:from>
    <xdr:to>
      <xdr:col>4</xdr:col>
      <xdr:colOff>533400</xdr:colOff>
      <xdr:row>89</xdr:row>
      <xdr:rowOff>37700</xdr:rowOff>
    </xdr:to>
    <xdr:sp macro="" textlink="">
      <xdr:nvSpPr>
        <xdr:cNvPr id="221" name="円/楕円 220"/>
        <xdr:cNvSpPr/>
      </xdr:nvSpPr>
      <xdr:spPr>
        <a:xfrm>
          <a:off x="3175000" y="1519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22477</xdr:rowOff>
    </xdr:from>
    <xdr:ext cx="762000" cy="259045"/>
    <xdr:sp macro="" textlink="">
      <xdr:nvSpPr>
        <xdr:cNvPr id="222" name="テキスト ボックス 221"/>
        <xdr:cNvSpPr txBox="1"/>
      </xdr:nvSpPr>
      <xdr:spPr>
        <a:xfrm>
          <a:off x="2844800" y="1528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220,781</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59934</xdr:rowOff>
    </xdr:from>
    <xdr:to>
      <xdr:col>3</xdr:col>
      <xdr:colOff>330200</xdr:colOff>
      <xdr:row>86</xdr:row>
      <xdr:rowOff>161534</xdr:rowOff>
    </xdr:to>
    <xdr:sp macro="" textlink="">
      <xdr:nvSpPr>
        <xdr:cNvPr id="223" name="円/楕円 222"/>
        <xdr:cNvSpPr/>
      </xdr:nvSpPr>
      <xdr:spPr>
        <a:xfrm>
          <a:off x="2286000" y="1480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146311</xdr:rowOff>
    </xdr:from>
    <xdr:ext cx="762000" cy="259045"/>
    <xdr:sp macro="" textlink="">
      <xdr:nvSpPr>
        <xdr:cNvPr id="224" name="テキスト ボックス 223"/>
        <xdr:cNvSpPr txBox="1"/>
      </xdr:nvSpPr>
      <xdr:spPr>
        <a:xfrm>
          <a:off x="1955800" y="148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186,795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50698</xdr:rowOff>
    </xdr:from>
    <xdr:to>
      <xdr:col>2</xdr:col>
      <xdr:colOff>127000</xdr:colOff>
      <xdr:row>83</xdr:row>
      <xdr:rowOff>152298</xdr:rowOff>
    </xdr:to>
    <xdr:sp macro="" textlink="">
      <xdr:nvSpPr>
        <xdr:cNvPr id="225" name="円/楕円 224"/>
        <xdr:cNvSpPr/>
      </xdr:nvSpPr>
      <xdr:spPr>
        <a:xfrm>
          <a:off x="1397000" y="1428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137075</xdr:rowOff>
    </xdr:from>
    <xdr:ext cx="762000" cy="259045"/>
    <xdr:sp macro="" textlink="">
      <xdr:nvSpPr>
        <xdr:cNvPr id="226" name="テキスト ボックス 225"/>
        <xdr:cNvSpPr txBox="1"/>
      </xdr:nvSpPr>
      <xdr:spPr>
        <a:xfrm>
          <a:off x="1066800" y="1436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ラスパイレス指数は、平成</a:t>
          </a:r>
          <a:r>
            <a:rPr kumimoji="1" lang="en-US" altLang="ja-JP" sz="1300">
              <a:latin typeface="ＭＳ Ｐゴシック"/>
            </a:rPr>
            <a:t>24</a:t>
          </a:r>
          <a:r>
            <a:rPr kumimoji="1" lang="ja-JP" altLang="en-US" sz="1300">
              <a:latin typeface="ＭＳ Ｐゴシック"/>
            </a:rPr>
            <a:t>年人事院勧告に基づき、</a:t>
          </a:r>
          <a:r>
            <a:rPr kumimoji="1" lang="en-US" altLang="ja-JP" sz="1300">
              <a:latin typeface="ＭＳ Ｐゴシック"/>
            </a:rPr>
            <a:t>55</a:t>
          </a:r>
          <a:r>
            <a:rPr kumimoji="1" lang="ja-JP" altLang="en-US" sz="1300">
              <a:latin typeface="ＭＳ Ｐゴシック"/>
            </a:rPr>
            <a:t>歳超職員の昇給制度の見直しを実施したこと等により、</a:t>
          </a:r>
          <a:r>
            <a:rPr kumimoji="1" lang="en-US" altLang="ja-JP" sz="1300">
              <a:latin typeface="ＭＳ Ｐゴシック"/>
            </a:rPr>
            <a:t>0.3</a:t>
          </a:r>
          <a:r>
            <a:rPr kumimoji="1" lang="ja-JP" altLang="en-US" sz="1300">
              <a:latin typeface="ＭＳ Ｐゴシック"/>
            </a:rPr>
            <a:t>ポイント減少したが、類似団体平均及び全国平均も上回っていることから、今後も福島県人事院勧告に準じた給与改定を行うとともに、より一層の給与適正化に努めていく。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84</xdr:row>
      <xdr:rowOff>98637</xdr:rowOff>
    </xdr:to>
    <xdr:cxnSp macro="">
      <xdr:nvCxnSpPr>
        <xdr:cNvPr id="255" name="直線コネクタ 254"/>
        <xdr:cNvCxnSpPr/>
      </xdr:nvCxnSpPr>
      <xdr:spPr>
        <a:xfrm flipV="1">
          <a:off x="17018000" y="13760450"/>
          <a:ext cx="0" cy="739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70714</xdr:rowOff>
    </xdr:from>
    <xdr:ext cx="762000" cy="259045"/>
    <xdr:sp macro="" textlink="">
      <xdr:nvSpPr>
        <xdr:cNvPr id="256" name="給与水準   （国との比較）最小値テキスト"/>
        <xdr:cNvSpPr txBox="1"/>
      </xdr:nvSpPr>
      <xdr:spPr>
        <a:xfrm>
          <a:off x="17106900" y="1447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84</xdr:row>
      <xdr:rowOff>98637</xdr:rowOff>
    </xdr:from>
    <xdr:to>
      <xdr:col>24</xdr:col>
      <xdr:colOff>647700</xdr:colOff>
      <xdr:row>84</xdr:row>
      <xdr:rowOff>98637</xdr:rowOff>
    </xdr:to>
    <xdr:cxnSp macro="">
      <xdr:nvCxnSpPr>
        <xdr:cNvPr id="257" name="直線コネクタ 256"/>
        <xdr:cNvCxnSpPr/>
      </xdr:nvCxnSpPr>
      <xdr:spPr>
        <a:xfrm>
          <a:off x="16929100" y="1450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8"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9" name="直線コネクタ 258"/>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83</xdr:row>
      <xdr:rowOff>117263</xdr:rowOff>
    </xdr:to>
    <xdr:cxnSp macro="">
      <xdr:nvCxnSpPr>
        <xdr:cNvPr id="260" name="直線コネクタ 259"/>
        <xdr:cNvCxnSpPr/>
      </xdr:nvCxnSpPr>
      <xdr:spPr>
        <a:xfrm flipV="1">
          <a:off x="16179800" y="1432348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125747</xdr:rowOff>
    </xdr:from>
    <xdr:ext cx="762000" cy="259045"/>
    <xdr:sp macro="" textlink="">
      <xdr:nvSpPr>
        <xdr:cNvPr id="261" name="給与水準   （国との比較）平均値テキスト"/>
        <xdr:cNvSpPr txBox="1"/>
      </xdr:nvSpPr>
      <xdr:spPr>
        <a:xfrm>
          <a:off x="17106900" y="14013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109220</xdr:rowOff>
    </xdr:from>
    <xdr:to>
      <xdr:col>24</xdr:col>
      <xdr:colOff>609600</xdr:colOff>
      <xdr:row>83</xdr:row>
      <xdr:rowOff>39370</xdr:rowOff>
    </xdr:to>
    <xdr:sp macro="" textlink="">
      <xdr:nvSpPr>
        <xdr:cNvPr id="262" name="フローチャート : 判断 261"/>
        <xdr:cNvSpPr/>
      </xdr:nvSpPr>
      <xdr:spPr>
        <a:xfrm>
          <a:off x="169672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117263</xdr:rowOff>
    </xdr:from>
    <xdr:to>
      <xdr:col>23</xdr:col>
      <xdr:colOff>406400</xdr:colOff>
      <xdr:row>83</xdr:row>
      <xdr:rowOff>133350</xdr:rowOff>
    </xdr:to>
    <xdr:cxnSp macro="">
      <xdr:nvCxnSpPr>
        <xdr:cNvPr id="263" name="直線コネクタ 262"/>
        <xdr:cNvCxnSpPr/>
      </xdr:nvCxnSpPr>
      <xdr:spPr>
        <a:xfrm flipV="1">
          <a:off x="15290800" y="143476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133350</xdr:rowOff>
    </xdr:from>
    <xdr:to>
      <xdr:col>23</xdr:col>
      <xdr:colOff>457200</xdr:colOff>
      <xdr:row>83</xdr:row>
      <xdr:rowOff>63500</xdr:rowOff>
    </xdr:to>
    <xdr:sp macro="" textlink="">
      <xdr:nvSpPr>
        <xdr:cNvPr id="264" name="フローチャート : 判断 263"/>
        <xdr:cNvSpPr/>
      </xdr:nvSpPr>
      <xdr:spPr>
        <a:xfrm>
          <a:off x="16129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65" name="テキスト ボックス 264"/>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84</xdr:row>
      <xdr:rowOff>26246</xdr:rowOff>
    </xdr:to>
    <xdr:cxnSp macro="">
      <xdr:nvCxnSpPr>
        <xdr:cNvPr id="266" name="直線コネクタ 265"/>
        <xdr:cNvCxnSpPr/>
      </xdr:nvCxnSpPr>
      <xdr:spPr>
        <a:xfrm flipV="1">
          <a:off x="14401800" y="143637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7" name="フローチャート : 判断 266"/>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8" name="テキスト ボックス 267"/>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88</xdr:row>
      <xdr:rowOff>24130</xdr:rowOff>
    </xdr:to>
    <xdr:cxnSp macro="">
      <xdr:nvCxnSpPr>
        <xdr:cNvPr id="269" name="直線コネクタ 268"/>
        <xdr:cNvCxnSpPr/>
      </xdr:nvCxnSpPr>
      <xdr:spPr>
        <a:xfrm flipV="1">
          <a:off x="13512800" y="14428046"/>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85089</xdr:rowOff>
    </xdr:from>
    <xdr:to>
      <xdr:col>21</xdr:col>
      <xdr:colOff>50800</xdr:colOff>
      <xdr:row>83</xdr:row>
      <xdr:rowOff>15239</xdr:rowOff>
    </xdr:to>
    <xdr:sp macro="" textlink="">
      <xdr:nvSpPr>
        <xdr:cNvPr id="270" name="フローチャート : 判断 269"/>
        <xdr:cNvSpPr/>
      </xdr:nvSpPr>
      <xdr:spPr>
        <a:xfrm>
          <a:off x="14351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25416</xdr:rowOff>
    </xdr:from>
    <xdr:ext cx="762000" cy="259045"/>
    <xdr:sp macro="" textlink="">
      <xdr:nvSpPr>
        <xdr:cNvPr id="271" name="テキスト ボックス 270"/>
        <xdr:cNvSpPr txBox="1"/>
      </xdr:nvSpPr>
      <xdr:spPr>
        <a:xfrm>
          <a:off x="14020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82973</xdr:rowOff>
    </xdr:from>
    <xdr:to>
      <xdr:col>19</xdr:col>
      <xdr:colOff>533400</xdr:colOff>
      <xdr:row>87</xdr:row>
      <xdr:rowOff>13123</xdr:rowOff>
    </xdr:to>
    <xdr:sp macro="" textlink="">
      <xdr:nvSpPr>
        <xdr:cNvPr id="272" name="フローチャート : 判断 271"/>
        <xdr:cNvSpPr/>
      </xdr:nvSpPr>
      <xdr:spPr>
        <a:xfrm>
          <a:off x="13462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23300</xdr:rowOff>
    </xdr:from>
    <xdr:ext cx="762000" cy="259045"/>
    <xdr:sp macro="" textlink="">
      <xdr:nvSpPr>
        <xdr:cNvPr id="273" name="テキスト ボックス 272"/>
        <xdr:cNvSpPr txBox="1"/>
      </xdr:nvSpPr>
      <xdr:spPr>
        <a:xfrm>
          <a:off x="13131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79" name="円/楕円 278"/>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14411</xdr:rowOff>
    </xdr:from>
    <xdr:ext cx="762000" cy="259045"/>
    <xdr:sp macro="" textlink="">
      <xdr:nvSpPr>
        <xdr:cNvPr id="280" name="給与水準   （国との比較）該当値テキスト"/>
        <xdr:cNvSpPr txBox="1"/>
      </xdr:nvSpPr>
      <xdr:spPr>
        <a:xfrm>
          <a:off x="17106900" y="142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66463</xdr:rowOff>
    </xdr:from>
    <xdr:to>
      <xdr:col>23</xdr:col>
      <xdr:colOff>457200</xdr:colOff>
      <xdr:row>83</xdr:row>
      <xdr:rowOff>168063</xdr:rowOff>
    </xdr:to>
    <xdr:sp macro="" textlink="">
      <xdr:nvSpPr>
        <xdr:cNvPr id="281" name="円/楕円 280"/>
        <xdr:cNvSpPr/>
      </xdr:nvSpPr>
      <xdr:spPr>
        <a:xfrm>
          <a:off x="16129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152840</xdr:rowOff>
    </xdr:from>
    <xdr:ext cx="736600" cy="259045"/>
    <xdr:sp macro="" textlink="">
      <xdr:nvSpPr>
        <xdr:cNvPr id="282" name="テキスト ボックス 281"/>
        <xdr:cNvSpPr txBox="1"/>
      </xdr:nvSpPr>
      <xdr:spPr>
        <a:xfrm>
          <a:off x="15798800" y="1438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83" name="円/楕円 282"/>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84" name="テキスト ボックス 283"/>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146896</xdr:rowOff>
    </xdr:from>
    <xdr:to>
      <xdr:col>21</xdr:col>
      <xdr:colOff>50800</xdr:colOff>
      <xdr:row>84</xdr:row>
      <xdr:rowOff>77046</xdr:rowOff>
    </xdr:to>
    <xdr:sp macro="" textlink="">
      <xdr:nvSpPr>
        <xdr:cNvPr id="285" name="円/楕円 284"/>
        <xdr:cNvSpPr/>
      </xdr:nvSpPr>
      <xdr:spPr>
        <a:xfrm>
          <a:off x="14351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61823</xdr:rowOff>
    </xdr:from>
    <xdr:ext cx="762000" cy="259045"/>
    <xdr:sp macro="" textlink="">
      <xdr:nvSpPr>
        <xdr:cNvPr id="286" name="テキスト ボックス 285"/>
        <xdr:cNvSpPr txBox="1"/>
      </xdr:nvSpPr>
      <xdr:spPr>
        <a:xfrm>
          <a:off x="14020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7" name="円/楕円 286"/>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88" name="テキスト ボックス 287"/>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人口千人当たり職員数は、類似団体平均及び全国平均を下回っているが、業務量が増加していること等から採用人数を増加したため、前年度と比較して</a:t>
          </a:r>
          <a:r>
            <a:rPr kumimoji="1" lang="en-US" altLang="ja-JP" sz="1300">
              <a:latin typeface="ＭＳ Ｐゴシック"/>
            </a:rPr>
            <a:t>0.05</a:t>
          </a:r>
          <a:r>
            <a:rPr kumimoji="1" lang="ja-JP" altLang="en-US" sz="1300">
              <a:latin typeface="ＭＳ Ｐゴシック"/>
            </a:rPr>
            <a:t>ポイント上昇している。</a:t>
          </a:r>
        </a:p>
        <a:p>
          <a:r>
            <a:rPr kumimoji="1" lang="ja-JP" altLang="en-US" sz="1300">
              <a:latin typeface="ＭＳ Ｐゴシック"/>
            </a:rPr>
            <a:t>　これまでも、行財政改革大綱実施計画に基づく定員適正化及び民間委託の推進等、業務のアウトソーシングに取り組んできたところであるが、引き続き、市民サービスの低下を招かぬよう適正な人員の配置及び事務の効率化の向上に努め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76200</xdr:rowOff>
    </xdr:from>
    <xdr:to>
      <xdr:col>24</xdr:col>
      <xdr:colOff>558800</xdr:colOff>
      <xdr:row>59</xdr:row>
      <xdr:rowOff>96308</xdr:rowOff>
    </xdr:to>
    <xdr:cxnSp macro="">
      <xdr:nvCxnSpPr>
        <xdr:cNvPr id="323" name="直線コネクタ 322"/>
        <xdr:cNvCxnSpPr/>
      </xdr:nvCxnSpPr>
      <xdr:spPr>
        <a:xfrm>
          <a:off x="16179800" y="101917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4"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60113</xdr:rowOff>
    </xdr:from>
    <xdr:to>
      <xdr:col>23</xdr:col>
      <xdr:colOff>406400</xdr:colOff>
      <xdr:row>59</xdr:row>
      <xdr:rowOff>76200</xdr:rowOff>
    </xdr:to>
    <xdr:cxnSp macro="">
      <xdr:nvCxnSpPr>
        <xdr:cNvPr id="326" name="直線コネクタ 325"/>
        <xdr:cNvCxnSpPr/>
      </xdr:nvCxnSpPr>
      <xdr:spPr>
        <a:xfrm>
          <a:off x="15290800" y="101756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28" name="テキスト ボックス 327"/>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44027</xdr:rowOff>
    </xdr:from>
    <xdr:to>
      <xdr:col>22</xdr:col>
      <xdr:colOff>203200</xdr:colOff>
      <xdr:row>59</xdr:row>
      <xdr:rowOff>60113</xdr:rowOff>
    </xdr:to>
    <xdr:cxnSp macro="">
      <xdr:nvCxnSpPr>
        <xdr:cNvPr id="329" name="直線コネクタ 328"/>
        <xdr:cNvCxnSpPr/>
      </xdr:nvCxnSpPr>
      <xdr:spPr>
        <a:xfrm>
          <a:off x="14401800" y="101595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31" name="テキスト ボックス 330"/>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171238</xdr:rowOff>
    </xdr:from>
    <xdr:to>
      <xdr:col>21</xdr:col>
      <xdr:colOff>0</xdr:colOff>
      <xdr:row>59</xdr:row>
      <xdr:rowOff>44027</xdr:rowOff>
    </xdr:to>
    <xdr:cxnSp macro="">
      <xdr:nvCxnSpPr>
        <xdr:cNvPr id="332" name="直線コネクタ 331"/>
        <xdr:cNvCxnSpPr/>
      </xdr:nvCxnSpPr>
      <xdr:spPr>
        <a:xfrm>
          <a:off x="13512800" y="1011533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4" name="テキスト ボックス 333"/>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5" name="フローチャート : 判断 334"/>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6" name="テキスト ボックス 335"/>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45508</xdr:rowOff>
    </xdr:from>
    <xdr:to>
      <xdr:col>24</xdr:col>
      <xdr:colOff>609600</xdr:colOff>
      <xdr:row>59</xdr:row>
      <xdr:rowOff>147108</xdr:rowOff>
    </xdr:to>
    <xdr:sp macro="" textlink="">
      <xdr:nvSpPr>
        <xdr:cNvPr id="342" name="円/楕円 341"/>
        <xdr:cNvSpPr/>
      </xdr:nvSpPr>
      <xdr:spPr>
        <a:xfrm>
          <a:off x="169672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62035</xdr:rowOff>
    </xdr:from>
    <xdr:ext cx="762000" cy="259045"/>
    <xdr:sp macro="" textlink="">
      <xdr:nvSpPr>
        <xdr:cNvPr id="343" name="定員管理の状況該当値テキスト"/>
        <xdr:cNvSpPr txBox="1"/>
      </xdr:nvSpPr>
      <xdr:spPr>
        <a:xfrm>
          <a:off x="17106900" y="1000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25400</xdr:rowOff>
    </xdr:from>
    <xdr:to>
      <xdr:col>23</xdr:col>
      <xdr:colOff>457200</xdr:colOff>
      <xdr:row>59</xdr:row>
      <xdr:rowOff>127000</xdr:rowOff>
    </xdr:to>
    <xdr:sp macro="" textlink="">
      <xdr:nvSpPr>
        <xdr:cNvPr id="344" name="円/楕円 343"/>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137177</xdr:rowOff>
    </xdr:from>
    <xdr:ext cx="736600" cy="259045"/>
    <xdr:sp macro="" textlink="">
      <xdr:nvSpPr>
        <xdr:cNvPr id="345" name="テキスト ボックス 344"/>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9313</xdr:rowOff>
    </xdr:from>
    <xdr:to>
      <xdr:col>22</xdr:col>
      <xdr:colOff>254000</xdr:colOff>
      <xdr:row>59</xdr:row>
      <xdr:rowOff>110913</xdr:rowOff>
    </xdr:to>
    <xdr:sp macro="" textlink="">
      <xdr:nvSpPr>
        <xdr:cNvPr id="346" name="円/楕円 345"/>
        <xdr:cNvSpPr/>
      </xdr:nvSpPr>
      <xdr:spPr>
        <a:xfrm>
          <a:off x="15240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121090</xdr:rowOff>
    </xdr:from>
    <xdr:ext cx="762000" cy="259045"/>
    <xdr:sp macro="" textlink="">
      <xdr:nvSpPr>
        <xdr:cNvPr id="347" name="テキスト ボックス 346"/>
        <xdr:cNvSpPr txBox="1"/>
      </xdr:nvSpPr>
      <xdr:spPr>
        <a:xfrm>
          <a:off x="14909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164677</xdr:rowOff>
    </xdr:from>
    <xdr:to>
      <xdr:col>21</xdr:col>
      <xdr:colOff>50800</xdr:colOff>
      <xdr:row>59</xdr:row>
      <xdr:rowOff>94827</xdr:rowOff>
    </xdr:to>
    <xdr:sp macro="" textlink="">
      <xdr:nvSpPr>
        <xdr:cNvPr id="348" name="円/楕円 347"/>
        <xdr:cNvSpPr/>
      </xdr:nvSpPr>
      <xdr:spPr>
        <a:xfrm>
          <a:off x="14351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105004</xdr:rowOff>
    </xdr:from>
    <xdr:ext cx="762000" cy="259045"/>
    <xdr:sp macro="" textlink="">
      <xdr:nvSpPr>
        <xdr:cNvPr id="349" name="テキスト ボックス 348"/>
        <xdr:cNvSpPr txBox="1"/>
      </xdr:nvSpPr>
      <xdr:spPr>
        <a:xfrm>
          <a:off x="14020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120438</xdr:rowOff>
    </xdr:from>
    <xdr:to>
      <xdr:col>19</xdr:col>
      <xdr:colOff>533400</xdr:colOff>
      <xdr:row>59</xdr:row>
      <xdr:rowOff>50588</xdr:rowOff>
    </xdr:to>
    <xdr:sp macro="" textlink="">
      <xdr:nvSpPr>
        <xdr:cNvPr id="350" name="円/楕円 349"/>
        <xdr:cNvSpPr/>
      </xdr:nvSpPr>
      <xdr:spPr>
        <a:xfrm>
          <a:off x="13462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60765</xdr:rowOff>
    </xdr:from>
    <xdr:ext cx="762000" cy="259045"/>
    <xdr:sp macro="" textlink="">
      <xdr:nvSpPr>
        <xdr:cNvPr id="351" name="テキスト ボックス 350"/>
        <xdr:cNvSpPr txBox="1"/>
      </xdr:nvSpPr>
      <xdr:spPr>
        <a:xfrm>
          <a:off x="13131800" y="983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実質公債費比率は、類似団体平均及び全国平均を下回っているが、前年度と比較して</a:t>
          </a:r>
          <a:r>
            <a:rPr kumimoji="1" lang="en-US" altLang="ja-JP" sz="1300">
              <a:latin typeface="ＭＳ Ｐゴシック"/>
            </a:rPr>
            <a:t>0.5</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これは、普通交付税、臨時財政対策債発行可能額及び標準税収入額が減少したことに加えて、元利償還金及び公営企業債の元利償還金に対する繰入金が増加したことが主な要因である。元利償還金のピークは平成</a:t>
          </a:r>
          <a:r>
            <a:rPr kumimoji="1" lang="en-US" altLang="ja-JP" sz="1300">
              <a:latin typeface="ＭＳ Ｐゴシック"/>
            </a:rPr>
            <a:t>29</a:t>
          </a:r>
          <a:r>
            <a:rPr kumimoji="1" lang="ja-JP" altLang="en-US" sz="1300">
              <a:latin typeface="ＭＳ Ｐゴシック"/>
            </a:rPr>
            <a:t>年度、公営企業債の元利償還金のピークも平成</a:t>
          </a:r>
          <a:r>
            <a:rPr kumimoji="1" lang="en-US" altLang="ja-JP" sz="1300">
              <a:latin typeface="ＭＳ Ｐゴシック"/>
            </a:rPr>
            <a:t>29</a:t>
          </a:r>
          <a:r>
            <a:rPr kumimoji="1" lang="ja-JP" altLang="en-US" sz="1300">
              <a:latin typeface="ＭＳ Ｐゴシック"/>
            </a:rPr>
            <a:t>年度を見込んでいる。財政措置が見込まれる起債の活用を原則とすることを今後も維持し、一定の水準を保てるよう努めていく。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18542</xdr:rowOff>
    </xdr:from>
    <xdr:to>
      <xdr:col>24</xdr:col>
      <xdr:colOff>558800</xdr:colOff>
      <xdr:row>39</xdr:row>
      <xdr:rowOff>66802</xdr:rowOff>
    </xdr:to>
    <xdr:cxnSp macro="">
      <xdr:nvCxnSpPr>
        <xdr:cNvPr id="383" name="直線コネクタ 382"/>
        <xdr:cNvCxnSpPr/>
      </xdr:nvCxnSpPr>
      <xdr:spPr>
        <a:xfrm>
          <a:off x="16179800" y="670509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4"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18542</xdr:rowOff>
    </xdr:from>
    <xdr:to>
      <xdr:col>23</xdr:col>
      <xdr:colOff>406400</xdr:colOff>
      <xdr:row>39</xdr:row>
      <xdr:rowOff>57150</xdr:rowOff>
    </xdr:to>
    <xdr:cxnSp macro="">
      <xdr:nvCxnSpPr>
        <xdr:cNvPr id="386" name="直線コネクタ 385"/>
        <xdr:cNvCxnSpPr/>
      </xdr:nvCxnSpPr>
      <xdr:spPr>
        <a:xfrm flipV="1">
          <a:off x="15290800" y="67050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7" name="フローチャート : 判断 386"/>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88" name="テキスト ボックス 387"/>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144018</xdr:rowOff>
    </xdr:to>
    <xdr:cxnSp macro="">
      <xdr:nvCxnSpPr>
        <xdr:cNvPr id="389" name="直線コネクタ 388"/>
        <xdr:cNvCxnSpPr/>
      </xdr:nvCxnSpPr>
      <xdr:spPr>
        <a:xfrm flipV="1">
          <a:off x="14401800" y="67437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0" name="フローチャート : 判断 389"/>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91" name="テキスト ボックス 390"/>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144018</xdr:rowOff>
    </xdr:from>
    <xdr:to>
      <xdr:col>21</xdr:col>
      <xdr:colOff>0</xdr:colOff>
      <xdr:row>40</xdr:row>
      <xdr:rowOff>49784</xdr:rowOff>
    </xdr:to>
    <xdr:cxnSp macro="">
      <xdr:nvCxnSpPr>
        <xdr:cNvPr id="392" name="直線コネクタ 391"/>
        <xdr:cNvCxnSpPr/>
      </xdr:nvCxnSpPr>
      <xdr:spPr>
        <a:xfrm flipV="1">
          <a:off x="13512800" y="68305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3" name="フローチャート : 判断 392"/>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4" name="テキスト ボックス 393"/>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5" name="フローチャート : 判断 394"/>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97299</xdr:rowOff>
    </xdr:from>
    <xdr:ext cx="762000" cy="259045"/>
    <xdr:sp macro="" textlink="">
      <xdr:nvSpPr>
        <xdr:cNvPr id="396" name="テキスト ボックス 395"/>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16002</xdr:rowOff>
    </xdr:from>
    <xdr:to>
      <xdr:col>24</xdr:col>
      <xdr:colOff>609600</xdr:colOff>
      <xdr:row>39</xdr:row>
      <xdr:rowOff>117602</xdr:rowOff>
    </xdr:to>
    <xdr:sp macro="" textlink="">
      <xdr:nvSpPr>
        <xdr:cNvPr id="402" name="円/楕円 401"/>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32529</xdr:rowOff>
    </xdr:from>
    <xdr:ext cx="762000" cy="259045"/>
    <xdr:sp macro="" textlink="">
      <xdr:nvSpPr>
        <xdr:cNvPr id="403"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139192</xdr:rowOff>
    </xdr:from>
    <xdr:to>
      <xdr:col>23</xdr:col>
      <xdr:colOff>457200</xdr:colOff>
      <xdr:row>39</xdr:row>
      <xdr:rowOff>69342</xdr:rowOff>
    </xdr:to>
    <xdr:sp macro="" textlink="">
      <xdr:nvSpPr>
        <xdr:cNvPr id="404" name="円/楕円 403"/>
        <xdr:cNvSpPr/>
      </xdr:nvSpPr>
      <xdr:spPr>
        <a:xfrm>
          <a:off x="16129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79519</xdr:rowOff>
    </xdr:from>
    <xdr:ext cx="736600" cy="259045"/>
    <xdr:sp macro="" textlink="">
      <xdr:nvSpPr>
        <xdr:cNvPr id="405" name="テキスト ボックス 404"/>
        <xdr:cNvSpPr txBox="1"/>
      </xdr:nvSpPr>
      <xdr:spPr>
        <a:xfrm>
          <a:off x="15798800" y="642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6" name="円/楕円 405"/>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407" name="テキスト ボックス 40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93218</xdr:rowOff>
    </xdr:from>
    <xdr:to>
      <xdr:col>21</xdr:col>
      <xdr:colOff>50800</xdr:colOff>
      <xdr:row>40</xdr:row>
      <xdr:rowOff>23368</xdr:rowOff>
    </xdr:to>
    <xdr:sp macro="" textlink="">
      <xdr:nvSpPr>
        <xdr:cNvPr id="408" name="円/楕円 407"/>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33545</xdr:rowOff>
    </xdr:from>
    <xdr:ext cx="762000" cy="259045"/>
    <xdr:sp macro="" textlink="">
      <xdr:nvSpPr>
        <xdr:cNvPr id="409" name="テキスト ボックス 408"/>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170434</xdr:rowOff>
    </xdr:from>
    <xdr:to>
      <xdr:col>19</xdr:col>
      <xdr:colOff>533400</xdr:colOff>
      <xdr:row>40</xdr:row>
      <xdr:rowOff>100584</xdr:rowOff>
    </xdr:to>
    <xdr:sp macro="" textlink="">
      <xdr:nvSpPr>
        <xdr:cNvPr id="410" name="円/楕円 409"/>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110761</xdr:rowOff>
    </xdr:from>
    <xdr:ext cx="762000" cy="259045"/>
    <xdr:sp macro="" textlink="">
      <xdr:nvSpPr>
        <xdr:cNvPr id="411" name="テキスト ボックス 410"/>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下水道事業をはじめとする公営企業債に対する繰入見込額の減少及び地方債現在高の減少等により前年度よりも良化しており、前年度に引き続き、将来負担算出されない（マイナス値）となっている。</a:t>
          </a:r>
          <a:endParaRPr kumimoji="1" lang="en-US" altLang="ja-JP" sz="1300">
            <a:latin typeface="ＭＳ Ｐゴシック"/>
          </a:endParaRPr>
        </a:p>
        <a:p>
          <a:r>
            <a:rPr kumimoji="1" lang="ja-JP" altLang="en-US" sz="1300">
              <a:latin typeface="ＭＳ Ｐゴシック"/>
            </a:rPr>
            <a:t>　しかしながら、将来負担比率の減少要因だけでなく、公共施設の長寿命化及び継続の大型事業による、地方債現在高の増加、震災復興基金及びその他特定目的基金の取崩し等、増加要因もあることから、今後も計画的な地方債償還と財源確保を図り、将来負担の軽減に努め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5"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6" name="フローチャート : 判断 445"/>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7" name="フローチャート : 判断 446"/>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48" name="テキスト ボックス 447"/>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126153</xdr:rowOff>
    </xdr:from>
    <xdr:to>
      <xdr:col>22</xdr:col>
      <xdr:colOff>254000</xdr:colOff>
      <xdr:row>16</xdr:row>
      <xdr:rowOff>56303</xdr:rowOff>
    </xdr:to>
    <xdr:sp macro="" textlink="">
      <xdr:nvSpPr>
        <xdr:cNvPr id="449" name="フローチャート : 判断 448"/>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0" name="テキスト ボックス 449"/>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14224</xdr:rowOff>
    </xdr:from>
    <xdr:to>
      <xdr:col>21</xdr:col>
      <xdr:colOff>50800</xdr:colOff>
      <xdr:row>16</xdr:row>
      <xdr:rowOff>115824</xdr:rowOff>
    </xdr:to>
    <xdr:sp macro="" textlink="">
      <xdr:nvSpPr>
        <xdr:cNvPr id="451" name="フローチャート : 判断 450"/>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2" name="テキスト ボックス 451"/>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3" name="フローチャート : 判断 452"/>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4" name="テキスト ボックス 453"/>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13</xdr:row>
      <xdr:rowOff>124799</xdr:rowOff>
    </xdr:from>
    <xdr:to>
      <xdr:col>19</xdr:col>
      <xdr:colOff>533400</xdr:colOff>
      <xdr:row>14</xdr:row>
      <xdr:rowOff>54949</xdr:rowOff>
    </xdr:to>
    <xdr:sp macro="" textlink="">
      <xdr:nvSpPr>
        <xdr:cNvPr id="460" name="円/楕円 459"/>
        <xdr:cNvSpPr/>
      </xdr:nvSpPr>
      <xdr:spPr>
        <a:xfrm>
          <a:off x="13462000" y="235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65126</xdr:rowOff>
    </xdr:from>
    <xdr:ext cx="762000" cy="259045"/>
    <xdr:sp macro="" textlink="">
      <xdr:nvSpPr>
        <xdr:cNvPr id="461" name="テキスト ボックス 460"/>
        <xdr:cNvSpPr txBox="1"/>
      </xdr:nvSpPr>
      <xdr:spPr>
        <a:xfrm>
          <a:off x="13131800" y="212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福島県郡山市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326,851
324,698
757.20
173,868,482
167,859,282
3,944,797
67,264,598
84,518,803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人件費は、類似団体平均及び全国平均を下回っているが、前年度と比較して</a:t>
          </a:r>
          <a:r>
            <a:rPr kumimoji="1" lang="en-US" altLang="ja-JP" sz="1300">
              <a:latin typeface="ＭＳ Ｐゴシック"/>
            </a:rPr>
            <a:t>0.3</a:t>
          </a:r>
          <a:r>
            <a:rPr kumimoji="1" lang="ja-JP" altLang="en-US" sz="1300">
              <a:latin typeface="ＭＳ Ｐゴシック"/>
            </a:rPr>
            <a:t>ポイント上昇している。これは、退職手当の増加による影響等が現れているものである。</a:t>
          </a:r>
          <a:endParaRPr kumimoji="1" lang="en-US" altLang="ja-JP" sz="1300">
            <a:latin typeface="ＭＳ Ｐゴシック"/>
          </a:endParaRPr>
        </a:p>
        <a:p>
          <a:r>
            <a:rPr kumimoji="1" lang="ja-JP" altLang="en-US" sz="1300">
              <a:latin typeface="ＭＳ Ｐゴシック"/>
            </a:rPr>
            <a:t>　今後も、行財政改革への取り組みを通じて、定員及び給与の適正化に努める。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165862</xdr:rowOff>
    </xdr:from>
    <xdr:to>
      <xdr:col>7</xdr:col>
      <xdr:colOff>15875</xdr:colOff>
      <xdr:row>36</xdr:row>
      <xdr:rowOff>21844</xdr:rowOff>
    </xdr:to>
    <xdr:cxnSp macro="">
      <xdr:nvCxnSpPr>
        <xdr:cNvPr id="64" name="直線コネクタ 63"/>
        <xdr:cNvCxnSpPr/>
      </xdr:nvCxnSpPr>
      <xdr:spPr>
        <a:xfrm>
          <a:off x="3987800" y="61666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165862</xdr:rowOff>
    </xdr:from>
    <xdr:to>
      <xdr:col>5</xdr:col>
      <xdr:colOff>549275</xdr:colOff>
      <xdr:row>36</xdr:row>
      <xdr:rowOff>30988</xdr:rowOff>
    </xdr:to>
    <xdr:cxnSp macro="">
      <xdr:nvCxnSpPr>
        <xdr:cNvPr id="67" name="直線コネクタ 66"/>
        <xdr:cNvCxnSpPr/>
      </xdr:nvCxnSpPr>
      <xdr:spPr>
        <a:xfrm flipV="1">
          <a:off x="3098800" y="6166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101854</xdr:rowOff>
    </xdr:from>
    <xdr:to>
      <xdr:col>4</xdr:col>
      <xdr:colOff>346075</xdr:colOff>
      <xdr:row>36</xdr:row>
      <xdr:rowOff>30988</xdr:rowOff>
    </xdr:to>
    <xdr:cxnSp macro="">
      <xdr:nvCxnSpPr>
        <xdr:cNvPr id="70" name="直線コネクタ 69"/>
        <xdr:cNvCxnSpPr/>
      </xdr:nvCxnSpPr>
      <xdr:spPr>
        <a:xfrm>
          <a:off x="2209800" y="61026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101854</xdr:rowOff>
    </xdr:from>
    <xdr:to>
      <xdr:col>3</xdr:col>
      <xdr:colOff>142875</xdr:colOff>
      <xdr:row>36</xdr:row>
      <xdr:rowOff>3556</xdr:rowOff>
    </xdr:to>
    <xdr:cxnSp macro="">
      <xdr:nvCxnSpPr>
        <xdr:cNvPr id="73" name="直線コネクタ 72"/>
        <xdr:cNvCxnSpPr/>
      </xdr:nvCxnSpPr>
      <xdr:spPr>
        <a:xfrm flipV="1">
          <a:off x="1320800" y="61026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77" name="テキスト ボックス 76"/>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142494</xdr:rowOff>
    </xdr:from>
    <xdr:to>
      <xdr:col>7</xdr:col>
      <xdr:colOff>66675</xdr:colOff>
      <xdr:row>36</xdr:row>
      <xdr:rowOff>72644</xdr:rowOff>
    </xdr:to>
    <xdr:sp macro="" textlink="">
      <xdr:nvSpPr>
        <xdr:cNvPr id="83" name="円/楕円 82"/>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159021</xdr:rowOff>
    </xdr:from>
    <xdr:ext cx="762000" cy="259045"/>
    <xdr:sp macro="" textlink="">
      <xdr:nvSpPr>
        <xdr:cNvPr id="84" name="人件費該当値テキスト"/>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115062</xdr:rowOff>
    </xdr:from>
    <xdr:to>
      <xdr:col>5</xdr:col>
      <xdr:colOff>600075</xdr:colOff>
      <xdr:row>36</xdr:row>
      <xdr:rowOff>45212</xdr:rowOff>
    </xdr:to>
    <xdr:sp macro="" textlink="">
      <xdr:nvSpPr>
        <xdr:cNvPr id="85" name="円/楕円 84"/>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55389</xdr:rowOff>
    </xdr:from>
    <xdr:ext cx="736600" cy="259045"/>
    <xdr:sp macro="" textlink="">
      <xdr:nvSpPr>
        <xdr:cNvPr id="86" name="テキスト ボックス 85"/>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151638</xdr:rowOff>
    </xdr:from>
    <xdr:to>
      <xdr:col>4</xdr:col>
      <xdr:colOff>396875</xdr:colOff>
      <xdr:row>36</xdr:row>
      <xdr:rowOff>81788</xdr:rowOff>
    </xdr:to>
    <xdr:sp macro="" textlink="">
      <xdr:nvSpPr>
        <xdr:cNvPr id="87" name="円/楕円 86"/>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91965</xdr:rowOff>
    </xdr:from>
    <xdr:ext cx="762000" cy="259045"/>
    <xdr:sp macro="" textlink="">
      <xdr:nvSpPr>
        <xdr:cNvPr id="88" name="テキスト ボックス 87"/>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51054</xdr:rowOff>
    </xdr:from>
    <xdr:to>
      <xdr:col>3</xdr:col>
      <xdr:colOff>193675</xdr:colOff>
      <xdr:row>35</xdr:row>
      <xdr:rowOff>152654</xdr:rowOff>
    </xdr:to>
    <xdr:sp macro="" textlink="">
      <xdr:nvSpPr>
        <xdr:cNvPr id="89" name="円/楕円 88"/>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162831</xdr:rowOff>
    </xdr:from>
    <xdr:ext cx="762000" cy="259045"/>
    <xdr:sp macro="" textlink="">
      <xdr:nvSpPr>
        <xdr:cNvPr id="90" name="テキスト ボックス 89"/>
        <xdr:cNvSpPr txBox="1"/>
      </xdr:nvSpPr>
      <xdr:spPr>
        <a:xfrm>
          <a:off x="1828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124206</xdr:rowOff>
    </xdr:from>
    <xdr:to>
      <xdr:col>1</xdr:col>
      <xdr:colOff>676275</xdr:colOff>
      <xdr:row>36</xdr:row>
      <xdr:rowOff>54356</xdr:rowOff>
    </xdr:to>
    <xdr:sp macro="" textlink="">
      <xdr:nvSpPr>
        <xdr:cNvPr id="91" name="円/楕円 90"/>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64533</xdr:rowOff>
    </xdr:from>
    <xdr:ext cx="762000" cy="259045"/>
    <xdr:sp macro="" textlink="">
      <xdr:nvSpPr>
        <xdr:cNvPr id="92" name="テキスト ボックス 91"/>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物件費は、類似団体平均及び全国平均を上回っており、前年度と比較して</a:t>
          </a:r>
          <a:r>
            <a:rPr kumimoji="1" lang="en-US" altLang="ja-JP" sz="1300">
              <a:latin typeface="ＭＳ Ｐゴシック"/>
            </a:rPr>
            <a:t>0.3</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これは、退職者不補充により学校用務員や学校給食調理員の民間委託を推進する等、人件費等から委託料（物件費）へのシフトが起きているためである。</a:t>
          </a:r>
          <a:endParaRPr kumimoji="1" lang="en-US" altLang="ja-JP" sz="1300">
            <a:latin typeface="ＭＳ Ｐゴシック"/>
          </a:endParaRPr>
        </a:p>
        <a:p>
          <a:r>
            <a:rPr kumimoji="1" lang="ja-JP" altLang="en-US" sz="1300">
              <a:latin typeface="ＭＳ Ｐゴシック"/>
            </a:rPr>
            <a:t>　最小の経費で最大の効果を上げられるよう、今後も順次民間委託を進めていき、費用対効果の向上に努めていく。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50800</xdr:rowOff>
    </xdr:from>
    <xdr:to>
      <xdr:col>24</xdr:col>
      <xdr:colOff>31750</xdr:colOff>
      <xdr:row>20</xdr:row>
      <xdr:rowOff>88900</xdr:rowOff>
    </xdr:to>
    <xdr:cxnSp macro="">
      <xdr:nvCxnSpPr>
        <xdr:cNvPr id="125" name="直線コネクタ 124"/>
        <xdr:cNvCxnSpPr/>
      </xdr:nvCxnSpPr>
      <xdr:spPr>
        <a:xfrm>
          <a:off x="15671800" y="347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133350</xdr:rowOff>
    </xdr:from>
    <xdr:to>
      <xdr:col>22</xdr:col>
      <xdr:colOff>565150</xdr:colOff>
      <xdr:row>20</xdr:row>
      <xdr:rowOff>50800</xdr:rowOff>
    </xdr:to>
    <xdr:cxnSp macro="">
      <xdr:nvCxnSpPr>
        <xdr:cNvPr id="128" name="直線コネクタ 127"/>
        <xdr:cNvCxnSpPr/>
      </xdr:nvCxnSpPr>
      <xdr:spPr>
        <a:xfrm>
          <a:off x="14782800" y="3390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82550</xdr:rowOff>
    </xdr:from>
    <xdr:to>
      <xdr:col>21</xdr:col>
      <xdr:colOff>361950</xdr:colOff>
      <xdr:row>19</xdr:row>
      <xdr:rowOff>133350</xdr:rowOff>
    </xdr:to>
    <xdr:cxnSp macro="">
      <xdr:nvCxnSpPr>
        <xdr:cNvPr id="131" name="直線コネクタ 130"/>
        <xdr:cNvCxnSpPr/>
      </xdr:nvCxnSpPr>
      <xdr:spPr>
        <a:xfrm>
          <a:off x="13893800" y="334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57150</xdr:rowOff>
    </xdr:from>
    <xdr:to>
      <xdr:col>20</xdr:col>
      <xdr:colOff>158750</xdr:colOff>
      <xdr:row>19</xdr:row>
      <xdr:rowOff>82550</xdr:rowOff>
    </xdr:to>
    <xdr:cxnSp macro="">
      <xdr:nvCxnSpPr>
        <xdr:cNvPr id="134" name="直線コネクタ 133"/>
        <xdr:cNvCxnSpPr/>
      </xdr:nvCxnSpPr>
      <xdr:spPr>
        <a:xfrm>
          <a:off x="13004800" y="29718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38" name="テキスト ボックス 13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38100</xdr:rowOff>
    </xdr:from>
    <xdr:to>
      <xdr:col>24</xdr:col>
      <xdr:colOff>82550</xdr:colOff>
      <xdr:row>20</xdr:row>
      <xdr:rowOff>139700</xdr:rowOff>
    </xdr:to>
    <xdr:sp macro="" textlink="">
      <xdr:nvSpPr>
        <xdr:cNvPr id="144" name="円/楕円 143"/>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10177</xdr:rowOff>
    </xdr:from>
    <xdr:ext cx="762000" cy="259045"/>
    <xdr:sp macro="" textlink="">
      <xdr:nvSpPr>
        <xdr:cNvPr id="145" name="物件費該当値テキスト"/>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0</xdr:rowOff>
    </xdr:from>
    <xdr:to>
      <xdr:col>22</xdr:col>
      <xdr:colOff>615950</xdr:colOff>
      <xdr:row>20</xdr:row>
      <xdr:rowOff>101600</xdr:rowOff>
    </xdr:to>
    <xdr:sp macro="" textlink="">
      <xdr:nvSpPr>
        <xdr:cNvPr id="146" name="円/楕円 145"/>
        <xdr:cNvSpPr/>
      </xdr:nvSpPr>
      <xdr:spPr>
        <a:xfrm>
          <a:off x="15621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86377</xdr:rowOff>
    </xdr:from>
    <xdr:ext cx="736600" cy="259045"/>
    <xdr:sp macro="" textlink="">
      <xdr:nvSpPr>
        <xdr:cNvPr id="147" name="テキスト ボックス 146"/>
        <xdr:cNvSpPr txBox="1"/>
      </xdr:nvSpPr>
      <xdr:spPr>
        <a:xfrm>
          <a:off x="15290800" y="351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82550</xdr:rowOff>
    </xdr:from>
    <xdr:to>
      <xdr:col>21</xdr:col>
      <xdr:colOff>412750</xdr:colOff>
      <xdr:row>20</xdr:row>
      <xdr:rowOff>12700</xdr:rowOff>
    </xdr:to>
    <xdr:sp macro="" textlink="">
      <xdr:nvSpPr>
        <xdr:cNvPr id="148" name="円/楕円 147"/>
        <xdr:cNvSpPr/>
      </xdr:nvSpPr>
      <xdr:spPr>
        <a:xfrm>
          <a:off x="14732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168927</xdr:rowOff>
    </xdr:from>
    <xdr:ext cx="762000" cy="259045"/>
    <xdr:sp macro="" textlink="">
      <xdr:nvSpPr>
        <xdr:cNvPr id="149" name="テキスト ボックス 148"/>
        <xdr:cNvSpPr txBox="1"/>
      </xdr:nvSpPr>
      <xdr:spPr>
        <a:xfrm>
          <a:off x="14401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31750</xdr:rowOff>
    </xdr:from>
    <xdr:to>
      <xdr:col>20</xdr:col>
      <xdr:colOff>209550</xdr:colOff>
      <xdr:row>19</xdr:row>
      <xdr:rowOff>133350</xdr:rowOff>
    </xdr:to>
    <xdr:sp macro="" textlink="">
      <xdr:nvSpPr>
        <xdr:cNvPr id="150" name="円/楕円 149"/>
        <xdr:cNvSpPr/>
      </xdr:nvSpPr>
      <xdr:spPr>
        <a:xfrm>
          <a:off x="13843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118127</xdr:rowOff>
    </xdr:from>
    <xdr:ext cx="762000" cy="259045"/>
    <xdr:sp macro="" textlink="">
      <xdr:nvSpPr>
        <xdr:cNvPr id="151" name="テキスト ボックス 150"/>
        <xdr:cNvSpPr txBox="1"/>
      </xdr:nvSpPr>
      <xdr:spPr>
        <a:xfrm>
          <a:off x="13512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52" name="円/楕円 151"/>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53" name="テキスト ボックス 152"/>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扶助費は、全国平均及び類似団体平均を下回っているが、前年度と比較して</a:t>
          </a:r>
          <a:r>
            <a:rPr kumimoji="1" lang="en-US" altLang="ja-JP" sz="1300">
              <a:latin typeface="ＭＳ Ｐゴシック"/>
            </a:rPr>
            <a:t>1.3</a:t>
          </a:r>
          <a:r>
            <a:rPr kumimoji="1" lang="ja-JP" altLang="en-US" sz="1300">
              <a:latin typeface="ＭＳ Ｐゴシック"/>
            </a:rPr>
            <a:t>ポイント上昇している。現在、待機児童解消のため保育施設の整備等を推進しており、また、高齢化の進展により、扶助費のさらなる増加が予想されるところである。扶助費の増加は本市に限らず、社会情勢上やむを得ない面もあるが、単独事業の見直しを図る等、引き続き適正な水準を保てるよう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57150</xdr:rowOff>
    </xdr:from>
    <xdr:to>
      <xdr:col>7</xdr:col>
      <xdr:colOff>15875</xdr:colOff>
      <xdr:row>54</xdr:row>
      <xdr:rowOff>50800</xdr:rowOff>
    </xdr:to>
    <xdr:cxnSp macro="">
      <xdr:nvCxnSpPr>
        <xdr:cNvPr id="186" name="直線コネクタ 185"/>
        <xdr:cNvCxnSpPr/>
      </xdr:nvCxnSpPr>
      <xdr:spPr>
        <a:xfrm>
          <a:off x="3987800" y="9144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44450</xdr:rowOff>
    </xdr:from>
    <xdr:to>
      <xdr:col>5</xdr:col>
      <xdr:colOff>549275</xdr:colOff>
      <xdr:row>53</xdr:row>
      <xdr:rowOff>57150</xdr:rowOff>
    </xdr:to>
    <xdr:cxnSp macro="">
      <xdr:nvCxnSpPr>
        <xdr:cNvPr id="189" name="直線コネクタ 188"/>
        <xdr:cNvCxnSpPr/>
      </xdr:nvCxnSpPr>
      <xdr:spPr>
        <a:xfrm>
          <a:off x="3098800" y="913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44450</xdr:rowOff>
    </xdr:from>
    <xdr:to>
      <xdr:col>4</xdr:col>
      <xdr:colOff>346075</xdr:colOff>
      <xdr:row>53</xdr:row>
      <xdr:rowOff>95250</xdr:rowOff>
    </xdr:to>
    <xdr:cxnSp macro="">
      <xdr:nvCxnSpPr>
        <xdr:cNvPr id="192" name="直線コネクタ 191"/>
        <xdr:cNvCxnSpPr/>
      </xdr:nvCxnSpPr>
      <xdr:spPr>
        <a:xfrm flipV="1">
          <a:off x="2209800" y="913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82550</xdr:rowOff>
    </xdr:from>
    <xdr:to>
      <xdr:col>3</xdr:col>
      <xdr:colOff>142875</xdr:colOff>
      <xdr:row>53</xdr:row>
      <xdr:rowOff>95250</xdr:rowOff>
    </xdr:to>
    <xdr:cxnSp macro="">
      <xdr:nvCxnSpPr>
        <xdr:cNvPr id="195" name="直線コネクタ 194"/>
        <xdr:cNvCxnSpPr/>
      </xdr:nvCxnSpPr>
      <xdr:spPr>
        <a:xfrm>
          <a:off x="1320800" y="916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5" name="円/楕円 204"/>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6"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6350</xdr:rowOff>
    </xdr:from>
    <xdr:to>
      <xdr:col>5</xdr:col>
      <xdr:colOff>600075</xdr:colOff>
      <xdr:row>53</xdr:row>
      <xdr:rowOff>107950</xdr:rowOff>
    </xdr:to>
    <xdr:sp macro="" textlink="">
      <xdr:nvSpPr>
        <xdr:cNvPr id="207" name="円/楕円 206"/>
        <xdr:cNvSpPr/>
      </xdr:nvSpPr>
      <xdr:spPr>
        <a:xfrm>
          <a:off x="3937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118127</xdr:rowOff>
    </xdr:from>
    <xdr:ext cx="736600" cy="259045"/>
    <xdr:sp macro="" textlink="">
      <xdr:nvSpPr>
        <xdr:cNvPr id="208" name="テキスト ボックス 207"/>
        <xdr:cNvSpPr txBox="1"/>
      </xdr:nvSpPr>
      <xdr:spPr>
        <a:xfrm>
          <a:off x="3606800" y="886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165100</xdr:rowOff>
    </xdr:from>
    <xdr:to>
      <xdr:col>4</xdr:col>
      <xdr:colOff>396875</xdr:colOff>
      <xdr:row>53</xdr:row>
      <xdr:rowOff>95250</xdr:rowOff>
    </xdr:to>
    <xdr:sp macro="" textlink="">
      <xdr:nvSpPr>
        <xdr:cNvPr id="209" name="円/楕円 208"/>
        <xdr:cNvSpPr/>
      </xdr:nvSpPr>
      <xdr:spPr>
        <a:xfrm>
          <a:off x="3048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105427</xdr:rowOff>
    </xdr:from>
    <xdr:ext cx="762000" cy="259045"/>
    <xdr:sp macro="" textlink="">
      <xdr:nvSpPr>
        <xdr:cNvPr id="210" name="テキスト ボックス 209"/>
        <xdr:cNvSpPr txBox="1"/>
      </xdr:nvSpPr>
      <xdr:spPr>
        <a:xfrm>
          <a:off x="2717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44450</xdr:rowOff>
    </xdr:from>
    <xdr:to>
      <xdr:col>3</xdr:col>
      <xdr:colOff>193675</xdr:colOff>
      <xdr:row>53</xdr:row>
      <xdr:rowOff>146050</xdr:rowOff>
    </xdr:to>
    <xdr:sp macro="" textlink="">
      <xdr:nvSpPr>
        <xdr:cNvPr id="211" name="円/楕円 210"/>
        <xdr:cNvSpPr/>
      </xdr:nvSpPr>
      <xdr:spPr>
        <a:xfrm>
          <a:off x="2159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156227</xdr:rowOff>
    </xdr:from>
    <xdr:ext cx="762000" cy="259045"/>
    <xdr:sp macro="" textlink="">
      <xdr:nvSpPr>
        <xdr:cNvPr id="212" name="テキスト ボックス 211"/>
        <xdr:cNvSpPr txBox="1"/>
      </xdr:nvSpPr>
      <xdr:spPr>
        <a:xfrm>
          <a:off x="1828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31750</xdr:rowOff>
    </xdr:from>
    <xdr:to>
      <xdr:col>1</xdr:col>
      <xdr:colOff>676275</xdr:colOff>
      <xdr:row>53</xdr:row>
      <xdr:rowOff>133350</xdr:rowOff>
    </xdr:to>
    <xdr:sp macro="" textlink="">
      <xdr:nvSpPr>
        <xdr:cNvPr id="213" name="円/楕円 212"/>
        <xdr:cNvSpPr/>
      </xdr:nvSpPr>
      <xdr:spPr>
        <a:xfrm>
          <a:off x="1270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143527</xdr:rowOff>
    </xdr:from>
    <xdr:ext cx="762000" cy="259045"/>
    <xdr:sp macro="" textlink="">
      <xdr:nvSpPr>
        <xdr:cNvPr id="214" name="テキスト ボックス 213"/>
        <xdr:cNvSpPr txBox="1"/>
      </xdr:nvSpPr>
      <xdr:spPr>
        <a:xfrm>
          <a:off x="939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その他は、類似団体平均及び全国平均を上回っており、前年度と比較して</a:t>
          </a:r>
          <a:r>
            <a:rPr kumimoji="1" lang="en-US" altLang="ja-JP" sz="1300">
              <a:latin typeface="ＭＳ Ｐゴシック"/>
            </a:rPr>
            <a:t>0.3</a:t>
          </a:r>
          <a:r>
            <a:rPr kumimoji="1" lang="ja-JP" altLang="en-US" sz="1300">
              <a:latin typeface="ＭＳ Ｐゴシック"/>
            </a:rPr>
            <a:t>ポイント減少している。これは、平成</a:t>
          </a:r>
          <a:r>
            <a:rPr kumimoji="1" lang="en-US" altLang="ja-JP" sz="1300">
              <a:latin typeface="ＭＳ Ｐゴシック"/>
            </a:rPr>
            <a:t>28</a:t>
          </a:r>
          <a:r>
            <a:rPr kumimoji="1" lang="ja-JP" altLang="en-US" sz="1300">
              <a:latin typeface="ＭＳ Ｐゴシック"/>
            </a:rPr>
            <a:t>年度については維持補修費が</a:t>
          </a:r>
          <a:r>
            <a:rPr kumimoji="1" lang="en-US" altLang="ja-JP" sz="1300">
              <a:latin typeface="ＭＳ Ｐゴシック"/>
            </a:rPr>
            <a:t>0.5</a:t>
          </a:r>
          <a:r>
            <a:rPr kumimoji="1" lang="ja-JP" altLang="en-US" sz="1300">
              <a:latin typeface="ＭＳ Ｐゴシック"/>
            </a:rPr>
            <a:t>ポイント減少したためであるが、施設の老朽化の進展から今後の維持補修費は増加要因であるため、公共施設等総合管理計画に基づき最適化を図る。また、高齢化の進展から介護保険特別会計に対する繰出金も増加要因であるため、特別会計の収入確保及び経費節減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24130</xdr:rowOff>
    </xdr:to>
    <xdr:cxnSp macro="">
      <xdr:nvCxnSpPr>
        <xdr:cNvPr id="247" name="直線コネクタ 246"/>
        <xdr:cNvCxnSpPr/>
      </xdr:nvCxnSpPr>
      <xdr:spPr>
        <a:xfrm flipV="1">
          <a:off x="15671800" y="977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62247</xdr:rowOff>
    </xdr:from>
    <xdr:ext cx="762000" cy="259045"/>
    <xdr:sp macro="" textlink="">
      <xdr:nvSpPr>
        <xdr:cNvPr id="248"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57</xdr:row>
      <xdr:rowOff>24130</xdr:rowOff>
    </xdr:to>
    <xdr:cxnSp macro="">
      <xdr:nvCxnSpPr>
        <xdr:cNvPr id="250" name="直線コネクタ 249"/>
        <xdr:cNvCxnSpPr/>
      </xdr:nvCxnSpPr>
      <xdr:spPr>
        <a:xfrm>
          <a:off x="14782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52" name="テキスト ボックス 251"/>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157480</xdr:rowOff>
    </xdr:from>
    <xdr:to>
      <xdr:col>21</xdr:col>
      <xdr:colOff>361950</xdr:colOff>
      <xdr:row>57</xdr:row>
      <xdr:rowOff>31750</xdr:rowOff>
    </xdr:to>
    <xdr:cxnSp macro="">
      <xdr:nvCxnSpPr>
        <xdr:cNvPr id="253" name="直線コネクタ 252"/>
        <xdr:cNvCxnSpPr/>
      </xdr:nvCxnSpPr>
      <xdr:spPr>
        <a:xfrm flipV="1">
          <a:off x="13893800" y="975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55" name="テキスト ボックス 25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134620</xdr:rowOff>
    </xdr:from>
    <xdr:to>
      <xdr:col>20</xdr:col>
      <xdr:colOff>158750</xdr:colOff>
      <xdr:row>57</xdr:row>
      <xdr:rowOff>31750</xdr:rowOff>
    </xdr:to>
    <xdr:cxnSp macro="">
      <xdr:nvCxnSpPr>
        <xdr:cNvPr id="256" name="直線コネクタ 255"/>
        <xdr:cNvCxnSpPr/>
      </xdr:nvCxnSpPr>
      <xdr:spPr>
        <a:xfrm>
          <a:off x="13004800" y="9735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8" name="テキスト ボックス 257"/>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0" name="テキスト ボックス 259"/>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6" name="円/楕円 265"/>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93997</xdr:rowOff>
    </xdr:from>
    <xdr:ext cx="762000" cy="259045"/>
    <xdr:sp macro="" textlink="">
      <xdr:nvSpPr>
        <xdr:cNvPr id="267"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8" name="円/楕円 267"/>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9" name="テキスト ボックス 268"/>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106680</xdr:rowOff>
    </xdr:from>
    <xdr:to>
      <xdr:col>21</xdr:col>
      <xdr:colOff>412750</xdr:colOff>
      <xdr:row>57</xdr:row>
      <xdr:rowOff>36830</xdr:rowOff>
    </xdr:to>
    <xdr:sp macro="" textlink="">
      <xdr:nvSpPr>
        <xdr:cNvPr id="270" name="円/楕円 269"/>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71" name="テキスト ボックス 270"/>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2" name="円/楕円 271"/>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3" name="テキスト ボックス 272"/>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4" name="円/楕円 273"/>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75" name="テキスト ボックス 274"/>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補助費等は、前年度と比較して</a:t>
          </a:r>
          <a:r>
            <a:rPr kumimoji="1" lang="en-US" altLang="ja-JP" sz="1300">
              <a:latin typeface="ＭＳ Ｐゴシック"/>
            </a:rPr>
            <a:t>0.2</a:t>
          </a:r>
          <a:r>
            <a:rPr kumimoji="1" lang="ja-JP" altLang="en-US" sz="1300">
              <a:latin typeface="ＭＳ Ｐゴシック"/>
            </a:rPr>
            <a:t>ポイント上昇しており、類似団体平均及び全国平均を上回っている状況が続いている。これは、下水道事業会計や広域消防組合への負担金が多額となっているためである。</a:t>
          </a:r>
          <a:endParaRPr kumimoji="1" lang="en-US" altLang="ja-JP" sz="1300">
            <a:latin typeface="ＭＳ Ｐゴシック"/>
          </a:endParaRPr>
        </a:p>
        <a:p>
          <a:r>
            <a:rPr kumimoji="1" lang="ja-JP" altLang="en-US" sz="1300">
              <a:latin typeface="ＭＳ Ｐゴシック"/>
            </a:rPr>
            <a:t>　下水道事業会計については平成</a:t>
          </a:r>
          <a:r>
            <a:rPr kumimoji="1" lang="en-US" altLang="ja-JP" sz="1300">
              <a:latin typeface="ＭＳ Ｐゴシック"/>
            </a:rPr>
            <a:t>29</a:t>
          </a:r>
          <a:r>
            <a:rPr kumimoji="1" lang="ja-JP" altLang="en-US" sz="1300">
              <a:latin typeface="ＭＳ Ｐゴシック"/>
            </a:rPr>
            <a:t>年３月に経営戦略を策定したところであり、また、平成</a:t>
          </a:r>
          <a:r>
            <a:rPr kumimoji="1" lang="en-US" altLang="ja-JP" sz="1300">
              <a:latin typeface="ＭＳ Ｐゴシック"/>
            </a:rPr>
            <a:t>31</a:t>
          </a:r>
          <a:r>
            <a:rPr kumimoji="1" lang="ja-JP" altLang="en-US" sz="1300">
              <a:latin typeface="ＭＳ Ｐゴシック"/>
            </a:rPr>
            <a:t>年度から全庁的な補助金等見直しを実施する予定であり、より一層の適正化・最適化に努めていく。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18143</xdr:rowOff>
    </xdr:from>
    <xdr:to>
      <xdr:col>24</xdr:col>
      <xdr:colOff>31750</xdr:colOff>
      <xdr:row>38</xdr:row>
      <xdr:rowOff>39915</xdr:rowOff>
    </xdr:to>
    <xdr:cxnSp macro="">
      <xdr:nvCxnSpPr>
        <xdr:cNvPr id="310" name="直線コネクタ 309"/>
        <xdr:cNvCxnSpPr/>
      </xdr:nvCxnSpPr>
      <xdr:spPr>
        <a:xfrm>
          <a:off x="15671800" y="65332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167822</xdr:rowOff>
    </xdr:from>
    <xdr:to>
      <xdr:col>22</xdr:col>
      <xdr:colOff>565150</xdr:colOff>
      <xdr:row>38</xdr:row>
      <xdr:rowOff>18143</xdr:rowOff>
    </xdr:to>
    <xdr:cxnSp macro="">
      <xdr:nvCxnSpPr>
        <xdr:cNvPr id="313" name="直線コネクタ 312"/>
        <xdr:cNvCxnSpPr/>
      </xdr:nvCxnSpPr>
      <xdr:spPr>
        <a:xfrm>
          <a:off x="14782800" y="6511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91622</xdr:rowOff>
    </xdr:from>
    <xdr:to>
      <xdr:col>21</xdr:col>
      <xdr:colOff>361950</xdr:colOff>
      <xdr:row>37</xdr:row>
      <xdr:rowOff>167822</xdr:rowOff>
    </xdr:to>
    <xdr:cxnSp macro="">
      <xdr:nvCxnSpPr>
        <xdr:cNvPr id="316" name="直線コネクタ 315"/>
        <xdr:cNvCxnSpPr/>
      </xdr:nvCxnSpPr>
      <xdr:spPr>
        <a:xfrm>
          <a:off x="13893800" y="6435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91622</xdr:rowOff>
    </xdr:from>
    <xdr:to>
      <xdr:col>20</xdr:col>
      <xdr:colOff>158750</xdr:colOff>
      <xdr:row>38</xdr:row>
      <xdr:rowOff>137885</xdr:rowOff>
    </xdr:to>
    <xdr:cxnSp macro="">
      <xdr:nvCxnSpPr>
        <xdr:cNvPr id="319" name="直線コネクタ 318"/>
        <xdr:cNvCxnSpPr/>
      </xdr:nvCxnSpPr>
      <xdr:spPr>
        <a:xfrm flipV="1">
          <a:off x="13004800" y="64352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160565</xdr:rowOff>
    </xdr:from>
    <xdr:to>
      <xdr:col>24</xdr:col>
      <xdr:colOff>82550</xdr:colOff>
      <xdr:row>38</xdr:row>
      <xdr:rowOff>90715</xdr:rowOff>
    </xdr:to>
    <xdr:sp macro="" textlink="">
      <xdr:nvSpPr>
        <xdr:cNvPr id="329" name="円/楕円 328"/>
        <xdr:cNvSpPr/>
      </xdr:nvSpPr>
      <xdr:spPr>
        <a:xfrm>
          <a:off x="164592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132642</xdr:rowOff>
    </xdr:from>
    <xdr:ext cx="762000" cy="259045"/>
    <xdr:sp macro="" textlink="">
      <xdr:nvSpPr>
        <xdr:cNvPr id="330" name="補助費等該当値テキスト"/>
        <xdr:cNvSpPr txBox="1"/>
      </xdr:nvSpPr>
      <xdr:spPr>
        <a:xfrm>
          <a:off x="16598900" y="647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138793</xdr:rowOff>
    </xdr:from>
    <xdr:to>
      <xdr:col>22</xdr:col>
      <xdr:colOff>615950</xdr:colOff>
      <xdr:row>38</xdr:row>
      <xdr:rowOff>68943</xdr:rowOff>
    </xdr:to>
    <xdr:sp macro="" textlink="">
      <xdr:nvSpPr>
        <xdr:cNvPr id="331" name="円/楕円 330"/>
        <xdr:cNvSpPr/>
      </xdr:nvSpPr>
      <xdr:spPr>
        <a:xfrm>
          <a:off x="15621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53720</xdr:rowOff>
    </xdr:from>
    <xdr:ext cx="736600" cy="259045"/>
    <xdr:sp macro="" textlink="">
      <xdr:nvSpPr>
        <xdr:cNvPr id="332" name="テキスト ボックス 331"/>
        <xdr:cNvSpPr txBox="1"/>
      </xdr:nvSpPr>
      <xdr:spPr>
        <a:xfrm>
          <a:off x="15290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117022</xdr:rowOff>
    </xdr:from>
    <xdr:to>
      <xdr:col>21</xdr:col>
      <xdr:colOff>412750</xdr:colOff>
      <xdr:row>38</xdr:row>
      <xdr:rowOff>47172</xdr:rowOff>
    </xdr:to>
    <xdr:sp macro="" textlink="">
      <xdr:nvSpPr>
        <xdr:cNvPr id="333" name="円/楕円 332"/>
        <xdr:cNvSpPr/>
      </xdr:nvSpPr>
      <xdr:spPr>
        <a:xfrm>
          <a:off x="14732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31949</xdr:rowOff>
    </xdr:from>
    <xdr:ext cx="762000" cy="259045"/>
    <xdr:sp macro="" textlink="">
      <xdr:nvSpPr>
        <xdr:cNvPr id="334" name="テキスト ボックス 333"/>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40822</xdr:rowOff>
    </xdr:from>
    <xdr:to>
      <xdr:col>20</xdr:col>
      <xdr:colOff>209550</xdr:colOff>
      <xdr:row>37</xdr:row>
      <xdr:rowOff>142422</xdr:rowOff>
    </xdr:to>
    <xdr:sp macro="" textlink="">
      <xdr:nvSpPr>
        <xdr:cNvPr id="335" name="円/楕円 334"/>
        <xdr:cNvSpPr/>
      </xdr:nvSpPr>
      <xdr:spPr>
        <a:xfrm>
          <a:off x="13843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127199</xdr:rowOff>
    </xdr:from>
    <xdr:ext cx="762000" cy="259045"/>
    <xdr:sp macro="" textlink="">
      <xdr:nvSpPr>
        <xdr:cNvPr id="336" name="テキスト ボックス 335"/>
        <xdr:cNvSpPr txBox="1"/>
      </xdr:nvSpPr>
      <xdr:spPr>
        <a:xfrm>
          <a:off x="13512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87085</xdr:rowOff>
    </xdr:from>
    <xdr:to>
      <xdr:col>19</xdr:col>
      <xdr:colOff>6350</xdr:colOff>
      <xdr:row>39</xdr:row>
      <xdr:rowOff>17235</xdr:rowOff>
    </xdr:to>
    <xdr:sp macro="" textlink="">
      <xdr:nvSpPr>
        <xdr:cNvPr id="337" name="円/楕円 336"/>
        <xdr:cNvSpPr/>
      </xdr:nvSpPr>
      <xdr:spPr>
        <a:xfrm>
          <a:off x="12954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2012</xdr:rowOff>
    </xdr:from>
    <xdr:ext cx="762000" cy="259045"/>
    <xdr:sp macro="" textlink="">
      <xdr:nvSpPr>
        <xdr:cNvPr id="338" name="テキスト ボックス 337"/>
        <xdr:cNvSpPr txBox="1"/>
      </xdr:nvSpPr>
      <xdr:spPr>
        <a:xfrm>
          <a:off x="12623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公債費は、類似団体平均及び全国平均を下回っているが、前年度と比較して、</a:t>
          </a:r>
          <a:r>
            <a:rPr kumimoji="1" lang="en-US" altLang="ja-JP" sz="1300">
              <a:latin typeface="ＭＳ Ｐゴシック"/>
            </a:rPr>
            <a:t>0.7</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これは、臨時財政対策債の元利償還金の増加によるものである。</a:t>
          </a:r>
          <a:endParaRPr kumimoji="1" lang="en-US" altLang="ja-JP" sz="1300">
            <a:latin typeface="ＭＳ Ｐゴシック"/>
          </a:endParaRPr>
        </a:p>
        <a:p>
          <a:r>
            <a:rPr kumimoji="1" lang="ja-JP" altLang="en-US" sz="1300">
              <a:latin typeface="ＭＳ Ｐゴシック"/>
            </a:rPr>
            <a:t>　計画的な償還を継続し、地方財政措置の厚い起債の活用を原則とすることを今後も継続し、良好な水準を保てるよう努めていく。</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157480</xdr:rowOff>
    </xdr:from>
    <xdr:to>
      <xdr:col>7</xdr:col>
      <xdr:colOff>15875</xdr:colOff>
      <xdr:row>77</xdr:row>
      <xdr:rowOff>39370</xdr:rowOff>
    </xdr:to>
    <xdr:cxnSp macro="">
      <xdr:nvCxnSpPr>
        <xdr:cNvPr id="371" name="直線コネクタ 370"/>
        <xdr:cNvCxnSpPr/>
      </xdr:nvCxnSpPr>
      <xdr:spPr>
        <a:xfrm>
          <a:off x="3987800" y="13187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157480</xdr:rowOff>
    </xdr:from>
    <xdr:to>
      <xdr:col>5</xdr:col>
      <xdr:colOff>549275</xdr:colOff>
      <xdr:row>77</xdr:row>
      <xdr:rowOff>24130</xdr:rowOff>
    </xdr:to>
    <xdr:cxnSp macro="">
      <xdr:nvCxnSpPr>
        <xdr:cNvPr id="374" name="直線コネクタ 373"/>
        <xdr:cNvCxnSpPr/>
      </xdr:nvCxnSpPr>
      <xdr:spPr>
        <a:xfrm flipV="1">
          <a:off x="3098800" y="1318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39370</xdr:rowOff>
    </xdr:to>
    <xdr:cxnSp macro="">
      <xdr:nvCxnSpPr>
        <xdr:cNvPr id="377" name="直線コネクタ 376"/>
        <xdr:cNvCxnSpPr/>
      </xdr:nvCxnSpPr>
      <xdr:spPr>
        <a:xfrm flipV="1">
          <a:off x="2209800" y="1322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39370</xdr:rowOff>
    </xdr:from>
    <xdr:to>
      <xdr:col>3</xdr:col>
      <xdr:colOff>142875</xdr:colOff>
      <xdr:row>77</xdr:row>
      <xdr:rowOff>85089</xdr:rowOff>
    </xdr:to>
    <xdr:cxnSp macro="">
      <xdr:nvCxnSpPr>
        <xdr:cNvPr id="380" name="直線コネクタ 379"/>
        <xdr:cNvCxnSpPr/>
      </xdr:nvCxnSpPr>
      <xdr:spPr>
        <a:xfrm flipV="1">
          <a:off x="1320800" y="13241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160020</xdr:rowOff>
    </xdr:from>
    <xdr:to>
      <xdr:col>7</xdr:col>
      <xdr:colOff>66675</xdr:colOff>
      <xdr:row>77</xdr:row>
      <xdr:rowOff>90170</xdr:rowOff>
    </xdr:to>
    <xdr:sp macro="" textlink="">
      <xdr:nvSpPr>
        <xdr:cNvPr id="390" name="円/楕円 389"/>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5097</xdr:rowOff>
    </xdr:from>
    <xdr:ext cx="762000" cy="259045"/>
    <xdr:sp macro="" textlink="">
      <xdr:nvSpPr>
        <xdr:cNvPr id="391" name="公債費該当値テキスト"/>
        <xdr:cNvSpPr txBox="1"/>
      </xdr:nvSpPr>
      <xdr:spPr>
        <a:xfrm>
          <a:off x="4914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106680</xdr:rowOff>
    </xdr:from>
    <xdr:to>
      <xdr:col>5</xdr:col>
      <xdr:colOff>600075</xdr:colOff>
      <xdr:row>77</xdr:row>
      <xdr:rowOff>36830</xdr:rowOff>
    </xdr:to>
    <xdr:sp macro="" textlink="">
      <xdr:nvSpPr>
        <xdr:cNvPr id="392" name="円/楕円 391"/>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47007</xdr:rowOff>
    </xdr:from>
    <xdr:ext cx="736600" cy="259045"/>
    <xdr:sp macro="" textlink="">
      <xdr:nvSpPr>
        <xdr:cNvPr id="393" name="テキスト ボックス 392"/>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4" name="円/楕円 393"/>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5" name="テキスト ボックス 394"/>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160020</xdr:rowOff>
    </xdr:from>
    <xdr:to>
      <xdr:col>3</xdr:col>
      <xdr:colOff>193675</xdr:colOff>
      <xdr:row>77</xdr:row>
      <xdr:rowOff>90170</xdr:rowOff>
    </xdr:to>
    <xdr:sp macro="" textlink="">
      <xdr:nvSpPr>
        <xdr:cNvPr id="396" name="円/楕円 395"/>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97" name="テキスト ボックス 39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98" name="円/楕円 397"/>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99" name="テキスト ボックス 398"/>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公債費以外については、前年度と比較して、</a:t>
          </a:r>
          <a:r>
            <a:rPr kumimoji="1" lang="en-US" altLang="ja-JP" sz="1300">
              <a:latin typeface="ＭＳ Ｐゴシック"/>
            </a:rPr>
            <a:t>1.8</a:t>
          </a:r>
          <a:r>
            <a:rPr kumimoji="1" lang="ja-JP" altLang="en-US" sz="1300">
              <a:latin typeface="ＭＳ Ｐゴシック"/>
            </a:rPr>
            <a:t>ポイント上昇し、類似団体平均及び全国平均を上回っている。これは、主に物件費及び補助費等の影響によるものである。物件費については民間委託の推進により今後さらなる増加が見込まれる。補助費等については全庁的な見直しにより今後適正化を図るところである。扶助費については、現時点では平均を下回ってるが、子育て施策の推進及び高齢化の進展により今後増加が見込まれ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33274</xdr:rowOff>
    </xdr:from>
    <xdr:to>
      <xdr:col>24</xdr:col>
      <xdr:colOff>31750</xdr:colOff>
      <xdr:row>77</xdr:row>
      <xdr:rowOff>115570</xdr:rowOff>
    </xdr:to>
    <xdr:cxnSp macro="">
      <xdr:nvCxnSpPr>
        <xdr:cNvPr id="430" name="直線コネクタ 429"/>
        <xdr:cNvCxnSpPr/>
      </xdr:nvCxnSpPr>
      <xdr:spPr>
        <a:xfrm>
          <a:off x="15671800" y="132349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154432</xdr:rowOff>
    </xdr:from>
    <xdr:to>
      <xdr:col>22</xdr:col>
      <xdr:colOff>565150</xdr:colOff>
      <xdr:row>77</xdr:row>
      <xdr:rowOff>33274</xdr:rowOff>
    </xdr:to>
    <xdr:cxnSp macro="">
      <xdr:nvCxnSpPr>
        <xdr:cNvPr id="433" name="直線コネクタ 432"/>
        <xdr:cNvCxnSpPr/>
      </xdr:nvCxnSpPr>
      <xdr:spPr>
        <a:xfrm>
          <a:off x="14782800" y="13184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99568</xdr:rowOff>
    </xdr:from>
    <xdr:to>
      <xdr:col>21</xdr:col>
      <xdr:colOff>361950</xdr:colOff>
      <xdr:row>76</xdr:row>
      <xdr:rowOff>154432</xdr:rowOff>
    </xdr:to>
    <xdr:cxnSp macro="">
      <xdr:nvCxnSpPr>
        <xdr:cNvPr id="436" name="直線コネクタ 435"/>
        <xdr:cNvCxnSpPr/>
      </xdr:nvCxnSpPr>
      <xdr:spPr>
        <a:xfrm>
          <a:off x="13893800" y="131297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49276</xdr:rowOff>
    </xdr:from>
    <xdr:to>
      <xdr:col>20</xdr:col>
      <xdr:colOff>158750</xdr:colOff>
      <xdr:row>76</xdr:row>
      <xdr:rowOff>99568</xdr:rowOff>
    </xdr:to>
    <xdr:cxnSp macro="">
      <xdr:nvCxnSpPr>
        <xdr:cNvPr id="439" name="直線コネクタ 438"/>
        <xdr:cNvCxnSpPr/>
      </xdr:nvCxnSpPr>
      <xdr:spPr>
        <a:xfrm>
          <a:off x="13004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3" name="テキスト ボックス 442"/>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49" name="円/楕円 448"/>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36847</xdr:rowOff>
    </xdr:from>
    <xdr:ext cx="762000" cy="259045"/>
    <xdr:sp macro="" textlink="">
      <xdr:nvSpPr>
        <xdr:cNvPr id="450"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153924</xdr:rowOff>
    </xdr:from>
    <xdr:to>
      <xdr:col>22</xdr:col>
      <xdr:colOff>615950</xdr:colOff>
      <xdr:row>77</xdr:row>
      <xdr:rowOff>84074</xdr:rowOff>
    </xdr:to>
    <xdr:sp macro="" textlink="">
      <xdr:nvSpPr>
        <xdr:cNvPr id="451" name="円/楕円 450"/>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52" name="テキスト ボックス 451"/>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103632</xdr:rowOff>
    </xdr:from>
    <xdr:to>
      <xdr:col>21</xdr:col>
      <xdr:colOff>412750</xdr:colOff>
      <xdr:row>77</xdr:row>
      <xdr:rowOff>33782</xdr:rowOff>
    </xdr:to>
    <xdr:sp macro="" textlink="">
      <xdr:nvSpPr>
        <xdr:cNvPr id="453" name="円/楕円 452"/>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18559</xdr:rowOff>
    </xdr:from>
    <xdr:ext cx="762000" cy="259045"/>
    <xdr:sp macro="" textlink="">
      <xdr:nvSpPr>
        <xdr:cNvPr id="454" name="テキスト ボックス 453"/>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48768</xdr:rowOff>
    </xdr:from>
    <xdr:to>
      <xdr:col>20</xdr:col>
      <xdr:colOff>209550</xdr:colOff>
      <xdr:row>76</xdr:row>
      <xdr:rowOff>150368</xdr:rowOff>
    </xdr:to>
    <xdr:sp macro="" textlink="">
      <xdr:nvSpPr>
        <xdr:cNvPr id="455" name="円/楕円 454"/>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135145</xdr:rowOff>
    </xdr:from>
    <xdr:ext cx="762000" cy="259045"/>
    <xdr:sp macro="" textlink="">
      <xdr:nvSpPr>
        <xdr:cNvPr id="456" name="テキスト ボックス 455"/>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169926</xdr:rowOff>
    </xdr:from>
    <xdr:to>
      <xdr:col>19</xdr:col>
      <xdr:colOff>6350</xdr:colOff>
      <xdr:row>76</xdr:row>
      <xdr:rowOff>100076</xdr:rowOff>
    </xdr:to>
    <xdr:sp macro="" textlink="">
      <xdr:nvSpPr>
        <xdr:cNvPr id="457" name="円/楕円 456"/>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110253</xdr:rowOff>
    </xdr:from>
    <xdr:ext cx="762000" cy="259045"/>
    <xdr:sp macro="" textlink="">
      <xdr:nvSpPr>
        <xdr:cNvPr id="458" name="テキスト ボックス 457"/>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福島県郡山市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153502</xdr:rowOff>
    </xdr:from>
    <xdr:to>
      <xdr:col>4</xdr:col>
      <xdr:colOff>1117600</xdr:colOff>
      <xdr:row>17</xdr:row>
      <xdr:rowOff>14102</xdr:rowOff>
    </xdr:to>
    <xdr:cxnSp macro="">
      <xdr:nvCxnSpPr>
        <xdr:cNvPr id="48" name="直線コネクタ 47"/>
        <xdr:cNvCxnSpPr/>
      </xdr:nvCxnSpPr>
      <xdr:spPr bwMode="auto">
        <a:xfrm>
          <a:off x="5003800" y="2944327"/>
          <a:ext cx="647700" cy="3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170329</xdr:rowOff>
    </xdr:from>
    <xdr:ext cx="762000" cy="259045"/>
    <xdr:sp macro="" textlink="">
      <xdr:nvSpPr>
        <xdr:cNvPr id="49" name="人口1人当たり決算額の推移平均値テキスト130"/>
        <xdr:cNvSpPr txBox="1"/>
      </xdr:nvSpPr>
      <xdr:spPr>
        <a:xfrm>
          <a:off x="5740400" y="2961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153502</xdr:rowOff>
    </xdr:from>
    <xdr:to>
      <xdr:col>4</xdr:col>
      <xdr:colOff>469900</xdr:colOff>
      <xdr:row>17</xdr:row>
      <xdr:rowOff>16617</xdr:rowOff>
    </xdr:to>
    <xdr:cxnSp macro="">
      <xdr:nvCxnSpPr>
        <xdr:cNvPr id="51" name="直線コネクタ 50"/>
        <xdr:cNvCxnSpPr/>
      </xdr:nvCxnSpPr>
      <xdr:spPr bwMode="auto">
        <a:xfrm flipV="1">
          <a:off x="4305300" y="2944327"/>
          <a:ext cx="698500" cy="34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16617</xdr:rowOff>
    </xdr:from>
    <xdr:to>
      <xdr:col>3</xdr:col>
      <xdr:colOff>904875</xdr:colOff>
      <xdr:row>17</xdr:row>
      <xdr:rowOff>154508</xdr:rowOff>
    </xdr:to>
    <xdr:cxnSp macro="">
      <xdr:nvCxnSpPr>
        <xdr:cNvPr id="54" name="直線コネクタ 53"/>
        <xdr:cNvCxnSpPr/>
      </xdr:nvCxnSpPr>
      <xdr:spPr bwMode="auto">
        <a:xfrm flipV="1">
          <a:off x="3606800" y="2978892"/>
          <a:ext cx="698500" cy="137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22377</xdr:rowOff>
    </xdr:from>
    <xdr:to>
      <xdr:col>3</xdr:col>
      <xdr:colOff>206375</xdr:colOff>
      <xdr:row>17</xdr:row>
      <xdr:rowOff>154508</xdr:rowOff>
    </xdr:to>
    <xdr:cxnSp macro="">
      <xdr:nvCxnSpPr>
        <xdr:cNvPr id="57" name="直線コネクタ 56"/>
        <xdr:cNvCxnSpPr/>
      </xdr:nvCxnSpPr>
      <xdr:spPr bwMode="auto">
        <a:xfrm>
          <a:off x="2908300" y="2984652"/>
          <a:ext cx="698500" cy="132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134752</xdr:rowOff>
    </xdr:from>
    <xdr:to>
      <xdr:col>5</xdr:col>
      <xdr:colOff>34925</xdr:colOff>
      <xdr:row>17</xdr:row>
      <xdr:rowOff>64902</xdr:rowOff>
    </xdr:to>
    <xdr:sp macro="" textlink="">
      <xdr:nvSpPr>
        <xdr:cNvPr id="67" name="円/楕円 66"/>
        <xdr:cNvSpPr/>
      </xdr:nvSpPr>
      <xdr:spPr bwMode="auto">
        <a:xfrm>
          <a:off x="5600700" y="2925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151279</xdr:rowOff>
    </xdr:from>
    <xdr:ext cx="762000" cy="259045"/>
    <xdr:sp macro="" textlink="">
      <xdr:nvSpPr>
        <xdr:cNvPr id="68" name="人口1人当たり決算額の推移該当値テキスト130"/>
        <xdr:cNvSpPr txBox="1"/>
      </xdr:nvSpPr>
      <xdr:spPr>
        <a:xfrm>
          <a:off x="5740400" y="27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61,011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102702</xdr:rowOff>
    </xdr:from>
    <xdr:to>
      <xdr:col>4</xdr:col>
      <xdr:colOff>520700</xdr:colOff>
      <xdr:row>17</xdr:row>
      <xdr:rowOff>32852</xdr:rowOff>
    </xdr:to>
    <xdr:sp macro="" textlink="">
      <xdr:nvSpPr>
        <xdr:cNvPr id="69" name="円/楕円 68"/>
        <xdr:cNvSpPr/>
      </xdr:nvSpPr>
      <xdr:spPr bwMode="auto">
        <a:xfrm>
          <a:off x="4953000" y="289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43029</xdr:rowOff>
    </xdr:from>
    <xdr:ext cx="736600" cy="259045"/>
    <xdr:sp macro="" textlink="">
      <xdr:nvSpPr>
        <xdr:cNvPr id="70" name="テキスト ボックス 69"/>
        <xdr:cNvSpPr txBox="1"/>
      </xdr:nvSpPr>
      <xdr:spPr>
        <a:xfrm>
          <a:off x="4622800" y="2662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61,712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137267</xdr:rowOff>
    </xdr:from>
    <xdr:to>
      <xdr:col>3</xdr:col>
      <xdr:colOff>955675</xdr:colOff>
      <xdr:row>17</xdr:row>
      <xdr:rowOff>67417</xdr:rowOff>
    </xdr:to>
    <xdr:sp macro="" textlink="">
      <xdr:nvSpPr>
        <xdr:cNvPr id="71" name="円/楕円 70"/>
        <xdr:cNvSpPr/>
      </xdr:nvSpPr>
      <xdr:spPr bwMode="auto">
        <a:xfrm>
          <a:off x="4254500" y="292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77594</xdr:rowOff>
    </xdr:from>
    <xdr:ext cx="762000" cy="259045"/>
    <xdr:sp macro="" textlink="">
      <xdr:nvSpPr>
        <xdr:cNvPr id="72" name="テキスト ボックス 71"/>
        <xdr:cNvSpPr txBox="1"/>
      </xdr:nvSpPr>
      <xdr:spPr>
        <a:xfrm>
          <a:off x="3924300" y="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60,956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103708</xdr:rowOff>
    </xdr:from>
    <xdr:to>
      <xdr:col>3</xdr:col>
      <xdr:colOff>257175</xdr:colOff>
      <xdr:row>18</xdr:row>
      <xdr:rowOff>33858</xdr:rowOff>
    </xdr:to>
    <xdr:sp macro="" textlink="">
      <xdr:nvSpPr>
        <xdr:cNvPr id="73" name="円/楕円 72"/>
        <xdr:cNvSpPr/>
      </xdr:nvSpPr>
      <xdr:spPr bwMode="auto">
        <a:xfrm>
          <a:off x="3556000" y="3065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18635</xdr:rowOff>
    </xdr:from>
    <xdr:ext cx="762000" cy="259045"/>
    <xdr:sp macro="" textlink="">
      <xdr:nvSpPr>
        <xdr:cNvPr id="74" name="テキスト ボックス 73"/>
        <xdr:cNvSpPr txBox="1"/>
      </xdr:nvSpPr>
      <xdr:spPr>
        <a:xfrm>
          <a:off x="3225800" y="315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57,940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143027</xdr:rowOff>
    </xdr:from>
    <xdr:to>
      <xdr:col>2</xdr:col>
      <xdr:colOff>692150</xdr:colOff>
      <xdr:row>17</xdr:row>
      <xdr:rowOff>73177</xdr:rowOff>
    </xdr:to>
    <xdr:sp macro="" textlink="">
      <xdr:nvSpPr>
        <xdr:cNvPr id="75" name="円/楕円 74"/>
        <xdr:cNvSpPr/>
      </xdr:nvSpPr>
      <xdr:spPr bwMode="auto">
        <a:xfrm>
          <a:off x="2857500" y="293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83354</xdr:rowOff>
    </xdr:from>
    <xdr:ext cx="762000" cy="259045"/>
    <xdr:sp macro="" textlink="">
      <xdr:nvSpPr>
        <xdr:cNvPr id="76" name="テキスト ボックス 75"/>
        <xdr:cNvSpPr txBox="1"/>
      </xdr:nvSpPr>
      <xdr:spPr>
        <a:xfrm>
          <a:off x="2527300" y="270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34874</xdr:rowOff>
    </xdr:from>
    <xdr:to>
      <xdr:col>4</xdr:col>
      <xdr:colOff>1117600</xdr:colOff>
      <xdr:row>36</xdr:row>
      <xdr:rowOff>78903</xdr:rowOff>
    </xdr:to>
    <xdr:cxnSp macro="">
      <xdr:nvCxnSpPr>
        <xdr:cNvPr id="108" name="直線コネクタ 107"/>
        <xdr:cNvCxnSpPr/>
      </xdr:nvCxnSpPr>
      <xdr:spPr bwMode="auto">
        <a:xfrm flipV="1">
          <a:off x="5003800" y="6988124"/>
          <a:ext cx="647700" cy="44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78903</xdr:rowOff>
    </xdr:from>
    <xdr:to>
      <xdr:col>4</xdr:col>
      <xdr:colOff>469900</xdr:colOff>
      <xdr:row>37</xdr:row>
      <xdr:rowOff>29707</xdr:rowOff>
    </xdr:to>
    <xdr:cxnSp macro="">
      <xdr:nvCxnSpPr>
        <xdr:cNvPr id="111" name="直線コネクタ 110"/>
        <xdr:cNvCxnSpPr/>
      </xdr:nvCxnSpPr>
      <xdr:spPr bwMode="auto">
        <a:xfrm flipV="1">
          <a:off x="4305300" y="7032153"/>
          <a:ext cx="698500" cy="122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159416</xdr:rowOff>
    </xdr:from>
    <xdr:to>
      <xdr:col>3</xdr:col>
      <xdr:colOff>904875</xdr:colOff>
      <xdr:row>37</xdr:row>
      <xdr:rowOff>29707</xdr:rowOff>
    </xdr:to>
    <xdr:cxnSp macro="">
      <xdr:nvCxnSpPr>
        <xdr:cNvPr id="114" name="直線コネクタ 113"/>
        <xdr:cNvCxnSpPr/>
      </xdr:nvCxnSpPr>
      <xdr:spPr bwMode="auto">
        <a:xfrm>
          <a:off x="3606800" y="7112666"/>
          <a:ext cx="698500" cy="41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7991</xdr:rowOff>
    </xdr:from>
    <xdr:to>
      <xdr:col>3</xdr:col>
      <xdr:colOff>206375</xdr:colOff>
      <xdr:row>36</xdr:row>
      <xdr:rowOff>159416</xdr:rowOff>
    </xdr:to>
    <xdr:cxnSp macro="">
      <xdr:nvCxnSpPr>
        <xdr:cNvPr id="117" name="直線コネクタ 116"/>
        <xdr:cNvCxnSpPr/>
      </xdr:nvCxnSpPr>
      <xdr:spPr bwMode="auto">
        <a:xfrm>
          <a:off x="2908300" y="6961241"/>
          <a:ext cx="698500" cy="151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326974</xdr:rowOff>
    </xdr:from>
    <xdr:to>
      <xdr:col>5</xdr:col>
      <xdr:colOff>34925</xdr:colOff>
      <xdr:row>36</xdr:row>
      <xdr:rowOff>85674</xdr:rowOff>
    </xdr:to>
    <xdr:sp macro="" textlink="">
      <xdr:nvSpPr>
        <xdr:cNvPr id="127" name="円/楕円 126"/>
        <xdr:cNvSpPr/>
      </xdr:nvSpPr>
      <xdr:spPr bwMode="auto">
        <a:xfrm>
          <a:off x="5600700" y="6937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299051</xdr:rowOff>
    </xdr:from>
    <xdr:ext cx="762000" cy="259045"/>
    <xdr:sp macro="" textlink="">
      <xdr:nvSpPr>
        <xdr:cNvPr id="128" name="人口1人当たり決算額の推移該当値テキスト445"/>
        <xdr:cNvSpPr txBox="1"/>
      </xdr:nvSpPr>
      <xdr:spPr>
        <a:xfrm>
          <a:off x="57404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10,765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28103</xdr:rowOff>
    </xdr:from>
    <xdr:to>
      <xdr:col>4</xdr:col>
      <xdr:colOff>520700</xdr:colOff>
      <xdr:row>36</xdr:row>
      <xdr:rowOff>129703</xdr:rowOff>
    </xdr:to>
    <xdr:sp macro="" textlink="">
      <xdr:nvSpPr>
        <xdr:cNvPr id="129" name="円/楕円 128"/>
        <xdr:cNvSpPr/>
      </xdr:nvSpPr>
      <xdr:spPr bwMode="auto">
        <a:xfrm>
          <a:off x="4953000" y="6981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114480</xdr:rowOff>
    </xdr:from>
    <xdr:ext cx="736600" cy="259045"/>
    <xdr:sp macro="" textlink="">
      <xdr:nvSpPr>
        <xdr:cNvPr id="130" name="テキスト ボックス 129"/>
        <xdr:cNvSpPr txBox="1"/>
      </xdr:nvSpPr>
      <xdr:spPr>
        <a:xfrm>
          <a:off x="4622800" y="7067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150357</xdr:rowOff>
    </xdr:from>
    <xdr:to>
      <xdr:col>3</xdr:col>
      <xdr:colOff>955675</xdr:colOff>
      <xdr:row>37</xdr:row>
      <xdr:rowOff>80507</xdr:rowOff>
    </xdr:to>
    <xdr:sp macro="" textlink="">
      <xdr:nvSpPr>
        <xdr:cNvPr id="131" name="円/楕円 130"/>
        <xdr:cNvSpPr/>
      </xdr:nvSpPr>
      <xdr:spPr bwMode="auto">
        <a:xfrm>
          <a:off x="4254500" y="7103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65284</xdr:rowOff>
    </xdr:from>
    <xdr:ext cx="762000" cy="259045"/>
    <xdr:sp macro="" textlink="">
      <xdr:nvSpPr>
        <xdr:cNvPr id="132" name="テキスト ボックス 131"/>
        <xdr:cNvSpPr txBox="1"/>
      </xdr:nvSpPr>
      <xdr:spPr>
        <a:xfrm>
          <a:off x="3924300" y="718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108616</xdr:rowOff>
    </xdr:from>
    <xdr:to>
      <xdr:col>3</xdr:col>
      <xdr:colOff>257175</xdr:colOff>
      <xdr:row>37</xdr:row>
      <xdr:rowOff>38766</xdr:rowOff>
    </xdr:to>
    <xdr:sp macro="" textlink="">
      <xdr:nvSpPr>
        <xdr:cNvPr id="133" name="円/楕円 132"/>
        <xdr:cNvSpPr/>
      </xdr:nvSpPr>
      <xdr:spPr bwMode="auto">
        <a:xfrm>
          <a:off x="3556000" y="706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23543</xdr:rowOff>
    </xdr:from>
    <xdr:ext cx="762000" cy="259045"/>
    <xdr:sp macro="" textlink="">
      <xdr:nvSpPr>
        <xdr:cNvPr id="134" name="テキスト ボックス 133"/>
        <xdr:cNvSpPr txBox="1"/>
      </xdr:nvSpPr>
      <xdr:spPr>
        <a:xfrm>
          <a:off x="3225800" y="714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300091</xdr:rowOff>
    </xdr:from>
    <xdr:to>
      <xdr:col>2</xdr:col>
      <xdr:colOff>692150</xdr:colOff>
      <xdr:row>36</xdr:row>
      <xdr:rowOff>58791</xdr:rowOff>
    </xdr:to>
    <xdr:sp macro="" textlink="">
      <xdr:nvSpPr>
        <xdr:cNvPr id="135" name="円/楕円 134"/>
        <xdr:cNvSpPr/>
      </xdr:nvSpPr>
      <xdr:spPr bwMode="auto">
        <a:xfrm>
          <a:off x="2857500" y="691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43568</xdr:rowOff>
    </xdr:from>
    <xdr:ext cx="762000" cy="259045"/>
    <xdr:sp macro="" textlink="">
      <xdr:nvSpPr>
        <xdr:cNvPr id="136" name="テキスト ボックス 135"/>
        <xdr:cNvSpPr txBox="1"/>
      </xdr:nvSpPr>
      <xdr:spPr>
        <a:xfrm>
          <a:off x="2527300" y="699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326,851
324,698
757.20
173,868,482
167,859,282
3,944,797
67,264,598
84,518,803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152273</xdr:rowOff>
    </xdr:from>
    <xdr:to>
      <xdr:col>6</xdr:col>
      <xdr:colOff>511175</xdr:colOff>
      <xdr:row>37</xdr:row>
      <xdr:rowOff>156083</xdr:rowOff>
    </xdr:to>
    <xdr:cxnSp macro="">
      <xdr:nvCxnSpPr>
        <xdr:cNvPr id="61" name="直線コネクタ 60"/>
        <xdr:cNvCxnSpPr/>
      </xdr:nvCxnSpPr>
      <xdr:spPr>
        <a:xfrm>
          <a:off x="3797300" y="6495923"/>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120078</xdr:rowOff>
    </xdr:from>
    <xdr:to>
      <xdr:col>5</xdr:col>
      <xdr:colOff>358775</xdr:colOff>
      <xdr:row>37</xdr:row>
      <xdr:rowOff>152273</xdr:rowOff>
    </xdr:to>
    <xdr:cxnSp macro="">
      <xdr:nvCxnSpPr>
        <xdr:cNvPr id="64" name="直線コネクタ 63"/>
        <xdr:cNvCxnSpPr/>
      </xdr:nvCxnSpPr>
      <xdr:spPr>
        <a:xfrm>
          <a:off x="2908300" y="6463728"/>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120078</xdr:rowOff>
    </xdr:from>
    <xdr:to>
      <xdr:col>4</xdr:col>
      <xdr:colOff>155575</xdr:colOff>
      <xdr:row>37</xdr:row>
      <xdr:rowOff>169228</xdr:rowOff>
    </xdr:to>
    <xdr:cxnSp macro="">
      <xdr:nvCxnSpPr>
        <xdr:cNvPr id="67" name="直線コネクタ 66"/>
        <xdr:cNvCxnSpPr/>
      </xdr:nvCxnSpPr>
      <xdr:spPr>
        <a:xfrm flipV="1">
          <a:off x="2019300" y="6463728"/>
          <a:ext cx="889000" cy="4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123740</xdr:rowOff>
    </xdr:from>
    <xdr:ext cx="534377" cy="259045"/>
    <xdr:sp macro="" textlink="">
      <xdr:nvSpPr>
        <xdr:cNvPr id="69" name="テキスト ボックス 68"/>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97828</xdr:rowOff>
    </xdr:from>
    <xdr:to>
      <xdr:col>2</xdr:col>
      <xdr:colOff>638175</xdr:colOff>
      <xdr:row>37</xdr:row>
      <xdr:rowOff>169228</xdr:rowOff>
    </xdr:to>
    <xdr:cxnSp macro="">
      <xdr:nvCxnSpPr>
        <xdr:cNvPr id="70" name="直線コネクタ 69"/>
        <xdr:cNvCxnSpPr/>
      </xdr:nvCxnSpPr>
      <xdr:spPr>
        <a:xfrm>
          <a:off x="1130300" y="6441478"/>
          <a:ext cx="889000" cy="7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147019</xdr:rowOff>
    </xdr:from>
    <xdr:ext cx="534377" cy="259045"/>
    <xdr:sp macro="" textlink="">
      <xdr:nvSpPr>
        <xdr:cNvPr id="72" name="テキスト ボックス 71"/>
        <xdr:cNvSpPr txBox="1"/>
      </xdr:nvSpPr>
      <xdr:spPr>
        <a:xfrm>
          <a:off x="1752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46778</xdr:rowOff>
    </xdr:from>
    <xdr:ext cx="534377" cy="259045"/>
    <xdr:sp macro="" textlink="">
      <xdr:nvSpPr>
        <xdr:cNvPr id="74" name="テキスト ボックス 73"/>
        <xdr:cNvSpPr txBox="1"/>
      </xdr:nvSpPr>
      <xdr:spPr>
        <a:xfrm>
          <a:off x="863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105283</xdr:rowOff>
    </xdr:from>
    <xdr:to>
      <xdr:col>6</xdr:col>
      <xdr:colOff>561975</xdr:colOff>
      <xdr:row>38</xdr:row>
      <xdr:rowOff>35433</xdr:rowOff>
    </xdr:to>
    <xdr:sp macro="" textlink="">
      <xdr:nvSpPr>
        <xdr:cNvPr id="80" name="円/楕円 79"/>
        <xdr:cNvSpPr/>
      </xdr:nvSpPr>
      <xdr:spPr>
        <a:xfrm>
          <a:off x="4584700" y="64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83710</xdr:rowOff>
    </xdr:from>
    <xdr:ext cx="534377" cy="259045"/>
    <xdr:sp macro="" textlink="">
      <xdr:nvSpPr>
        <xdr:cNvPr id="81" name="人件費該当値テキスト"/>
        <xdr:cNvSpPr txBox="1"/>
      </xdr:nvSpPr>
      <xdr:spPr>
        <a:xfrm>
          <a:off x="4686300" y="642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46,070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101473</xdr:rowOff>
    </xdr:from>
    <xdr:to>
      <xdr:col>5</xdr:col>
      <xdr:colOff>409575</xdr:colOff>
      <xdr:row>38</xdr:row>
      <xdr:rowOff>31623</xdr:rowOff>
    </xdr:to>
    <xdr:sp macro="" textlink="">
      <xdr:nvSpPr>
        <xdr:cNvPr id="82" name="円/楕円 81"/>
        <xdr:cNvSpPr/>
      </xdr:nvSpPr>
      <xdr:spPr>
        <a:xfrm>
          <a:off x="37465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22750</xdr:rowOff>
    </xdr:from>
    <xdr:ext cx="534377" cy="259045"/>
    <xdr:sp macro="" textlink="">
      <xdr:nvSpPr>
        <xdr:cNvPr id="83" name="テキスト ボックス 82"/>
        <xdr:cNvSpPr txBox="1"/>
      </xdr:nvSpPr>
      <xdr:spPr>
        <a:xfrm>
          <a:off x="3530111" y="65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69278</xdr:rowOff>
    </xdr:from>
    <xdr:to>
      <xdr:col>4</xdr:col>
      <xdr:colOff>206375</xdr:colOff>
      <xdr:row>37</xdr:row>
      <xdr:rowOff>170878</xdr:rowOff>
    </xdr:to>
    <xdr:sp macro="" textlink="">
      <xdr:nvSpPr>
        <xdr:cNvPr id="84" name="円/楕円 83"/>
        <xdr:cNvSpPr/>
      </xdr:nvSpPr>
      <xdr:spPr>
        <a:xfrm>
          <a:off x="2857500" y="64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162006</xdr:rowOff>
    </xdr:from>
    <xdr:ext cx="534377" cy="259045"/>
    <xdr:sp macro="" textlink="">
      <xdr:nvSpPr>
        <xdr:cNvPr id="85" name="テキスト ボックス 84"/>
        <xdr:cNvSpPr txBox="1"/>
      </xdr:nvSpPr>
      <xdr:spPr>
        <a:xfrm>
          <a:off x="2641111" y="650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118428</xdr:rowOff>
    </xdr:from>
    <xdr:to>
      <xdr:col>3</xdr:col>
      <xdr:colOff>3175</xdr:colOff>
      <xdr:row>38</xdr:row>
      <xdr:rowOff>48578</xdr:rowOff>
    </xdr:to>
    <xdr:sp macro="" textlink="">
      <xdr:nvSpPr>
        <xdr:cNvPr id="86" name="円/楕円 85"/>
        <xdr:cNvSpPr/>
      </xdr:nvSpPr>
      <xdr:spPr>
        <a:xfrm>
          <a:off x="1968500" y="64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39705</xdr:rowOff>
    </xdr:from>
    <xdr:ext cx="534377" cy="259045"/>
    <xdr:sp macro="" textlink="">
      <xdr:nvSpPr>
        <xdr:cNvPr id="87" name="テキスト ボックス 86"/>
        <xdr:cNvSpPr txBox="1"/>
      </xdr:nvSpPr>
      <xdr:spPr>
        <a:xfrm>
          <a:off x="1752111" y="655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47028</xdr:rowOff>
    </xdr:from>
    <xdr:to>
      <xdr:col>1</xdr:col>
      <xdr:colOff>485775</xdr:colOff>
      <xdr:row>37</xdr:row>
      <xdr:rowOff>148628</xdr:rowOff>
    </xdr:to>
    <xdr:sp macro="" textlink="">
      <xdr:nvSpPr>
        <xdr:cNvPr id="88" name="円/楕円 87"/>
        <xdr:cNvSpPr/>
      </xdr:nvSpPr>
      <xdr:spPr>
        <a:xfrm>
          <a:off x="1079500" y="639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139755</xdr:rowOff>
    </xdr:from>
    <xdr:ext cx="534377" cy="259045"/>
    <xdr:sp macro="" textlink="">
      <xdr:nvSpPr>
        <xdr:cNvPr id="89" name="テキスト ボックス 88"/>
        <xdr:cNvSpPr txBox="1"/>
      </xdr:nvSpPr>
      <xdr:spPr>
        <a:xfrm>
          <a:off x="863111" y="648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169015</xdr:rowOff>
    </xdr:from>
    <xdr:to>
      <xdr:col>6</xdr:col>
      <xdr:colOff>510540</xdr:colOff>
      <xdr:row>59</xdr:row>
      <xdr:rowOff>68094</xdr:rowOff>
    </xdr:to>
    <xdr:cxnSp macro="">
      <xdr:nvCxnSpPr>
        <xdr:cNvPr id="116" name="直線コネクタ 115"/>
        <xdr:cNvCxnSpPr/>
      </xdr:nvCxnSpPr>
      <xdr:spPr>
        <a:xfrm flipV="1">
          <a:off x="4633595" y="8912965"/>
          <a:ext cx="1270" cy="1270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71921</xdr:rowOff>
    </xdr:from>
    <xdr:ext cx="534377" cy="259045"/>
    <xdr:sp macro="" textlink="">
      <xdr:nvSpPr>
        <xdr:cNvPr id="117" name="物件費最小値テキスト"/>
        <xdr:cNvSpPr txBox="1"/>
      </xdr:nvSpPr>
      <xdr:spPr>
        <a:xfrm>
          <a:off x="4686300" y="1018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68094</xdr:rowOff>
    </xdr:from>
    <xdr:to>
      <xdr:col>6</xdr:col>
      <xdr:colOff>600075</xdr:colOff>
      <xdr:row>59</xdr:row>
      <xdr:rowOff>68094</xdr:rowOff>
    </xdr:to>
    <xdr:cxnSp macro="">
      <xdr:nvCxnSpPr>
        <xdr:cNvPr id="118" name="直線コネクタ 117"/>
        <xdr:cNvCxnSpPr/>
      </xdr:nvCxnSpPr>
      <xdr:spPr>
        <a:xfrm>
          <a:off x="4546600" y="10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115692</xdr:rowOff>
    </xdr:from>
    <xdr:ext cx="599010" cy="259045"/>
    <xdr:sp macro="" textlink="">
      <xdr:nvSpPr>
        <xdr:cNvPr id="119" name="物件費最大値テキスト"/>
        <xdr:cNvSpPr txBox="1"/>
      </xdr:nvSpPr>
      <xdr:spPr>
        <a:xfrm>
          <a:off x="4686300" y="86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51</xdr:row>
      <xdr:rowOff>169015</xdr:rowOff>
    </xdr:from>
    <xdr:to>
      <xdr:col>6</xdr:col>
      <xdr:colOff>600075</xdr:colOff>
      <xdr:row>51</xdr:row>
      <xdr:rowOff>169015</xdr:rowOff>
    </xdr:to>
    <xdr:cxnSp macro="">
      <xdr:nvCxnSpPr>
        <xdr:cNvPr id="120" name="直線コネクタ 119"/>
        <xdr:cNvCxnSpPr/>
      </xdr:nvCxnSpPr>
      <xdr:spPr>
        <a:xfrm>
          <a:off x="4546600" y="891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169015</xdr:rowOff>
    </xdr:from>
    <xdr:to>
      <xdr:col>6</xdr:col>
      <xdr:colOff>511175</xdr:colOff>
      <xdr:row>52</xdr:row>
      <xdr:rowOff>66711</xdr:rowOff>
    </xdr:to>
    <xdr:cxnSp macro="">
      <xdr:nvCxnSpPr>
        <xdr:cNvPr id="121" name="直線コネクタ 120"/>
        <xdr:cNvCxnSpPr/>
      </xdr:nvCxnSpPr>
      <xdr:spPr>
        <a:xfrm flipV="1">
          <a:off x="3797300" y="8912965"/>
          <a:ext cx="838200" cy="6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170142</xdr:rowOff>
    </xdr:from>
    <xdr:ext cx="534377" cy="259045"/>
    <xdr:sp macro="" textlink="">
      <xdr:nvSpPr>
        <xdr:cNvPr id="122" name="物件費平均値テキスト"/>
        <xdr:cNvSpPr txBox="1"/>
      </xdr:nvSpPr>
      <xdr:spPr>
        <a:xfrm>
          <a:off x="4686300" y="9942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20265</xdr:rowOff>
    </xdr:from>
    <xdr:to>
      <xdr:col>6</xdr:col>
      <xdr:colOff>561975</xdr:colOff>
      <xdr:row>58</xdr:row>
      <xdr:rowOff>121865</xdr:rowOff>
    </xdr:to>
    <xdr:sp macro="" textlink="">
      <xdr:nvSpPr>
        <xdr:cNvPr id="123" name="フローチャート : 判断 122"/>
        <xdr:cNvSpPr/>
      </xdr:nvSpPr>
      <xdr:spPr>
        <a:xfrm>
          <a:off x="4584700" y="996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137196</xdr:rowOff>
    </xdr:from>
    <xdr:to>
      <xdr:col>5</xdr:col>
      <xdr:colOff>358775</xdr:colOff>
      <xdr:row>52</xdr:row>
      <xdr:rowOff>66711</xdr:rowOff>
    </xdr:to>
    <xdr:cxnSp macro="">
      <xdr:nvCxnSpPr>
        <xdr:cNvPr id="124" name="直線コネクタ 123"/>
        <xdr:cNvCxnSpPr/>
      </xdr:nvCxnSpPr>
      <xdr:spPr>
        <a:xfrm>
          <a:off x="2908300" y="8709696"/>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28342</xdr:rowOff>
    </xdr:from>
    <xdr:to>
      <xdr:col>5</xdr:col>
      <xdr:colOff>409575</xdr:colOff>
      <xdr:row>58</xdr:row>
      <xdr:rowOff>129942</xdr:rowOff>
    </xdr:to>
    <xdr:sp macro="" textlink="">
      <xdr:nvSpPr>
        <xdr:cNvPr id="125" name="フローチャート : 判断 124"/>
        <xdr:cNvSpPr/>
      </xdr:nvSpPr>
      <xdr:spPr>
        <a:xfrm>
          <a:off x="3746500" y="997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121069</xdr:rowOff>
    </xdr:from>
    <xdr:ext cx="534377" cy="259045"/>
    <xdr:sp macro="" textlink="">
      <xdr:nvSpPr>
        <xdr:cNvPr id="126" name="テキスト ボックス 125"/>
        <xdr:cNvSpPr txBox="1"/>
      </xdr:nvSpPr>
      <xdr:spPr>
        <a:xfrm>
          <a:off x="3530111" y="1006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137196</xdr:rowOff>
    </xdr:from>
    <xdr:to>
      <xdr:col>4</xdr:col>
      <xdr:colOff>155575</xdr:colOff>
      <xdr:row>53</xdr:row>
      <xdr:rowOff>3454</xdr:rowOff>
    </xdr:to>
    <xdr:cxnSp macro="">
      <xdr:nvCxnSpPr>
        <xdr:cNvPr id="127" name="直線コネクタ 126"/>
        <xdr:cNvCxnSpPr/>
      </xdr:nvCxnSpPr>
      <xdr:spPr>
        <a:xfrm flipV="1">
          <a:off x="2019300" y="8709696"/>
          <a:ext cx="889000" cy="38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30128</xdr:rowOff>
    </xdr:from>
    <xdr:to>
      <xdr:col>4</xdr:col>
      <xdr:colOff>206375</xdr:colOff>
      <xdr:row>58</xdr:row>
      <xdr:rowOff>131728</xdr:rowOff>
    </xdr:to>
    <xdr:sp macro="" textlink="">
      <xdr:nvSpPr>
        <xdr:cNvPr id="128" name="フローチャート : 判断 127"/>
        <xdr:cNvSpPr/>
      </xdr:nvSpPr>
      <xdr:spPr>
        <a:xfrm>
          <a:off x="2857500" y="997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122855</xdr:rowOff>
    </xdr:from>
    <xdr:ext cx="534377" cy="259045"/>
    <xdr:sp macro="" textlink="">
      <xdr:nvSpPr>
        <xdr:cNvPr id="129" name="テキスト ボックス 128"/>
        <xdr:cNvSpPr txBox="1"/>
      </xdr:nvSpPr>
      <xdr:spPr>
        <a:xfrm>
          <a:off x="2641111" y="1006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3454</xdr:rowOff>
    </xdr:from>
    <xdr:to>
      <xdr:col>2</xdr:col>
      <xdr:colOff>638175</xdr:colOff>
      <xdr:row>55</xdr:row>
      <xdr:rowOff>149443</xdr:rowOff>
    </xdr:to>
    <xdr:cxnSp macro="">
      <xdr:nvCxnSpPr>
        <xdr:cNvPr id="130" name="直線コネクタ 129"/>
        <xdr:cNvCxnSpPr/>
      </xdr:nvCxnSpPr>
      <xdr:spPr>
        <a:xfrm flipV="1">
          <a:off x="1130300" y="9090304"/>
          <a:ext cx="889000" cy="48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61424</xdr:rowOff>
    </xdr:from>
    <xdr:to>
      <xdr:col>3</xdr:col>
      <xdr:colOff>3175</xdr:colOff>
      <xdr:row>58</xdr:row>
      <xdr:rowOff>163024</xdr:rowOff>
    </xdr:to>
    <xdr:sp macro="" textlink="">
      <xdr:nvSpPr>
        <xdr:cNvPr id="131" name="フローチャート : 判断 130"/>
        <xdr:cNvSpPr/>
      </xdr:nvSpPr>
      <xdr:spPr>
        <a:xfrm>
          <a:off x="1968500" y="1000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154151</xdr:rowOff>
    </xdr:from>
    <xdr:ext cx="534377" cy="259045"/>
    <xdr:sp macro="" textlink="">
      <xdr:nvSpPr>
        <xdr:cNvPr id="132" name="テキスト ボックス 131"/>
        <xdr:cNvSpPr txBox="1"/>
      </xdr:nvSpPr>
      <xdr:spPr>
        <a:xfrm>
          <a:off x="1752111" y="100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69686</xdr:rowOff>
    </xdr:from>
    <xdr:to>
      <xdr:col>1</xdr:col>
      <xdr:colOff>485775</xdr:colOff>
      <xdr:row>58</xdr:row>
      <xdr:rowOff>171286</xdr:rowOff>
    </xdr:to>
    <xdr:sp macro="" textlink="">
      <xdr:nvSpPr>
        <xdr:cNvPr id="133" name="フローチャート : 判断 132"/>
        <xdr:cNvSpPr/>
      </xdr:nvSpPr>
      <xdr:spPr>
        <a:xfrm>
          <a:off x="1079500" y="100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162413</xdr:rowOff>
    </xdr:from>
    <xdr:ext cx="534377" cy="259045"/>
    <xdr:sp macro="" textlink="">
      <xdr:nvSpPr>
        <xdr:cNvPr id="134" name="テキスト ボックス 133"/>
        <xdr:cNvSpPr txBox="1"/>
      </xdr:nvSpPr>
      <xdr:spPr>
        <a:xfrm>
          <a:off x="863111" y="1010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118215</xdr:rowOff>
    </xdr:from>
    <xdr:to>
      <xdr:col>6</xdr:col>
      <xdr:colOff>561975</xdr:colOff>
      <xdr:row>52</xdr:row>
      <xdr:rowOff>48365</xdr:rowOff>
    </xdr:to>
    <xdr:sp macro="" textlink="">
      <xdr:nvSpPr>
        <xdr:cNvPr id="140" name="円/楕円 139"/>
        <xdr:cNvSpPr/>
      </xdr:nvSpPr>
      <xdr:spPr>
        <a:xfrm>
          <a:off x="4584700" y="88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71242</xdr:rowOff>
    </xdr:from>
    <xdr:ext cx="599010" cy="259045"/>
    <xdr:sp macro="" textlink="">
      <xdr:nvSpPr>
        <xdr:cNvPr id="141" name="物件費該当値テキスト"/>
        <xdr:cNvSpPr txBox="1"/>
      </xdr:nvSpPr>
      <xdr:spPr>
        <a:xfrm>
          <a:off x="4686300" y="881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149,557</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15911</xdr:rowOff>
    </xdr:from>
    <xdr:to>
      <xdr:col>5</xdr:col>
      <xdr:colOff>409575</xdr:colOff>
      <xdr:row>52</xdr:row>
      <xdr:rowOff>117511</xdr:rowOff>
    </xdr:to>
    <xdr:sp macro="" textlink="">
      <xdr:nvSpPr>
        <xdr:cNvPr id="142" name="円/楕円 141"/>
        <xdr:cNvSpPr/>
      </xdr:nvSpPr>
      <xdr:spPr>
        <a:xfrm>
          <a:off x="3746500" y="893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134038</xdr:rowOff>
    </xdr:from>
    <xdr:ext cx="599010" cy="259045"/>
    <xdr:sp macro="" textlink="">
      <xdr:nvSpPr>
        <xdr:cNvPr id="143" name="テキスト ボックス 142"/>
        <xdr:cNvSpPr txBox="1"/>
      </xdr:nvSpPr>
      <xdr:spPr>
        <a:xfrm>
          <a:off x="3497794" y="870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143,205</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86396</xdr:rowOff>
    </xdr:from>
    <xdr:to>
      <xdr:col>4</xdr:col>
      <xdr:colOff>206375</xdr:colOff>
      <xdr:row>51</xdr:row>
      <xdr:rowOff>16546</xdr:rowOff>
    </xdr:to>
    <xdr:sp macro="" textlink="">
      <xdr:nvSpPr>
        <xdr:cNvPr id="144" name="円/楕円 143"/>
        <xdr:cNvSpPr/>
      </xdr:nvSpPr>
      <xdr:spPr>
        <a:xfrm>
          <a:off x="2857500" y="86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33073</xdr:rowOff>
    </xdr:from>
    <xdr:ext cx="599010" cy="259045"/>
    <xdr:sp macro="" textlink="">
      <xdr:nvSpPr>
        <xdr:cNvPr id="145" name="テキスト ボックス 144"/>
        <xdr:cNvSpPr txBox="1"/>
      </xdr:nvSpPr>
      <xdr:spPr>
        <a:xfrm>
          <a:off x="2608794" y="843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168,230</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124104</xdr:rowOff>
    </xdr:from>
    <xdr:to>
      <xdr:col>3</xdr:col>
      <xdr:colOff>3175</xdr:colOff>
      <xdr:row>53</xdr:row>
      <xdr:rowOff>54254</xdr:rowOff>
    </xdr:to>
    <xdr:sp macro="" textlink="">
      <xdr:nvSpPr>
        <xdr:cNvPr id="146" name="円/楕円 145"/>
        <xdr:cNvSpPr/>
      </xdr:nvSpPr>
      <xdr:spPr>
        <a:xfrm>
          <a:off x="1968500" y="90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70781</xdr:rowOff>
    </xdr:from>
    <xdr:ext cx="599010" cy="259045"/>
    <xdr:sp macro="" textlink="">
      <xdr:nvSpPr>
        <xdr:cNvPr id="147" name="テキスト ボックス 146"/>
        <xdr:cNvSpPr txBox="1"/>
      </xdr:nvSpPr>
      <xdr:spPr>
        <a:xfrm>
          <a:off x="1719794" y="881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133,266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98643</xdr:rowOff>
    </xdr:from>
    <xdr:to>
      <xdr:col>1</xdr:col>
      <xdr:colOff>485775</xdr:colOff>
      <xdr:row>56</xdr:row>
      <xdr:rowOff>28793</xdr:rowOff>
    </xdr:to>
    <xdr:sp macro="" textlink="">
      <xdr:nvSpPr>
        <xdr:cNvPr id="148" name="円/楕円 147"/>
        <xdr:cNvSpPr/>
      </xdr:nvSpPr>
      <xdr:spPr>
        <a:xfrm>
          <a:off x="1079500" y="95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45320</xdr:rowOff>
    </xdr:from>
    <xdr:ext cx="534377" cy="259045"/>
    <xdr:sp macro="" textlink="">
      <xdr:nvSpPr>
        <xdr:cNvPr id="149" name="テキスト ボックス 148"/>
        <xdr:cNvSpPr txBox="1"/>
      </xdr:nvSpPr>
      <xdr:spPr>
        <a:xfrm>
          <a:off x="863111" y="930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3" name="直線コネクタ 172"/>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4"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5" name="直線コネクタ 174"/>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6"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7" name="直線コネクタ 176"/>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158115</xdr:rowOff>
    </xdr:from>
    <xdr:to>
      <xdr:col>6</xdr:col>
      <xdr:colOff>511175</xdr:colOff>
      <xdr:row>73</xdr:row>
      <xdr:rowOff>508</xdr:rowOff>
    </xdr:to>
    <xdr:cxnSp macro="">
      <xdr:nvCxnSpPr>
        <xdr:cNvPr id="178" name="直線コネクタ 177"/>
        <xdr:cNvCxnSpPr/>
      </xdr:nvCxnSpPr>
      <xdr:spPr>
        <a:xfrm flipV="1">
          <a:off x="3797300" y="12502515"/>
          <a:ext cx="8382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135272</xdr:rowOff>
    </xdr:from>
    <xdr:ext cx="469744" cy="259045"/>
    <xdr:sp macro="" textlink="">
      <xdr:nvSpPr>
        <xdr:cNvPr id="179" name="維持補修費平均値テキスト"/>
        <xdr:cNvSpPr txBox="1"/>
      </xdr:nvSpPr>
      <xdr:spPr>
        <a:xfrm>
          <a:off x="4686300" y="12994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80" name="フローチャート : 判断 179"/>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508</xdr:rowOff>
    </xdr:from>
    <xdr:to>
      <xdr:col>5</xdr:col>
      <xdr:colOff>358775</xdr:colOff>
      <xdr:row>73</xdr:row>
      <xdr:rowOff>110236</xdr:rowOff>
    </xdr:to>
    <xdr:cxnSp macro="">
      <xdr:nvCxnSpPr>
        <xdr:cNvPr id="181" name="直線コネクタ 180"/>
        <xdr:cNvCxnSpPr/>
      </xdr:nvCxnSpPr>
      <xdr:spPr>
        <a:xfrm flipV="1">
          <a:off x="2908300" y="1251635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2" name="フローチャート : 判断 181"/>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86504</xdr:rowOff>
    </xdr:from>
    <xdr:ext cx="469744" cy="259045"/>
    <xdr:sp macro="" textlink="">
      <xdr:nvSpPr>
        <xdr:cNvPr id="183" name="テキスト ボックス 182"/>
        <xdr:cNvSpPr txBox="1"/>
      </xdr:nvSpPr>
      <xdr:spPr>
        <a:xfrm>
          <a:off x="3562427"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149098</xdr:rowOff>
    </xdr:from>
    <xdr:to>
      <xdr:col>4</xdr:col>
      <xdr:colOff>155575</xdr:colOff>
      <xdr:row>73</xdr:row>
      <xdr:rowOff>110236</xdr:rowOff>
    </xdr:to>
    <xdr:cxnSp macro="">
      <xdr:nvCxnSpPr>
        <xdr:cNvPr id="184" name="直線コネクタ 183"/>
        <xdr:cNvCxnSpPr/>
      </xdr:nvCxnSpPr>
      <xdr:spPr>
        <a:xfrm>
          <a:off x="2019300" y="12322048"/>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5" name="フローチャート : 判断 184"/>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95521</xdr:rowOff>
    </xdr:from>
    <xdr:ext cx="469744" cy="259045"/>
    <xdr:sp macro="" textlink="">
      <xdr:nvSpPr>
        <xdr:cNvPr id="186" name="テキスト ボックス 185"/>
        <xdr:cNvSpPr txBox="1"/>
      </xdr:nvSpPr>
      <xdr:spPr>
        <a:xfrm>
          <a:off x="2673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149098</xdr:rowOff>
    </xdr:from>
    <xdr:to>
      <xdr:col>2</xdr:col>
      <xdr:colOff>638175</xdr:colOff>
      <xdr:row>72</xdr:row>
      <xdr:rowOff>152781</xdr:rowOff>
    </xdr:to>
    <xdr:cxnSp macro="">
      <xdr:nvCxnSpPr>
        <xdr:cNvPr id="187" name="直線コネクタ 186"/>
        <xdr:cNvCxnSpPr/>
      </xdr:nvCxnSpPr>
      <xdr:spPr>
        <a:xfrm flipV="1">
          <a:off x="1130300" y="12322048"/>
          <a:ext cx="889000" cy="1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8" name="フローチャート : 判断 187"/>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64788</xdr:rowOff>
    </xdr:from>
    <xdr:ext cx="469744" cy="259045"/>
    <xdr:sp macro="" textlink="">
      <xdr:nvSpPr>
        <xdr:cNvPr id="189" name="テキスト ボックス 188"/>
        <xdr:cNvSpPr txBox="1"/>
      </xdr:nvSpPr>
      <xdr:spPr>
        <a:xfrm>
          <a:off x="1784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90" name="フローチャート : 判断 189"/>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63516</xdr:rowOff>
    </xdr:from>
    <xdr:ext cx="469744" cy="259045"/>
    <xdr:sp macro="" textlink="">
      <xdr:nvSpPr>
        <xdr:cNvPr id="191" name="テキスト ボックス 190"/>
        <xdr:cNvSpPr txBox="1"/>
      </xdr:nvSpPr>
      <xdr:spPr>
        <a:xfrm>
          <a:off x="895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107315</xdr:rowOff>
    </xdr:from>
    <xdr:to>
      <xdr:col>6</xdr:col>
      <xdr:colOff>561975</xdr:colOff>
      <xdr:row>73</xdr:row>
      <xdr:rowOff>37465</xdr:rowOff>
    </xdr:to>
    <xdr:sp macro="" textlink="">
      <xdr:nvSpPr>
        <xdr:cNvPr id="197" name="円/楕円 196"/>
        <xdr:cNvSpPr/>
      </xdr:nvSpPr>
      <xdr:spPr>
        <a:xfrm>
          <a:off x="4584700" y="124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130192</xdr:rowOff>
    </xdr:from>
    <xdr:ext cx="469744" cy="259045"/>
    <xdr:sp macro="" textlink="">
      <xdr:nvSpPr>
        <xdr:cNvPr id="198" name="維持補修費該当値テキスト"/>
        <xdr:cNvSpPr txBox="1"/>
      </xdr:nvSpPr>
      <xdr:spPr>
        <a:xfrm>
          <a:off x="4686300" y="1230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8,555</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121158</xdr:rowOff>
    </xdr:from>
    <xdr:to>
      <xdr:col>5</xdr:col>
      <xdr:colOff>409575</xdr:colOff>
      <xdr:row>73</xdr:row>
      <xdr:rowOff>51308</xdr:rowOff>
    </xdr:to>
    <xdr:sp macro="" textlink="">
      <xdr:nvSpPr>
        <xdr:cNvPr id="199" name="円/楕円 198"/>
        <xdr:cNvSpPr/>
      </xdr:nvSpPr>
      <xdr:spPr>
        <a:xfrm>
          <a:off x="3746500" y="124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67835</xdr:rowOff>
    </xdr:from>
    <xdr:ext cx="469744" cy="259045"/>
    <xdr:sp macro="" textlink="">
      <xdr:nvSpPr>
        <xdr:cNvPr id="200" name="テキスト ボックス 199"/>
        <xdr:cNvSpPr txBox="1"/>
      </xdr:nvSpPr>
      <xdr:spPr>
        <a:xfrm>
          <a:off x="3562427" y="1224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59436</xdr:rowOff>
    </xdr:from>
    <xdr:to>
      <xdr:col>4</xdr:col>
      <xdr:colOff>206375</xdr:colOff>
      <xdr:row>73</xdr:row>
      <xdr:rowOff>161036</xdr:rowOff>
    </xdr:to>
    <xdr:sp macro="" textlink="">
      <xdr:nvSpPr>
        <xdr:cNvPr id="201" name="円/楕円 200"/>
        <xdr:cNvSpPr/>
      </xdr:nvSpPr>
      <xdr:spPr>
        <a:xfrm>
          <a:off x="2857500" y="1257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6113</xdr:rowOff>
    </xdr:from>
    <xdr:ext cx="469744" cy="259045"/>
    <xdr:sp macro="" textlink="">
      <xdr:nvSpPr>
        <xdr:cNvPr id="202" name="テキスト ボックス 201"/>
        <xdr:cNvSpPr txBox="1"/>
      </xdr:nvSpPr>
      <xdr:spPr>
        <a:xfrm>
          <a:off x="2673427"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7,582</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98298</xdr:rowOff>
    </xdr:from>
    <xdr:to>
      <xdr:col>3</xdr:col>
      <xdr:colOff>3175</xdr:colOff>
      <xdr:row>72</xdr:row>
      <xdr:rowOff>28448</xdr:rowOff>
    </xdr:to>
    <xdr:sp macro="" textlink="">
      <xdr:nvSpPr>
        <xdr:cNvPr id="203" name="円/楕円 202"/>
        <xdr:cNvSpPr/>
      </xdr:nvSpPr>
      <xdr:spPr>
        <a:xfrm>
          <a:off x="1968500" y="1227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70</xdr:row>
      <xdr:rowOff>44975</xdr:rowOff>
    </xdr:from>
    <xdr:ext cx="469744" cy="259045"/>
    <xdr:sp macro="" textlink="">
      <xdr:nvSpPr>
        <xdr:cNvPr id="204" name="テキスト ボックス 203"/>
        <xdr:cNvSpPr txBox="1"/>
      </xdr:nvSpPr>
      <xdr:spPr>
        <a:xfrm>
          <a:off x="1784427" y="1204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9,976</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101981</xdr:rowOff>
    </xdr:from>
    <xdr:to>
      <xdr:col>1</xdr:col>
      <xdr:colOff>485775</xdr:colOff>
      <xdr:row>73</xdr:row>
      <xdr:rowOff>32131</xdr:rowOff>
    </xdr:to>
    <xdr:sp macro="" textlink="">
      <xdr:nvSpPr>
        <xdr:cNvPr id="205" name="円/楕円 204"/>
        <xdr:cNvSpPr/>
      </xdr:nvSpPr>
      <xdr:spPr>
        <a:xfrm>
          <a:off x="1079500" y="1244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71</xdr:row>
      <xdr:rowOff>48658</xdr:rowOff>
    </xdr:from>
    <xdr:ext cx="469744" cy="259045"/>
    <xdr:sp macro="" textlink="">
      <xdr:nvSpPr>
        <xdr:cNvPr id="206" name="テキスト ボックス 205"/>
        <xdr:cNvSpPr txBox="1"/>
      </xdr:nvSpPr>
      <xdr:spPr>
        <a:xfrm>
          <a:off x="895427" y="1222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31" name="直線コネクタ 230"/>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2"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3" name="直線コネクタ 232"/>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4"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5" name="直線コネクタ 234"/>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47016</xdr:rowOff>
    </xdr:from>
    <xdr:to>
      <xdr:col>6</xdr:col>
      <xdr:colOff>511175</xdr:colOff>
      <xdr:row>98</xdr:row>
      <xdr:rowOff>135700</xdr:rowOff>
    </xdr:to>
    <xdr:cxnSp macro="">
      <xdr:nvCxnSpPr>
        <xdr:cNvPr id="236" name="直線コネクタ 235"/>
        <xdr:cNvCxnSpPr/>
      </xdr:nvCxnSpPr>
      <xdr:spPr>
        <a:xfrm flipV="1">
          <a:off x="3797300" y="16849116"/>
          <a:ext cx="838200" cy="8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7"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8" name="フローチャート : 判断 237"/>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135700</xdr:rowOff>
    </xdr:from>
    <xdr:to>
      <xdr:col>5</xdr:col>
      <xdr:colOff>358775</xdr:colOff>
      <xdr:row>98</xdr:row>
      <xdr:rowOff>139649</xdr:rowOff>
    </xdr:to>
    <xdr:cxnSp macro="">
      <xdr:nvCxnSpPr>
        <xdr:cNvPr id="239" name="直線コネクタ 238"/>
        <xdr:cNvCxnSpPr/>
      </xdr:nvCxnSpPr>
      <xdr:spPr>
        <a:xfrm flipV="1">
          <a:off x="2908300" y="16937800"/>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40" name="フローチャート : 判断 239"/>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41" name="テキスト ボックス 240"/>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139649</xdr:rowOff>
    </xdr:from>
    <xdr:to>
      <xdr:col>4</xdr:col>
      <xdr:colOff>155575</xdr:colOff>
      <xdr:row>99</xdr:row>
      <xdr:rowOff>19368</xdr:rowOff>
    </xdr:to>
    <xdr:cxnSp macro="">
      <xdr:nvCxnSpPr>
        <xdr:cNvPr id="242" name="直線コネクタ 241"/>
        <xdr:cNvCxnSpPr/>
      </xdr:nvCxnSpPr>
      <xdr:spPr>
        <a:xfrm flipV="1">
          <a:off x="2019300" y="16941749"/>
          <a:ext cx="8890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3" name="フローチャート : 判断 242"/>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4" name="テキスト ボックス 243"/>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169520</xdr:rowOff>
    </xdr:from>
    <xdr:to>
      <xdr:col>2</xdr:col>
      <xdr:colOff>638175</xdr:colOff>
      <xdr:row>99</xdr:row>
      <xdr:rowOff>19368</xdr:rowOff>
    </xdr:to>
    <xdr:cxnSp macro="">
      <xdr:nvCxnSpPr>
        <xdr:cNvPr id="245" name="直線コネクタ 244"/>
        <xdr:cNvCxnSpPr/>
      </xdr:nvCxnSpPr>
      <xdr:spPr>
        <a:xfrm>
          <a:off x="1130300" y="16971620"/>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6" name="フローチャート : 判断 245"/>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7" name="テキスト ボックス 246"/>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8" name="フローチャート : 判断 247"/>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9" name="テキスト ボックス 248"/>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167666</xdr:rowOff>
    </xdr:from>
    <xdr:to>
      <xdr:col>6</xdr:col>
      <xdr:colOff>561975</xdr:colOff>
      <xdr:row>98</xdr:row>
      <xdr:rowOff>97816</xdr:rowOff>
    </xdr:to>
    <xdr:sp macro="" textlink="">
      <xdr:nvSpPr>
        <xdr:cNvPr id="255" name="円/楕円 254"/>
        <xdr:cNvSpPr/>
      </xdr:nvSpPr>
      <xdr:spPr>
        <a:xfrm>
          <a:off x="4584700" y="167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82593</xdr:rowOff>
    </xdr:from>
    <xdr:ext cx="534377" cy="259045"/>
    <xdr:sp macro="" textlink="">
      <xdr:nvSpPr>
        <xdr:cNvPr id="256" name="扶助費該当値テキスト"/>
        <xdr:cNvSpPr txBox="1"/>
      </xdr:nvSpPr>
      <xdr:spPr>
        <a:xfrm>
          <a:off x="4686300" y="167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73,298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84900</xdr:rowOff>
    </xdr:from>
    <xdr:to>
      <xdr:col>5</xdr:col>
      <xdr:colOff>409575</xdr:colOff>
      <xdr:row>99</xdr:row>
      <xdr:rowOff>15050</xdr:rowOff>
    </xdr:to>
    <xdr:sp macro="" textlink="">
      <xdr:nvSpPr>
        <xdr:cNvPr id="257" name="円/楕円 256"/>
        <xdr:cNvSpPr/>
      </xdr:nvSpPr>
      <xdr:spPr>
        <a:xfrm>
          <a:off x="3746500" y="168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6177</xdr:rowOff>
    </xdr:from>
    <xdr:ext cx="534377" cy="259045"/>
    <xdr:sp macro="" textlink="">
      <xdr:nvSpPr>
        <xdr:cNvPr id="258" name="テキスト ボックス 257"/>
        <xdr:cNvSpPr txBox="1"/>
      </xdr:nvSpPr>
      <xdr:spPr>
        <a:xfrm>
          <a:off x="3530111" y="169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88849</xdr:rowOff>
    </xdr:from>
    <xdr:to>
      <xdr:col>4</xdr:col>
      <xdr:colOff>206375</xdr:colOff>
      <xdr:row>99</xdr:row>
      <xdr:rowOff>18999</xdr:rowOff>
    </xdr:to>
    <xdr:sp macro="" textlink="">
      <xdr:nvSpPr>
        <xdr:cNvPr id="259" name="円/楕円 258"/>
        <xdr:cNvSpPr/>
      </xdr:nvSpPr>
      <xdr:spPr>
        <a:xfrm>
          <a:off x="2857500" y="168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10126</xdr:rowOff>
    </xdr:from>
    <xdr:ext cx="534377" cy="259045"/>
    <xdr:sp macro="" textlink="">
      <xdr:nvSpPr>
        <xdr:cNvPr id="260" name="テキスト ボックス 259"/>
        <xdr:cNvSpPr txBox="1"/>
      </xdr:nvSpPr>
      <xdr:spPr>
        <a:xfrm>
          <a:off x="2641111" y="1698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140018</xdr:rowOff>
    </xdr:from>
    <xdr:to>
      <xdr:col>3</xdr:col>
      <xdr:colOff>3175</xdr:colOff>
      <xdr:row>99</xdr:row>
      <xdr:rowOff>70168</xdr:rowOff>
    </xdr:to>
    <xdr:sp macro="" textlink="">
      <xdr:nvSpPr>
        <xdr:cNvPr id="261" name="円/楕円 260"/>
        <xdr:cNvSpPr/>
      </xdr:nvSpPr>
      <xdr:spPr>
        <a:xfrm>
          <a:off x="1968500" y="16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61295</xdr:rowOff>
    </xdr:from>
    <xdr:ext cx="534377" cy="259045"/>
    <xdr:sp macro="" textlink="">
      <xdr:nvSpPr>
        <xdr:cNvPr id="262" name="テキスト ボックス 261"/>
        <xdr:cNvSpPr txBox="1"/>
      </xdr:nvSpPr>
      <xdr:spPr>
        <a:xfrm>
          <a:off x="1752111" y="1703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61,975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118720</xdr:rowOff>
    </xdr:from>
    <xdr:to>
      <xdr:col>1</xdr:col>
      <xdr:colOff>485775</xdr:colOff>
      <xdr:row>99</xdr:row>
      <xdr:rowOff>48870</xdr:rowOff>
    </xdr:to>
    <xdr:sp macro="" textlink="">
      <xdr:nvSpPr>
        <xdr:cNvPr id="263" name="円/楕円 262"/>
        <xdr:cNvSpPr/>
      </xdr:nvSpPr>
      <xdr:spPr>
        <a:xfrm>
          <a:off x="1079500" y="169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39997</xdr:rowOff>
    </xdr:from>
    <xdr:ext cx="534377" cy="259045"/>
    <xdr:sp macro="" textlink="">
      <xdr:nvSpPr>
        <xdr:cNvPr id="264" name="テキスト ボックス 263"/>
        <xdr:cNvSpPr txBox="1"/>
      </xdr:nvSpPr>
      <xdr:spPr>
        <a:xfrm>
          <a:off x="863111" y="1701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6" name="直線コネクタ 285"/>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7"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8" name="直線コネクタ 287"/>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9"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90" name="直線コネクタ 289"/>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162880</xdr:rowOff>
    </xdr:from>
    <xdr:to>
      <xdr:col>15</xdr:col>
      <xdr:colOff>180975</xdr:colOff>
      <xdr:row>34</xdr:row>
      <xdr:rowOff>25331</xdr:rowOff>
    </xdr:to>
    <xdr:cxnSp macro="">
      <xdr:nvCxnSpPr>
        <xdr:cNvPr id="291" name="直線コネクタ 290"/>
        <xdr:cNvCxnSpPr/>
      </xdr:nvCxnSpPr>
      <xdr:spPr>
        <a:xfrm>
          <a:off x="9639300" y="5820730"/>
          <a:ext cx="838200" cy="3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92"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3" name="フローチャート : 判断 292"/>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162880</xdr:rowOff>
    </xdr:from>
    <xdr:to>
      <xdr:col>14</xdr:col>
      <xdr:colOff>28575</xdr:colOff>
      <xdr:row>34</xdr:row>
      <xdr:rowOff>39436</xdr:rowOff>
    </xdr:to>
    <xdr:cxnSp macro="">
      <xdr:nvCxnSpPr>
        <xdr:cNvPr id="294" name="直線コネクタ 293"/>
        <xdr:cNvCxnSpPr/>
      </xdr:nvCxnSpPr>
      <xdr:spPr>
        <a:xfrm flipV="1">
          <a:off x="8750300" y="582073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5" name="フローチャート : 判断 294"/>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6" name="テキスト ボックス 295"/>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39436</xdr:rowOff>
    </xdr:from>
    <xdr:to>
      <xdr:col>12</xdr:col>
      <xdr:colOff>511175</xdr:colOff>
      <xdr:row>34</xdr:row>
      <xdr:rowOff>55209</xdr:rowOff>
    </xdr:to>
    <xdr:cxnSp macro="">
      <xdr:nvCxnSpPr>
        <xdr:cNvPr id="297" name="直線コネクタ 296"/>
        <xdr:cNvCxnSpPr/>
      </xdr:nvCxnSpPr>
      <xdr:spPr>
        <a:xfrm flipV="1">
          <a:off x="7861300" y="5868736"/>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8" name="フローチャート : 判断 297"/>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43004</xdr:rowOff>
    </xdr:from>
    <xdr:ext cx="534377" cy="259045"/>
    <xdr:sp macro="" textlink="">
      <xdr:nvSpPr>
        <xdr:cNvPr id="299" name="テキスト ボックス 298"/>
        <xdr:cNvSpPr txBox="1"/>
      </xdr:nvSpPr>
      <xdr:spPr>
        <a:xfrm>
          <a:off x="8483111" y="60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156959</xdr:rowOff>
    </xdr:from>
    <xdr:to>
      <xdr:col>11</xdr:col>
      <xdr:colOff>307975</xdr:colOff>
      <xdr:row>34</xdr:row>
      <xdr:rowOff>55209</xdr:rowOff>
    </xdr:to>
    <xdr:cxnSp macro="">
      <xdr:nvCxnSpPr>
        <xdr:cNvPr id="300" name="直線コネクタ 299"/>
        <xdr:cNvCxnSpPr/>
      </xdr:nvCxnSpPr>
      <xdr:spPr>
        <a:xfrm>
          <a:off x="6972300" y="5814809"/>
          <a:ext cx="889000" cy="6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301" name="フローチャート : 判断 300"/>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42867</xdr:rowOff>
    </xdr:from>
    <xdr:ext cx="534377" cy="259045"/>
    <xdr:sp macro="" textlink="">
      <xdr:nvSpPr>
        <xdr:cNvPr id="302" name="テキスト ボックス 301"/>
        <xdr:cNvSpPr txBox="1"/>
      </xdr:nvSpPr>
      <xdr:spPr>
        <a:xfrm>
          <a:off x="7594111" y="60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3" name="フローチャート : 判断 302"/>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42364</xdr:rowOff>
    </xdr:from>
    <xdr:ext cx="534377" cy="259045"/>
    <xdr:sp macro="" textlink="">
      <xdr:nvSpPr>
        <xdr:cNvPr id="304" name="テキスト ボックス 303"/>
        <xdr:cNvSpPr txBox="1"/>
      </xdr:nvSpPr>
      <xdr:spPr>
        <a:xfrm>
          <a:off x="6705111" y="60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145981</xdr:rowOff>
    </xdr:from>
    <xdr:to>
      <xdr:col>15</xdr:col>
      <xdr:colOff>231775</xdr:colOff>
      <xdr:row>34</xdr:row>
      <xdr:rowOff>76131</xdr:rowOff>
    </xdr:to>
    <xdr:sp macro="" textlink="">
      <xdr:nvSpPr>
        <xdr:cNvPr id="310" name="円/楕円 309"/>
        <xdr:cNvSpPr/>
      </xdr:nvSpPr>
      <xdr:spPr>
        <a:xfrm>
          <a:off x="10426700" y="58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168858</xdr:rowOff>
    </xdr:from>
    <xdr:ext cx="534377" cy="259045"/>
    <xdr:sp macro="" textlink="">
      <xdr:nvSpPr>
        <xdr:cNvPr id="311" name="補助費等該当値テキスト"/>
        <xdr:cNvSpPr txBox="1"/>
      </xdr:nvSpPr>
      <xdr:spPr>
        <a:xfrm>
          <a:off x="10528300" y="565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35,003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112080</xdr:rowOff>
    </xdr:from>
    <xdr:to>
      <xdr:col>14</xdr:col>
      <xdr:colOff>79375</xdr:colOff>
      <xdr:row>34</xdr:row>
      <xdr:rowOff>42230</xdr:rowOff>
    </xdr:to>
    <xdr:sp macro="" textlink="">
      <xdr:nvSpPr>
        <xdr:cNvPr id="312" name="円/楕円 311"/>
        <xdr:cNvSpPr/>
      </xdr:nvSpPr>
      <xdr:spPr>
        <a:xfrm>
          <a:off x="9588500" y="57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58757</xdr:rowOff>
    </xdr:from>
    <xdr:ext cx="534377" cy="259045"/>
    <xdr:sp macro="" textlink="">
      <xdr:nvSpPr>
        <xdr:cNvPr id="313" name="テキスト ボックス 312"/>
        <xdr:cNvSpPr txBox="1"/>
      </xdr:nvSpPr>
      <xdr:spPr>
        <a:xfrm>
          <a:off x="9372111" y="554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36,486</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160086</xdr:rowOff>
    </xdr:from>
    <xdr:to>
      <xdr:col>12</xdr:col>
      <xdr:colOff>561975</xdr:colOff>
      <xdr:row>34</xdr:row>
      <xdr:rowOff>90236</xdr:rowOff>
    </xdr:to>
    <xdr:sp macro="" textlink="">
      <xdr:nvSpPr>
        <xdr:cNvPr id="314" name="円/楕円 313"/>
        <xdr:cNvSpPr/>
      </xdr:nvSpPr>
      <xdr:spPr>
        <a:xfrm>
          <a:off x="8699500" y="58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106763</xdr:rowOff>
    </xdr:from>
    <xdr:ext cx="534377" cy="259045"/>
    <xdr:sp macro="" textlink="">
      <xdr:nvSpPr>
        <xdr:cNvPr id="315" name="テキスト ボックス 314"/>
        <xdr:cNvSpPr txBox="1"/>
      </xdr:nvSpPr>
      <xdr:spPr>
        <a:xfrm>
          <a:off x="8483111" y="5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4409</xdr:rowOff>
    </xdr:from>
    <xdr:to>
      <xdr:col>11</xdr:col>
      <xdr:colOff>358775</xdr:colOff>
      <xdr:row>34</xdr:row>
      <xdr:rowOff>106009</xdr:rowOff>
    </xdr:to>
    <xdr:sp macro="" textlink="">
      <xdr:nvSpPr>
        <xdr:cNvPr id="316" name="円/楕円 315"/>
        <xdr:cNvSpPr/>
      </xdr:nvSpPr>
      <xdr:spPr>
        <a:xfrm>
          <a:off x="7810500" y="583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122536</xdr:rowOff>
    </xdr:from>
    <xdr:ext cx="534377" cy="259045"/>
    <xdr:sp macro="" textlink="">
      <xdr:nvSpPr>
        <xdr:cNvPr id="317" name="テキスト ボックス 316"/>
        <xdr:cNvSpPr txBox="1"/>
      </xdr:nvSpPr>
      <xdr:spPr>
        <a:xfrm>
          <a:off x="7594111" y="56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106159</xdr:rowOff>
    </xdr:from>
    <xdr:to>
      <xdr:col>10</xdr:col>
      <xdr:colOff>155575</xdr:colOff>
      <xdr:row>34</xdr:row>
      <xdr:rowOff>36309</xdr:rowOff>
    </xdr:to>
    <xdr:sp macro="" textlink="">
      <xdr:nvSpPr>
        <xdr:cNvPr id="318" name="円/楕円 317"/>
        <xdr:cNvSpPr/>
      </xdr:nvSpPr>
      <xdr:spPr>
        <a:xfrm>
          <a:off x="6921500" y="57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52836</xdr:rowOff>
    </xdr:from>
    <xdr:ext cx="534377" cy="259045"/>
    <xdr:sp macro="" textlink="">
      <xdr:nvSpPr>
        <xdr:cNvPr id="319" name="テキスト ボックス 318"/>
        <xdr:cNvSpPr txBox="1"/>
      </xdr:nvSpPr>
      <xdr:spPr>
        <a:xfrm>
          <a:off x="6705111" y="55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4" name="直線コネクタ 343"/>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5"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6" name="直線コネクタ 345"/>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7"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8" name="直線コネクタ 347"/>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72530</xdr:rowOff>
    </xdr:from>
    <xdr:to>
      <xdr:col>15</xdr:col>
      <xdr:colOff>180975</xdr:colOff>
      <xdr:row>55</xdr:row>
      <xdr:rowOff>39059</xdr:rowOff>
    </xdr:to>
    <xdr:cxnSp macro="">
      <xdr:nvCxnSpPr>
        <xdr:cNvPr id="349" name="直線コネクタ 348"/>
        <xdr:cNvCxnSpPr/>
      </xdr:nvCxnSpPr>
      <xdr:spPr>
        <a:xfrm>
          <a:off x="9639300" y="9330830"/>
          <a:ext cx="838200" cy="13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155052</xdr:rowOff>
    </xdr:from>
    <xdr:ext cx="534377" cy="259045"/>
    <xdr:sp macro="" textlink="">
      <xdr:nvSpPr>
        <xdr:cNvPr id="350" name="普通建設事業費平均値テキスト"/>
        <xdr:cNvSpPr txBox="1"/>
      </xdr:nvSpPr>
      <xdr:spPr>
        <a:xfrm>
          <a:off x="10528300" y="958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51" name="フローチャート : 判断 350"/>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72530</xdr:rowOff>
    </xdr:from>
    <xdr:to>
      <xdr:col>14</xdr:col>
      <xdr:colOff>28575</xdr:colOff>
      <xdr:row>56</xdr:row>
      <xdr:rowOff>62719</xdr:rowOff>
    </xdr:to>
    <xdr:cxnSp macro="">
      <xdr:nvCxnSpPr>
        <xdr:cNvPr id="352" name="直線コネクタ 351"/>
        <xdr:cNvCxnSpPr/>
      </xdr:nvCxnSpPr>
      <xdr:spPr>
        <a:xfrm flipV="1">
          <a:off x="8750300" y="9330830"/>
          <a:ext cx="889000" cy="33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3" name="フローチャート : 判断 352"/>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12463</xdr:rowOff>
    </xdr:from>
    <xdr:ext cx="534377" cy="259045"/>
    <xdr:sp macro="" textlink="">
      <xdr:nvSpPr>
        <xdr:cNvPr id="354" name="テキスト ボックス 353"/>
        <xdr:cNvSpPr txBox="1"/>
      </xdr:nvSpPr>
      <xdr:spPr>
        <a:xfrm>
          <a:off x="9372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62719</xdr:rowOff>
    </xdr:from>
    <xdr:to>
      <xdr:col>12</xdr:col>
      <xdr:colOff>511175</xdr:colOff>
      <xdr:row>57</xdr:row>
      <xdr:rowOff>166408</xdr:rowOff>
    </xdr:to>
    <xdr:cxnSp macro="">
      <xdr:nvCxnSpPr>
        <xdr:cNvPr id="355" name="直線コネクタ 354"/>
        <xdr:cNvCxnSpPr/>
      </xdr:nvCxnSpPr>
      <xdr:spPr>
        <a:xfrm flipV="1">
          <a:off x="7861300" y="9663919"/>
          <a:ext cx="889000" cy="27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6" name="フローチャート : 判断 355"/>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7" name="テキスト ボックス 356"/>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166408</xdr:rowOff>
    </xdr:from>
    <xdr:to>
      <xdr:col>11</xdr:col>
      <xdr:colOff>307975</xdr:colOff>
      <xdr:row>58</xdr:row>
      <xdr:rowOff>30200</xdr:rowOff>
    </xdr:to>
    <xdr:cxnSp macro="">
      <xdr:nvCxnSpPr>
        <xdr:cNvPr id="358" name="直線コネクタ 357"/>
        <xdr:cNvCxnSpPr/>
      </xdr:nvCxnSpPr>
      <xdr:spPr>
        <a:xfrm flipV="1">
          <a:off x="6972300" y="9939058"/>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9" name="フローチャート : 判断 358"/>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60" name="テキスト ボックス 359"/>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61" name="フローチャート : 判断 360"/>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2" name="テキスト ボックス 361"/>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159709</xdr:rowOff>
    </xdr:from>
    <xdr:to>
      <xdr:col>15</xdr:col>
      <xdr:colOff>231775</xdr:colOff>
      <xdr:row>55</xdr:row>
      <xdr:rowOff>89859</xdr:rowOff>
    </xdr:to>
    <xdr:sp macro="" textlink="">
      <xdr:nvSpPr>
        <xdr:cNvPr id="368" name="円/楕円 367"/>
        <xdr:cNvSpPr/>
      </xdr:nvSpPr>
      <xdr:spPr>
        <a:xfrm>
          <a:off x="10426700" y="94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11136</xdr:rowOff>
    </xdr:from>
    <xdr:ext cx="534377" cy="259045"/>
    <xdr:sp macro="" textlink="">
      <xdr:nvSpPr>
        <xdr:cNvPr id="369" name="普通建設事業費該当値テキスト"/>
        <xdr:cNvSpPr txBox="1"/>
      </xdr:nvSpPr>
      <xdr:spPr>
        <a:xfrm>
          <a:off x="10528300" y="926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56,283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21730</xdr:rowOff>
    </xdr:from>
    <xdr:to>
      <xdr:col>14</xdr:col>
      <xdr:colOff>79375</xdr:colOff>
      <xdr:row>54</xdr:row>
      <xdr:rowOff>123330</xdr:rowOff>
    </xdr:to>
    <xdr:sp macro="" textlink="">
      <xdr:nvSpPr>
        <xdr:cNvPr id="370" name="円/楕円 369"/>
        <xdr:cNvSpPr/>
      </xdr:nvSpPr>
      <xdr:spPr>
        <a:xfrm>
          <a:off x="9588500" y="92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139857</xdr:rowOff>
    </xdr:from>
    <xdr:ext cx="534377" cy="259045"/>
    <xdr:sp macro="" textlink="">
      <xdr:nvSpPr>
        <xdr:cNvPr id="371" name="テキスト ボックス 370"/>
        <xdr:cNvSpPr txBox="1"/>
      </xdr:nvSpPr>
      <xdr:spPr>
        <a:xfrm>
          <a:off x="9372111" y="905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63,526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11919</xdr:rowOff>
    </xdr:from>
    <xdr:to>
      <xdr:col>12</xdr:col>
      <xdr:colOff>561975</xdr:colOff>
      <xdr:row>56</xdr:row>
      <xdr:rowOff>113519</xdr:rowOff>
    </xdr:to>
    <xdr:sp macro="" textlink="">
      <xdr:nvSpPr>
        <xdr:cNvPr id="372" name="円/楕円 371"/>
        <xdr:cNvSpPr/>
      </xdr:nvSpPr>
      <xdr:spPr>
        <a:xfrm>
          <a:off x="8699500" y="96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104646</xdr:rowOff>
    </xdr:from>
    <xdr:ext cx="534377" cy="259045"/>
    <xdr:sp macro="" textlink="">
      <xdr:nvSpPr>
        <xdr:cNvPr id="373" name="テキスト ボックス 372"/>
        <xdr:cNvSpPr txBox="1"/>
      </xdr:nvSpPr>
      <xdr:spPr>
        <a:xfrm>
          <a:off x="8483111" y="97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46,041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115608</xdr:rowOff>
    </xdr:from>
    <xdr:to>
      <xdr:col>11</xdr:col>
      <xdr:colOff>358775</xdr:colOff>
      <xdr:row>58</xdr:row>
      <xdr:rowOff>45758</xdr:rowOff>
    </xdr:to>
    <xdr:sp macro="" textlink="">
      <xdr:nvSpPr>
        <xdr:cNvPr id="374" name="円/楕円 373"/>
        <xdr:cNvSpPr/>
      </xdr:nvSpPr>
      <xdr:spPr>
        <a:xfrm>
          <a:off x="7810500" y="98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36885</xdr:rowOff>
    </xdr:from>
    <xdr:ext cx="534377" cy="259045"/>
    <xdr:sp macro="" textlink="">
      <xdr:nvSpPr>
        <xdr:cNvPr id="375" name="テキスト ボックス 374"/>
        <xdr:cNvSpPr txBox="1"/>
      </xdr:nvSpPr>
      <xdr:spPr>
        <a:xfrm>
          <a:off x="7594111" y="998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150850</xdr:rowOff>
    </xdr:from>
    <xdr:to>
      <xdr:col>10</xdr:col>
      <xdr:colOff>155575</xdr:colOff>
      <xdr:row>58</xdr:row>
      <xdr:rowOff>81000</xdr:rowOff>
    </xdr:to>
    <xdr:sp macro="" textlink="">
      <xdr:nvSpPr>
        <xdr:cNvPr id="376" name="円/楕円 375"/>
        <xdr:cNvSpPr/>
      </xdr:nvSpPr>
      <xdr:spPr>
        <a:xfrm>
          <a:off x="6921500" y="99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72127</xdr:rowOff>
    </xdr:from>
    <xdr:ext cx="534377" cy="259045"/>
    <xdr:sp macro="" textlink="">
      <xdr:nvSpPr>
        <xdr:cNvPr id="377" name="テキスト ボックス 376"/>
        <xdr:cNvSpPr txBox="1"/>
      </xdr:nvSpPr>
      <xdr:spPr>
        <a:xfrm>
          <a:off x="6705111" y="1001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9" name="直線コネクタ 398"/>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400"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401" name="直線コネクタ 400"/>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2"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3" name="直線コネクタ 402"/>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85636</xdr:rowOff>
    </xdr:from>
    <xdr:to>
      <xdr:col>15</xdr:col>
      <xdr:colOff>180975</xdr:colOff>
      <xdr:row>75</xdr:row>
      <xdr:rowOff>86939</xdr:rowOff>
    </xdr:to>
    <xdr:cxnSp macro="">
      <xdr:nvCxnSpPr>
        <xdr:cNvPr id="404" name="直線コネクタ 403"/>
        <xdr:cNvCxnSpPr/>
      </xdr:nvCxnSpPr>
      <xdr:spPr>
        <a:xfrm>
          <a:off x="9639300" y="12944386"/>
          <a:ext cx="8382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116042</xdr:rowOff>
    </xdr:from>
    <xdr:ext cx="534377" cy="259045"/>
    <xdr:sp macro="" textlink="">
      <xdr:nvSpPr>
        <xdr:cNvPr id="405" name="普通建設事業費 （ うち新規整備　）平均値テキスト"/>
        <xdr:cNvSpPr txBox="1"/>
      </xdr:nvSpPr>
      <xdr:spPr>
        <a:xfrm>
          <a:off x="10528300" y="13146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6" name="フローチャート : 判断 405"/>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85636</xdr:rowOff>
    </xdr:from>
    <xdr:to>
      <xdr:col>14</xdr:col>
      <xdr:colOff>28575</xdr:colOff>
      <xdr:row>76</xdr:row>
      <xdr:rowOff>140181</xdr:rowOff>
    </xdr:to>
    <xdr:cxnSp macro="">
      <xdr:nvCxnSpPr>
        <xdr:cNvPr id="407" name="直線コネクタ 406"/>
        <xdr:cNvCxnSpPr/>
      </xdr:nvCxnSpPr>
      <xdr:spPr>
        <a:xfrm flipV="1">
          <a:off x="8750300" y="12944386"/>
          <a:ext cx="889000" cy="2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8" name="フローチャート : 判断 407"/>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111562</xdr:rowOff>
    </xdr:from>
    <xdr:ext cx="534377" cy="259045"/>
    <xdr:sp macro="" textlink="">
      <xdr:nvSpPr>
        <xdr:cNvPr id="409" name="テキスト ボックス 408"/>
        <xdr:cNvSpPr txBox="1"/>
      </xdr:nvSpPr>
      <xdr:spPr>
        <a:xfrm>
          <a:off x="9372111" y="131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10" name="フローチャート : 判断 409"/>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11" name="テキスト ボックス 410"/>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36139</xdr:rowOff>
    </xdr:from>
    <xdr:to>
      <xdr:col>15</xdr:col>
      <xdr:colOff>231775</xdr:colOff>
      <xdr:row>75</xdr:row>
      <xdr:rowOff>137739</xdr:rowOff>
    </xdr:to>
    <xdr:sp macro="" textlink="">
      <xdr:nvSpPr>
        <xdr:cNvPr id="417" name="円/楕円 416"/>
        <xdr:cNvSpPr/>
      </xdr:nvSpPr>
      <xdr:spPr>
        <a:xfrm>
          <a:off x="10426700" y="128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59016</xdr:rowOff>
    </xdr:from>
    <xdr:ext cx="534377" cy="259045"/>
    <xdr:sp macro="" textlink="">
      <xdr:nvSpPr>
        <xdr:cNvPr id="418" name="普通建設事業費 （ うち新規整備　）該当値テキスト"/>
        <xdr:cNvSpPr txBox="1"/>
      </xdr:nvSpPr>
      <xdr:spPr>
        <a:xfrm>
          <a:off x="10528300" y="1274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24,808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34836</xdr:rowOff>
    </xdr:from>
    <xdr:to>
      <xdr:col>14</xdr:col>
      <xdr:colOff>79375</xdr:colOff>
      <xdr:row>75</xdr:row>
      <xdr:rowOff>136436</xdr:rowOff>
    </xdr:to>
    <xdr:sp macro="" textlink="">
      <xdr:nvSpPr>
        <xdr:cNvPr id="419" name="円/楕円 418"/>
        <xdr:cNvSpPr/>
      </xdr:nvSpPr>
      <xdr:spPr>
        <a:xfrm>
          <a:off x="9588500" y="128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152963</xdr:rowOff>
    </xdr:from>
    <xdr:ext cx="534377" cy="259045"/>
    <xdr:sp macro="" textlink="">
      <xdr:nvSpPr>
        <xdr:cNvPr id="420" name="テキスト ボックス 419"/>
        <xdr:cNvSpPr txBox="1"/>
      </xdr:nvSpPr>
      <xdr:spPr>
        <a:xfrm>
          <a:off x="9372111" y="1266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89381</xdr:rowOff>
    </xdr:from>
    <xdr:to>
      <xdr:col>12</xdr:col>
      <xdr:colOff>561975</xdr:colOff>
      <xdr:row>77</xdr:row>
      <xdr:rowOff>19531</xdr:rowOff>
    </xdr:to>
    <xdr:sp macro="" textlink="">
      <xdr:nvSpPr>
        <xdr:cNvPr id="421" name="円/楕円 420"/>
        <xdr:cNvSpPr/>
      </xdr:nvSpPr>
      <xdr:spPr>
        <a:xfrm>
          <a:off x="8699500" y="1311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10658</xdr:rowOff>
    </xdr:from>
    <xdr:ext cx="534377" cy="259045"/>
    <xdr:sp macro="" textlink="">
      <xdr:nvSpPr>
        <xdr:cNvPr id="422" name="テキスト ボックス 421"/>
        <xdr:cNvSpPr txBox="1"/>
      </xdr:nvSpPr>
      <xdr:spPr>
        <a:xfrm>
          <a:off x="8483111" y="1321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3" name="テキスト ボックス 43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5" name="テキスト ボックス 43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9" name="直線コネクタ 448"/>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50"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51" name="直線コネクタ 450"/>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2"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3" name="直線コネクタ 452"/>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94503</xdr:rowOff>
    </xdr:from>
    <xdr:to>
      <xdr:col>15</xdr:col>
      <xdr:colOff>180975</xdr:colOff>
      <xdr:row>96</xdr:row>
      <xdr:rowOff>144142</xdr:rowOff>
    </xdr:to>
    <xdr:cxnSp macro="">
      <xdr:nvCxnSpPr>
        <xdr:cNvPr id="454" name="直線コネクタ 453"/>
        <xdr:cNvCxnSpPr/>
      </xdr:nvCxnSpPr>
      <xdr:spPr>
        <a:xfrm>
          <a:off x="9639300" y="16382253"/>
          <a:ext cx="838200" cy="2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5"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6" name="フローチャート : 判断 455"/>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94503</xdr:rowOff>
    </xdr:from>
    <xdr:to>
      <xdr:col>14</xdr:col>
      <xdr:colOff>28575</xdr:colOff>
      <xdr:row>96</xdr:row>
      <xdr:rowOff>159099</xdr:rowOff>
    </xdr:to>
    <xdr:cxnSp macro="">
      <xdr:nvCxnSpPr>
        <xdr:cNvPr id="457" name="直線コネクタ 456"/>
        <xdr:cNvCxnSpPr/>
      </xdr:nvCxnSpPr>
      <xdr:spPr>
        <a:xfrm flipV="1">
          <a:off x="8750300" y="16382253"/>
          <a:ext cx="889000" cy="23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8" name="フローチャート : 判断 457"/>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70004</xdr:rowOff>
    </xdr:from>
    <xdr:ext cx="534377" cy="259045"/>
    <xdr:sp macro="" textlink="">
      <xdr:nvSpPr>
        <xdr:cNvPr id="459" name="テキスト ボックス 458"/>
        <xdr:cNvSpPr txBox="1"/>
      </xdr:nvSpPr>
      <xdr:spPr>
        <a:xfrm>
          <a:off x="9372111" y="167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60" name="フローチャート : 判断 459"/>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88554</xdr:rowOff>
    </xdr:from>
    <xdr:ext cx="534377" cy="259045"/>
    <xdr:sp macro="" textlink="">
      <xdr:nvSpPr>
        <xdr:cNvPr id="461" name="テキスト ボックス 460"/>
        <xdr:cNvSpPr txBox="1"/>
      </xdr:nvSpPr>
      <xdr:spPr>
        <a:xfrm>
          <a:off x="8483111" y="167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93342</xdr:rowOff>
    </xdr:from>
    <xdr:to>
      <xdr:col>15</xdr:col>
      <xdr:colOff>231775</xdr:colOff>
      <xdr:row>97</xdr:row>
      <xdr:rowOff>23492</xdr:rowOff>
    </xdr:to>
    <xdr:sp macro="" textlink="">
      <xdr:nvSpPr>
        <xdr:cNvPr id="467" name="円/楕円 466"/>
        <xdr:cNvSpPr/>
      </xdr:nvSpPr>
      <xdr:spPr>
        <a:xfrm>
          <a:off x="10426700" y="1655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116219</xdr:rowOff>
    </xdr:from>
    <xdr:ext cx="534377" cy="259045"/>
    <xdr:sp macro="" textlink="">
      <xdr:nvSpPr>
        <xdr:cNvPr id="468" name="普通建設事業費 （ うち更新整備　）該当値テキスト"/>
        <xdr:cNvSpPr txBox="1"/>
      </xdr:nvSpPr>
      <xdr:spPr>
        <a:xfrm>
          <a:off x="10528300" y="1640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24,364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43703</xdr:rowOff>
    </xdr:from>
    <xdr:to>
      <xdr:col>14</xdr:col>
      <xdr:colOff>79375</xdr:colOff>
      <xdr:row>95</xdr:row>
      <xdr:rowOff>145303</xdr:rowOff>
    </xdr:to>
    <xdr:sp macro="" textlink="">
      <xdr:nvSpPr>
        <xdr:cNvPr id="469" name="円/楕円 468"/>
        <xdr:cNvSpPr/>
      </xdr:nvSpPr>
      <xdr:spPr>
        <a:xfrm>
          <a:off x="9588500" y="1633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161830</xdr:rowOff>
    </xdr:from>
    <xdr:ext cx="534377" cy="259045"/>
    <xdr:sp macro="" textlink="">
      <xdr:nvSpPr>
        <xdr:cNvPr id="470" name="テキスト ボックス 469"/>
        <xdr:cNvSpPr txBox="1"/>
      </xdr:nvSpPr>
      <xdr:spPr>
        <a:xfrm>
          <a:off x="9372111" y="1610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108299</xdr:rowOff>
    </xdr:from>
    <xdr:to>
      <xdr:col>12</xdr:col>
      <xdr:colOff>561975</xdr:colOff>
      <xdr:row>97</xdr:row>
      <xdr:rowOff>38449</xdr:rowOff>
    </xdr:to>
    <xdr:sp macro="" textlink="">
      <xdr:nvSpPr>
        <xdr:cNvPr id="471" name="円/楕円 470"/>
        <xdr:cNvSpPr/>
      </xdr:nvSpPr>
      <xdr:spPr>
        <a:xfrm>
          <a:off x="8699500" y="1656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54976</xdr:rowOff>
    </xdr:from>
    <xdr:ext cx="534377" cy="259045"/>
    <xdr:sp macro="" textlink="">
      <xdr:nvSpPr>
        <xdr:cNvPr id="472" name="テキスト ボックス 471"/>
        <xdr:cNvSpPr txBox="1"/>
      </xdr:nvSpPr>
      <xdr:spPr>
        <a:xfrm>
          <a:off x="8483111" y="1634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4" name="テキスト ボックス 49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8" name="直線コネクタ 497"/>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9"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501"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2" name="直線コネクタ 501"/>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30625</xdr:rowOff>
    </xdr:from>
    <xdr:to>
      <xdr:col>23</xdr:col>
      <xdr:colOff>517525</xdr:colOff>
      <xdr:row>32</xdr:row>
      <xdr:rowOff>107435</xdr:rowOff>
    </xdr:to>
    <xdr:cxnSp macro="">
      <xdr:nvCxnSpPr>
        <xdr:cNvPr id="503" name="直線コネクタ 502"/>
        <xdr:cNvCxnSpPr/>
      </xdr:nvCxnSpPr>
      <xdr:spPr>
        <a:xfrm flipV="1">
          <a:off x="15481300" y="5174125"/>
          <a:ext cx="838200" cy="4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153313</xdr:rowOff>
    </xdr:from>
    <xdr:ext cx="469744" cy="259045"/>
    <xdr:sp macro="" textlink="">
      <xdr:nvSpPr>
        <xdr:cNvPr id="504" name="災害復旧事業費平均値テキスト"/>
        <xdr:cNvSpPr txBox="1"/>
      </xdr:nvSpPr>
      <xdr:spPr>
        <a:xfrm>
          <a:off x="16370300" y="6668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5" name="フローチャート : 判断 504"/>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107435</xdr:rowOff>
    </xdr:from>
    <xdr:to>
      <xdr:col>22</xdr:col>
      <xdr:colOff>365125</xdr:colOff>
      <xdr:row>35</xdr:row>
      <xdr:rowOff>13153</xdr:rowOff>
    </xdr:to>
    <xdr:cxnSp macro="">
      <xdr:nvCxnSpPr>
        <xdr:cNvPr id="506" name="直線コネクタ 505"/>
        <xdr:cNvCxnSpPr/>
      </xdr:nvCxnSpPr>
      <xdr:spPr>
        <a:xfrm flipV="1">
          <a:off x="14592300" y="5593835"/>
          <a:ext cx="889000" cy="42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7" name="フローチャート : 判断 506"/>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107234</xdr:rowOff>
    </xdr:from>
    <xdr:ext cx="469744" cy="259045"/>
    <xdr:sp macro="" textlink="">
      <xdr:nvSpPr>
        <xdr:cNvPr id="508" name="テキスト ボックス 507"/>
        <xdr:cNvSpPr txBox="1"/>
      </xdr:nvSpPr>
      <xdr:spPr>
        <a:xfrm>
          <a:off x="15246427" y="679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13153</xdr:rowOff>
    </xdr:from>
    <xdr:to>
      <xdr:col>21</xdr:col>
      <xdr:colOff>161925</xdr:colOff>
      <xdr:row>35</xdr:row>
      <xdr:rowOff>152142</xdr:rowOff>
    </xdr:to>
    <xdr:cxnSp macro="">
      <xdr:nvCxnSpPr>
        <xdr:cNvPr id="509" name="直線コネクタ 508"/>
        <xdr:cNvCxnSpPr/>
      </xdr:nvCxnSpPr>
      <xdr:spPr>
        <a:xfrm flipV="1">
          <a:off x="13703300" y="6013903"/>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10" name="フローチャート : 判断 509"/>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109291</xdr:rowOff>
    </xdr:from>
    <xdr:ext cx="378565" cy="259045"/>
    <xdr:sp macro="" textlink="">
      <xdr:nvSpPr>
        <xdr:cNvPr id="511" name="テキスト ボックス 510"/>
        <xdr:cNvSpPr txBox="1"/>
      </xdr:nvSpPr>
      <xdr:spPr>
        <a:xfrm>
          <a:off x="14403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108480</xdr:rowOff>
    </xdr:from>
    <xdr:to>
      <xdr:col>19</xdr:col>
      <xdr:colOff>644525</xdr:colOff>
      <xdr:row>35</xdr:row>
      <xdr:rowOff>152142</xdr:rowOff>
    </xdr:to>
    <xdr:cxnSp macro="">
      <xdr:nvCxnSpPr>
        <xdr:cNvPr id="512" name="直線コネクタ 511"/>
        <xdr:cNvCxnSpPr/>
      </xdr:nvCxnSpPr>
      <xdr:spPr>
        <a:xfrm>
          <a:off x="12814300" y="6109230"/>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3" name="フローチャート : 判断 512"/>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108377</xdr:rowOff>
    </xdr:from>
    <xdr:ext cx="378565" cy="259045"/>
    <xdr:sp macro="" textlink="">
      <xdr:nvSpPr>
        <xdr:cNvPr id="514" name="テキスト ボックス 513"/>
        <xdr:cNvSpPr txBox="1"/>
      </xdr:nvSpPr>
      <xdr:spPr>
        <a:xfrm>
          <a:off x="13514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5" name="フローチャート : 判断 514"/>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95771</xdr:rowOff>
    </xdr:from>
    <xdr:ext cx="469744" cy="259045"/>
    <xdr:sp macro="" textlink="">
      <xdr:nvSpPr>
        <xdr:cNvPr id="516" name="テキスト ボックス 515"/>
        <xdr:cNvSpPr txBox="1"/>
      </xdr:nvSpPr>
      <xdr:spPr>
        <a:xfrm>
          <a:off x="12579427" y="67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29</xdr:row>
      <xdr:rowOff>151275</xdr:rowOff>
    </xdr:from>
    <xdr:to>
      <xdr:col>23</xdr:col>
      <xdr:colOff>568325</xdr:colOff>
      <xdr:row>30</xdr:row>
      <xdr:rowOff>81425</xdr:rowOff>
    </xdr:to>
    <xdr:sp macro="" textlink="">
      <xdr:nvSpPr>
        <xdr:cNvPr id="522" name="円/楕円 521"/>
        <xdr:cNvSpPr/>
      </xdr:nvSpPr>
      <xdr:spPr>
        <a:xfrm>
          <a:off x="16268700" y="51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104302</xdr:rowOff>
    </xdr:from>
    <xdr:ext cx="534377" cy="259045"/>
    <xdr:sp macro="" textlink="">
      <xdr:nvSpPr>
        <xdr:cNvPr id="523" name="災害復旧事業費該当値テキスト"/>
        <xdr:cNvSpPr txBox="1"/>
      </xdr:nvSpPr>
      <xdr:spPr>
        <a:xfrm>
          <a:off x="16370300" y="507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49,340</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56635</xdr:rowOff>
    </xdr:from>
    <xdr:to>
      <xdr:col>22</xdr:col>
      <xdr:colOff>415925</xdr:colOff>
      <xdr:row>32</xdr:row>
      <xdr:rowOff>158235</xdr:rowOff>
    </xdr:to>
    <xdr:sp macro="" textlink="">
      <xdr:nvSpPr>
        <xdr:cNvPr id="524" name="円/楕円 523"/>
        <xdr:cNvSpPr/>
      </xdr:nvSpPr>
      <xdr:spPr>
        <a:xfrm>
          <a:off x="15430500" y="554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3312</xdr:rowOff>
    </xdr:from>
    <xdr:ext cx="534377" cy="259045"/>
    <xdr:sp macro="" textlink="">
      <xdr:nvSpPr>
        <xdr:cNvPr id="525" name="テキスト ボックス 524"/>
        <xdr:cNvSpPr txBox="1"/>
      </xdr:nvSpPr>
      <xdr:spPr>
        <a:xfrm>
          <a:off x="15214111" y="531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36,488</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133803</xdr:rowOff>
    </xdr:from>
    <xdr:to>
      <xdr:col>21</xdr:col>
      <xdr:colOff>212725</xdr:colOff>
      <xdr:row>35</xdr:row>
      <xdr:rowOff>63953</xdr:rowOff>
    </xdr:to>
    <xdr:sp macro="" textlink="">
      <xdr:nvSpPr>
        <xdr:cNvPr id="526" name="円/楕円 525"/>
        <xdr:cNvSpPr/>
      </xdr:nvSpPr>
      <xdr:spPr>
        <a:xfrm>
          <a:off x="14541500" y="59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80480</xdr:rowOff>
    </xdr:from>
    <xdr:ext cx="534377" cy="259045"/>
    <xdr:sp macro="" textlink="">
      <xdr:nvSpPr>
        <xdr:cNvPr id="527" name="テキスト ボックス 526"/>
        <xdr:cNvSpPr txBox="1"/>
      </xdr:nvSpPr>
      <xdr:spPr>
        <a:xfrm>
          <a:off x="14325111" y="573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101342</xdr:rowOff>
    </xdr:from>
    <xdr:to>
      <xdr:col>20</xdr:col>
      <xdr:colOff>9525</xdr:colOff>
      <xdr:row>36</xdr:row>
      <xdr:rowOff>31492</xdr:rowOff>
    </xdr:to>
    <xdr:sp macro="" textlink="">
      <xdr:nvSpPr>
        <xdr:cNvPr id="528" name="円/楕円 527"/>
        <xdr:cNvSpPr/>
      </xdr:nvSpPr>
      <xdr:spPr>
        <a:xfrm>
          <a:off x="13652500" y="61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48019</xdr:rowOff>
    </xdr:from>
    <xdr:ext cx="534377" cy="259045"/>
    <xdr:sp macro="" textlink="">
      <xdr:nvSpPr>
        <xdr:cNvPr id="529" name="テキスト ボックス 528"/>
        <xdr:cNvSpPr txBox="1"/>
      </xdr:nvSpPr>
      <xdr:spPr>
        <a:xfrm>
          <a:off x="13436111" y="587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57680</xdr:rowOff>
    </xdr:from>
    <xdr:to>
      <xdr:col>18</xdr:col>
      <xdr:colOff>492125</xdr:colOff>
      <xdr:row>35</xdr:row>
      <xdr:rowOff>159280</xdr:rowOff>
    </xdr:to>
    <xdr:sp macro="" textlink="">
      <xdr:nvSpPr>
        <xdr:cNvPr id="530" name="円/楕円 529"/>
        <xdr:cNvSpPr/>
      </xdr:nvSpPr>
      <xdr:spPr>
        <a:xfrm>
          <a:off x="12763500" y="605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4357</xdr:rowOff>
    </xdr:from>
    <xdr:ext cx="534377" cy="259045"/>
    <xdr:sp macro="" textlink="">
      <xdr:nvSpPr>
        <xdr:cNvPr id="531" name="テキスト ボックス 530"/>
        <xdr:cNvSpPr txBox="1"/>
      </xdr:nvSpPr>
      <xdr:spPr>
        <a:xfrm>
          <a:off x="12547111" y="583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1" name="テキスト ボックス 59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2" name="直線コネクタ 59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3" name="テキスト ボックス 59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4" name="直線コネクタ 59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5" name="テキスト ボックス 59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6" name="直線コネクタ 59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7" name="テキスト ボックス 59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8" name="直線コネクタ 59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9" name="テキスト ボックス 59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0" name="直線コネクタ 59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1" name="テキスト ボックス 60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2" name="直線コネクタ 60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3" name="テキスト ボックス 60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5" name="テキスト ボックス 60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7" name="直線コネクタ 606"/>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8"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9" name="直線コネクタ 608"/>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10"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11" name="直線コネクタ 610"/>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88265</xdr:rowOff>
    </xdr:from>
    <xdr:to>
      <xdr:col>23</xdr:col>
      <xdr:colOff>517525</xdr:colOff>
      <xdr:row>75</xdr:row>
      <xdr:rowOff>108807</xdr:rowOff>
    </xdr:to>
    <xdr:cxnSp macro="">
      <xdr:nvCxnSpPr>
        <xdr:cNvPr id="612" name="直線コネクタ 611"/>
        <xdr:cNvCxnSpPr/>
      </xdr:nvCxnSpPr>
      <xdr:spPr>
        <a:xfrm flipV="1">
          <a:off x="15481300" y="12947015"/>
          <a:ext cx="8382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3"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4" name="フローチャート : 判断 613"/>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87873</xdr:rowOff>
    </xdr:from>
    <xdr:to>
      <xdr:col>22</xdr:col>
      <xdr:colOff>365125</xdr:colOff>
      <xdr:row>75</xdr:row>
      <xdr:rowOff>108807</xdr:rowOff>
    </xdr:to>
    <xdr:cxnSp macro="">
      <xdr:nvCxnSpPr>
        <xdr:cNvPr id="615" name="直線コネクタ 614"/>
        <xdr:cNvCxnSpPr/>
      </xdr:nvCxnSpPr>
      <xdr:spPr>
        <a:xfrm>
          <a:off x="14592300" y="12946623"/>
          <a:ext cx="889000" cy="2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6" name="フローチャート : 判断 615"/>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7" name="テキスト ボックス 616"/>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71120</xdr:rowOff>
    </xdr:from>
    <xdr:to>
      <xdr:col>21</xdr:col>
      <xdr:colOff>161925</xdr:colOff>
      <xdr:row>75</xdr:row>
      <xdr:rowOff>87873</xdr:rowOff>
    </xdr:to>
    <xdr:cxnSp macro="">
      <xdr:nvCxnSpPr>
        <xdr:cNvPr id="618" name="直線コネクタ 617"/>
        <xdr:cNvCxnSpPr/>
      </xdr:nvCxnSpPr>
      <xdr:spPr>
        <a:xfrm>
          <a:off x="13703300" y="12929870"/>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9" name="フローチャート : 判断 618"/>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20" name="テキスト ボックス 619"/>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13186</xdr:rowOff>
    </xdr:from>
    <xdr:to>
      <xdr:col>19</xdr:col>
      <xdr:colOff>644525</xdr:colOff>
      <xdr:row>75</xdr:row>
      <xdr:rowOff>71120</xdr:rowOff>
    </xdr:to>
    <xdr:cxnSp macro="">
      <xdr:nvCxnSpPr>
        <xdr:cNvPr id="621" name="直線コネクタ 620"/>
        <xdr:cNvCxnSpPr/>
      </xdr:nvCxnSpPr>
      <xdr:spPr>
        <a:xfrm>
          <a:off x="12814300" y="12871936"/>
          <a:ext cx="889000" cy="5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2" name="フローチャート : 判断 621"/>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3" name="テキスト ボックス 622"/>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4" name="フローチャート : 判断 623"/>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5" name="テキスト ボックス 624"/>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37465</xdr:rowOff>
    </xdr:from>
    <xdr:to>
      <xdr:col>23</xdr:col>
      <xdr:colOff>568325</xdr:colOff>
      <xdr:row>75</xdr:row>
      <xdr:rowOff>139065</xdr:rowOff>
    </xdr:to>
    <xdr:sp macro="" textlink="">
      <xdr:nvSpPr>
        <xdr:cNvPr id="631" name="円/楕円 630"/>
        <xdr:cNvSpPr/>
      </xdr:nvSpPr>
      <xdr:spPr>
        <a:xfrm>
          <a:off x="16268700" y="128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15892</xdr:rowOff>
    </xdr:from>
    <xdr:ext cx="534377" cy="259045"/>
    <xdr:sp macro="" textlink="">
      <xdr:nvSpPr>
        <xdr:cNvPr id="632" name="公債費該当値テキスト"/>
        <xdr:cNvSpPr txBox="1"/>
      </xdr:nvSpPr>
      <xdr:spPr>
        <a:xfrm>
          <a:off x="16370300" y="1287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31,325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58007</xdr:rowOff>
    </xdr:from>
    <xdr:to>
      <xdr:col>22</xdr:col>
      <xdr:colOff>415925</xdr:colOff>
      <xdr:row>75</xdr:row>
      <xdr:rowOff>159606</xdr:rowOff>
    </xdr:to>
    <xdr:sp macro="" textlink="">
      <xdr:nvSpPr>
        <xdr:cNvPr id="633" name="円/楕円 632"/>
        <xdr:cNvSpPr/>
      </xdr:nvSpPr>
      <xdr:spPr>
        <a:xfrm>
          <a:off x="15430500" y="12916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150733</xdr:rowOff>
    </xdr:from>
    <xdr:ext cx="534377" cy="259045"/>
    <xdr:sp macro="" textlink="">
      <xdr:nvSpPr>
        <xdr:cNvPr id="634" name="テキスト ボックス 633"/>
        <xdr:cNvSpPr txBox="1"/>
      </xdr:nvSpPr>
      <xdr:spPr>
        <a:xfrm>
          <a:off x="15214111" y="1300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37073</xdr:rowOff>
    </xdr:from>
    <xdr:to>
      <xdr:col>21</xdr:col>
      <xdr:colOff>212725</xdr:colOff>
      <xdr:row>75</xdr:row>
      <xdr:rowOff>138673</xdr:rowOff>
    </xdr:to>
    <xdr:sp macro="" textlink="">
      <xdr:nvSpPr>
        <xdr:cNvPr id="635" name="円/楕円 634"/>
        <xdr:cNvSpPr/>
      </xdr:nvSpPr>
      <xdr:spPr>
        <a:xfrm>
          <a:off x="14541500" y="128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129801</xdr:rowOff>
    </xdr:from>
    <xdr:ext cx="534377" cy="259045"/>
    <xdr:sp macro="" textlink="">
      <xdr:nvSpPr>
        <xdr:cNvPr id="636" name="テキスト ボックス 635"/>
        <xdr:cNvSpPr txBox="1"/>
      </xdr:nvSpPr>
      <xdr:spPr>
        <a:xfrm>
          <a:off x="14325111" y="1298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20320</xdr:rowOff>
    </xdr:from>
    <xdr:to>
      <xdr:col>20</xdr:col>
      <xdr:colOff>9525</xdr:colOff>
      <xdr:row>75</xdr:row>
      <xdr:rowOff>121920</xdr:rowOff>
    </xdr:to>
    <xdr:sp macro="" textlink="">
      <xdr:nvSpPr>
        <xdr:cNvPr id="637" name="円/楕円 636"/>
        <xdr:cNvSpPr/>
      </xdr:nvSpPr>
      <xdr:spPr>
        <a:xfrm>
          <a:off x="13652500" y="128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113047</xdr:rowOff>
    </xdr:from>
    <xdr:ext cx="534377" cy="259045"/>
    <xdr:sp macro="" textlink="">
      <xdr:nvSpPr>
        <xdr:cNvPr id="638" name="テキスト ボックス 637"/>
        <xdr:cNvSpPr txBox="1"/>
      </xdr:nvSpPr>
      <xdr:spPr>
        <a:xfrm>
          <a:off x="13436111" y="129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133836</xdr:rowOff>
    </xdr:from>
    <xdr:to>
      <xdr:col>18</xdr:col>
      <xdr:colOff>492125</xdr:colOff>
      <xdr:row>75</xdr:row>
      <xdr:rowOff>63986</xdr:rowOff>
    </xdr:to>
    <xdr:sp macro="" textlink="">
      <xdr:nvSpPr>
        <xdr:cNvPr id="639" name="円/楕円 638"/>
        <xdr:cNvSpPr/>
      </xdr:nvSpPr>
      <xdr:spPr>
        <a:xfrm>
          <a:off x="12763500" y="1282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55113</xdr:rowOff>
    </xdr:from>
    <xdr:ext cx="534377" cy="259045"/>
    <xdr:sp macro="" textlink="">
      <xdr:nvSpPr>
        <xdr:cNvPr id="640" name="テキスト ボックス 639"/>
        <xdr:cNvSpPr txBox="1"/>
      </xdr:nvSpPr>
      <xdr:spPr>
        <a:xfrm>
          <a:off x="12547111" y="129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4" name="テキスト ボックス 65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6" name="テキスト ボックス 65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8" name="テキスト ボックス 65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2" name="直線コネクタ 661"/>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3"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4" name="直線コネクタ 663"/>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5"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6" name="直線コネクタ 665"/>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39939</xdr:rowOff>
    </xdr:from>
    <xdr:to>
      <xdr:col>23</xdr:col>
      <xdr:colOff>517525</xdr:colOff>
      <xdr:row>95</xdr:row>
      <xdr:rowOff>59415</xdr:rowOff>
    </xdr:to>
    <xdr:cxnSp macro="">
      <xdr:nvCxnSpPr>
        <xdr:cNvPr id="667" name="直線コネクタ 666"/>
        <xdr:cNvCxnSpPr/>
      </xdr:nvCxnSpPr>
      <xdr:spPr>
        <a:xfrm>
          <a:off x="15481300" y="15813339"/>
          <a:ext cx="838200" cy="5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118167</xdr:rowOff>
    </xdr:from>
    <xdr:ext cx="469744" cy="259045"/>
    <xdr:sp macro="" textlink="">
      <xdr:nvSpPr>
        <xdr:cNvPr id="668" name="積立金平均値テキスト"/>
        <xdr:cNvSpPr txBox="1"/>
      </xdr:nvSpPr>
      <xdr:spPr>
        <a:xfrm>
          <a:off x="16370300" y="1657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9" name="フローチャート : 判断 668"/>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134533</xdr:rowOff>
    </xdr:from>
    <xdr:to>
      <xdr:col>22</xdr:col>
      <xdr:colOff>365125</xdr:colOff>
      <xdr:row>92</xdr:row>
      <xdr:rowOff>39939</xdr:rowOff>
    </xdr:to>
    <xdr:cxnSp macro="">
      <xdr:nvCxnSpPr>
        <xdr:cNvPr id="670" name="直線コネクタ 669"/>
        <xdr:cNvCxnSpPr/>
      </xdr:nvCxnSpPr>
      <xdr:spPr>
        <a:xfrm>
          <a:off x="14592300" y="15736483"/>
          <a:ext cx="889000" cy="7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71" name="フローチャート : 判断 670"/>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42639</xdr:rowOff>
    </xdr:from>
    <xdr:ext cx="469744" cy="259045"/>
    <xdr:sp macro="" textlink="">
      <xdr:nvSpPr>
        <xdr:cNvPr id="672" name="テキスト ボックス 671"/>
        <xdr:cNvSpPr txBox="1"/>
      </xdr:nvSpPr>
      <xdr:spPr>
        <a:xfrm>
          <a:off x="15246427"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132705</xdr:rowOff>
    </xdr:from>
    <xdr:to>
      <xdr:col>21</xdr:col>
      <xdr:colOff>161925</xdr:colOff>
      <xdr:row>91</xdr:row>
      <xdr:rowOff>134533</xdr:rowOff>
    </xdr:to>
    <xdr:cxnSp macro="">
      <xdr:nvCxnSpPr>
        <xdr:cNvPr id="673" name="直線コネクタ 672"/>
        <xdr:cNvCxnSpPr/>
      </xdr:nvCxnSpPr>
      <xdr:spPr>
        <a:xfrm>
          <a:off x="13703300" y="1573465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4" name="フローチャート : 判断 673"/>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133118</xdr:rowOff>
    </xdr:from>
    <xdr:ext cx="469744" cy="259045"/>
    <xdr:sp macro="" textlink="">
      <xdr:nvSpPr>
        <xdr:cNvPr id="675" name="テキスト ボックス 674"/>
        <xdr:cNvSpPr txBox="1"/>
      </xdr:nvSpPr>
      <xdr:spPr>
        <a:xfrm>
          <a:off x="14357427" y="16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53839</xdr:rowOff>
    </xdr:from>
    <xdr:to>
      <xdr:col>19</xdr:col>
      <xdr:colOff>644525</xdr:colOff>
      <xdr:row>91</xdr:row>
      <xdr:rowOff>132705</xdr:rowOff>
    </xdr:to>
    <xdr:cxnSp macro="">
      <xdr:nvCxnSpPr>
        <xdr:cNvPr id="676" name="直線コネクタ 675"/>
        <xdr:cNvCxnSpPr/>
      </xdr:nvCxnSpPr>
      <xdr:spPr>
        <a:xfrm>
          <a:off x="12814300" y="15484339"/>
          <a:ext cx="889000" cy="25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7" name="フローチャート : 判断 676"/>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80494</xdr:rowOff>
    </xdr:from>
    <xdr:ext cx="469744" cy="259045"/>
    <xdr:sp macro="" textlink="">
      <xdr:nvSpPr>
        <xdr:cNvPr id="678" name="テキスト ボックス 677"/>
        <xdr:cNvSpPr txBox="1"/>
      </xdr:nvSpPr>
      <xdr:spPr>
        <a:xfrm>
          <a:off x="13468427"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9" name="フローチャート : 判断 678"/>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93204</xdr:rowOff>
    </xdr:from>
    <xdr:ext cx="469744" cy="259045"/>
    <xdr:sp macro="" textlink="">
      <xdr:nvSpPr>
        <xdr:cNvPr id="680" name="テキスト ボックス 679"/>
        <xdr:cNvSpPr txBox="1"/>
      </xdr:nvSpPr>
      <xdr:spPr>
        <a:xfrm>
          <a:off x="12579427" y="165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8615</xdr:rowOff>
    </xdr:from>
    <xdr:to>
      <xdr:col>23</xdr:col>
      <xdr:colOff>568325</xdr:colOff>
      <xdr:row>95</xdr:row>
      <xdr:rowOff>110215</xdr:rowOff>
    </xdr:to>
    <xdr:sp macro="" textlink="">
      <xdr:nvSpPr>
        <xdr:cNvPr id="686" name="円/楕円 685"/>
        <xdr:cNvSpPr/>
      </xdr:nvSpPr>
      <xdr:spPr>
        <a:xfrm>
          <a:off x="16268700" y="162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31492</xdr:rowOff>
    </xdr:from>
    <xdr:ext cx="534377" cy="259045"/>
    <xdr:sp macro="" textlink="">
      <xdr:nvSpPr>
        <xdr:cNvPr id="687" name="積立金該当値テキスト"/>
        <xdr:cNvSpPr txBox="1"/>
      </xdr:nvSpPr>
      <xdr:spPr>
        <a:xfrm>
          <a:off x="16370300" y="1614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13,006</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160589</xdr:rowOff>
    </xdr:from>
    <xdr:to>
      <xdr:col>22</xdr:col>
      <xdr:colOff>415925</xdr:colOff>
      <xdr:row>92</xdr:row>
      <xdr:rowOff>90739</xdr:rowOff>
    </xdr:to>
    <xdr:sp macro="" textlink="">
      <xdr:nvSpPr>
        <xdr:cNvPr id="688" name="円/楕円 687"/>
        <xdr:cNvSpPr/>
      </xdr:nvSpPr>
      <xdr:spPr>
        <a:xfrm>
          <a:off x="15430500" y="1576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107266</xdr:rowOff>
    </xdr:from>
    <xdr:ext cx="534377" cy="259045"/>
    <xdr:sp macro="" textlink="">
      <xdr:nvSpPr>
        <xdr:cNvPr id="689" name="テキスト ボックス 688"/>
        <xdr:cNvSpPr txBox="1"/>
      </xdr:nvSpPr>
      <xdr:spPr>
        <a:xfrm>
          <a:off x="15214111" y="1553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24,682</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83733</xdr:rowOff>
    </xdr:from>
    <xdr:to>
      <xdr:col>21</xdr:col>
      <xdr:colOff>212725</xdr:colOff>
      <xdr:row>92</xdr:row>
      <xdr:rowOff>13883</xdr:rowOff>
    </xdr:to>
    <xdr:sp macro="" textlink="">
      <xdr:nvSpPr>
        <xdr:cNvPr id="690" name="円/楕円 689"/>
        <xdr:cNvSpPr/>
      </xdr:nvSpPr>
      <xdr:spPr>
        <a:xfrm>
          <a:off x="14541500" y="156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30410</xdr:rowOff>
    </xdr:from>
    <xdr:ext cx="534377" cy="259045"/>
    <xdr:sp macro="" textlink="">
      <xdr:nvSpPr>
        <xdr:cNvPr id="691" name="テキスト ボックス 690"/>
        <xdr:cNvSpPr txBox="1"/>
      </xdr:nvSpPr>
      <xdr:spPr>
        <a:xfrm>
          <a:off x="14325111" y="1546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26,363</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81905</xdr:rowOff>
    </xdr:from>
    <xdr:to>
      <xdr:col>20</xdr:col>
      <xdr:colOff>9525</xdr:colOff>
      <xdr:row>92</xdr:row>
      <xdr:rowOff>12055</xdr:rowOff>
    </xdr:to>
    <xdr:sp macro="" textlink="">
      <xdr:nvSpPr>
        <xdr:cNvPr id="692" name="円/楕円 691"/>
        <xdr:cNvSpPr/>
      </xdr:nvSpPr>
      <xdr:spPr>
        <a:xfrm>
          <a:off x="13652500" y="1568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28582</xdr:rowOff>
    </xdr:from>
    <xdr:ext cx="534377" cy="259045"/>
    <xdr:sp macro="" textlink="">
      <xdr:nvSpPr>
        <xdr:cNvPr id="693" name="テキスト ボックス 692"/>
        <xdr:cNvSpPr txBox="1"/>
      </xdr:nvSpPr>
      <xdr:spPr>
        <a:xfrm>
          <a:off x="13436111" y="1545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26,403</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3039</xdr:rowOff>
    </xdr:from>
    <xdr:to>
      <xdr:col>18</xdr:col>
      <xdr:colOff>492125</xdr:colOff>
      <xdr:row>90</xdr:row>
      <xdr:rowOff>104639</xdr:rowOff>
    </xdr:to>
    <xdr:sp macro="" textlink="">
      <xdr:nvSpPr>
        <xdr:cNvPr id="694" name="円/楕円 693"/>
        <xdr:cNvSpPr/>
      </xdr:nvSpPr>
      <xdr:spPr>
        <a:xfrm>
          <a:off x="12763500" y="1543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121166</xdr:rowOff>
    </xdr:from>
    <xdr:ext cx="534377" cy="259045"/>
    <xdr:sp macro="" textlink="">
      <xdr:nvSpPr>
        <xdr:cNvPr id="695" name="テキスト ボックス 694"/>
        <xdr:cNvSpPr txBox="1"/>
      </xdr:nvSpPr>
      <xdr:spPr>
        <a:xfrm>
          <a:off x="12547111" y="1520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21" name="直線コネクタ 720"/>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4"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5" name="直線コネクタ 724"/>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55935</xdr:rowOff>
    </xdr:from>
    <xdr:to>
      <xdr:col>32</xdr:col>
      <xdr:colOff>187325</xdr:colOff>
      <xdr:row>32</xdr:row>
      <xdr:rowOff>159294</xdr:rowOff>
    </xdr:to>
    <xdr:cxnSp macro="">
      <xdr:nvCxnSpPr>
        <xdr:cNvPr id="726" name="直線コネクタ 725"/>
        <xdr:cNvCxnSpPr/>
      </xdr:nvCxnSpPr>
      <xdr:spPr>
        <a:xfrm flipV="1">
          <a:off x="21323300" y="5542335"/>
          <a:ext cx="838200" cy="10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57693</xdr:rowOff>
    </xdr:from>
    <xdr:ext cx="469744" cy="259045"/>
    <xdr:sp macro="" textlink="">
      <xdr:nvSpPr>
        <xdr:cNvPr id="727" name="投資及び出資金平均値テキスト"/>
        <xdr:cNvSpPr txBox="1"/>
      </xdr:nvSpPr>
      <xdr:spPr>
        <a:xfrm>
          <a:off x="22212300" y="6401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8" name="フローチャート : 判断 727"/>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159294</xdr:rowOff>
    </xdr:from>
    <xdr:to>
      <xdr:col>31</xdr:col>
      <xdr:colOff>34925</xdr:colOff>
      <xdr:row>33</xdr:row>
      <xdr:rowOff>138067</xdr:rowOff>
    </xdr:to>
    <xdr:cxnSp macro="">
      <xdr:nvCxnSpPr>
        <xdr:cNvPr id="729" name="直線コネクタ 728"/>
        <xdr:cNvCxnSpPr/>
      </xdr:nvCxnSpPr>
      <xdr:spPr>
        <a:xfrm flipV="1">
          <a:off x="20434300" y="564569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30" name="フローチャート : 判断 729"/>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12463</xdr:rowOff>
    </xdr:from>
    <xdr:ext cx="469744" cy="259045"/>
    <xdr:sp macro="" textlink="">
      <xdr:nvSpPr>
        <xdr:cNvPr id="731" name="テキスト ボックス 730"/>
        <xdr:cNvSpPr txBox="1"/>
      </xdr:nvSpPr>
      <xdr:spPr>
        <a:xfrm>
          <a:off x="21088427"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138067</xdr:rowOff>
    </xdr:from>
    <xdr:to>
      <xdr:col>29</xdr:col>
      <xdr:colOff>517525</xdr:colOff>
      <xdr:row>34</xdr:row>
      <xdr:rowOff>90551</xdr:rowOff>
    </xdr:to>
    <xdr:cxnSp macro="">
      <xdr:nvCxnSpPr>
        <xdr:cNvPr id="732" name="直線コネクタ 731"/>
        <xdr:cNvCxnSpPr/>
      </xdr:nvCxnSpPr>
      <xdr:spPr>
        <a:xfrm flipV="1">
          <a:off x="19545300" y="5795917"/>
          <a:ext cx="889000" cy="1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3" name="フローチャート : 判断 732"/>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164645</xdr:rowOff>
    </xdr:from>
    <xdr:ext cx="469744" cy="259045"/>
    <xdr:sp macro="" textlink="">
      <xdr:nvSpPr>
        <xdr:cNvPr id="734" name="テキスト ボックス 733"/>
        <xdr:cNvSpPr txBox="1"/>
      </xdr:nvSpPr>
      <xdr:spPr>
        <a:xfrm>
          <a:off x="20199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90551</xdr:rowOff>
    </xdr:from>
    <xdr:to>
      <xdr:col>28</xdr:col>
      <xdr:colOff>314325</xdr:colOff>
      <xdr:row>35</xdr:row>
      <xdr:rowOff>122718</xdr:rowOff>
    </xdr:to>
    <xdr:cxnSp macro="">
      <xdr:nvCxnSpPr>
        <xdr:cNvPr id="735" name="直線コネクタ 734"/>
        <xdr:cNvCxnSpPr/>
      </xdr:nvCxnSpPr>
      <xdr:spPr>
        <a:xfrm flipV="1">
          <a:off x="18656300" y="5919851"/>
          <a:ext cx="889000" cy="20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6" name="フローチャート : 判断 735"/>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89861</xdr:rowOff>
    </xdr:from>
    <xdr:ext cx="469744" cy="259045"/>
    <xdr:sp macro="" textlink="">
      <xdr:nvSpPr>
        <xdr:cNvPr id="737" name="テキスト ボックス 736"/>
        <xdr:cNvSpPr txBox="1"/>
      </xdr:nvSpPr>
      <xdr:spPr>
        <a:xfrm>
          <a:off x="19310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8" name="フローチャート : 判断 737"/>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77450</xdr:rowOff>
    </xdr:from>
    <xdr:ext cx="469744" cy="259045"/>
    <xdr:sp macro="" textlink="">
      <xdr:nvSpPr>
        <xdr:cNvPr id="739" name="テキスト ボックス 738"/>
        <xdr:cNvSpPr txBox="1"/>
      </xdr:nvSpPr>
      <xdr:spPr>
        <a:xfrm>
          <a:off x="18421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5135</xdr:rowOff>
    </xdr:from>
    <xdr:to>
      <xdr:col>32</xdr:col>
      <xdr:colOff>238125</xdr:colOff>
      <xdr:row>32</xdr:row>
      <xdr:rowOff>106735</xdr:rowOff>
    </xdr:to>
    <xdr:sp macro="" textlink="">
      <xdr:nvSpPr>
        <xdr:cNvPr id="745" name="円/楕円 744"/>
        <xdr:cNvSpPr/>
      </xdr:nvSpPr>
      <xdr:spPr>
        <a:xfrm>
          <a:off x="22110700" y="54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28012</xdr:rowOff>
    </xdr:from>
    <xdr:ext cx="469744" cy="259045"/>
    <xdr:sp macro="" textlink="">
      <xdr:nvSpPr>
        <xdr:cNvPr id="746" name="投資及び出資金該当値テキスト"/>
        <xdr:cNvSpPr txBox="1"/>
      </xdr:nvSpPr>
      <xdr:spPr>
        <a:xfrm>
          <a:off x="22212300" y="534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7,613</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108494</xdr:rowOff>
    </xdr:from>
    <xdr:to>
      <xdr:col>31</xdr:col>
      <xdr:colOff>85725</xdr:colOff>
      <xdr:row>33</xdr:row>
      <xdr:rowOff>38644</xdr:rowOff>
    </xdr:to>
    <xdr:sp macro="" textlink="">
      <xdr:nvSpPr>
        <xdr:cNvPr id="747" name="円/楕円 746"/>
        <xdr:cNvSpPr/>
      </xdr:nvSpPr>
      <xdr:spPr>
        <a:xfrm>
          <a:off x="212725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55171</xdr:rowOff>
    </xdr:from>
    <xdr:ext cx="469744" cy="259045"/>
    <xdr:sp macro="" textlink="">
      <xdr:nvSpPr>
        <xdr:cNvPr id="748" name="テキスト ボックス 747"/>
        <xdr:cNvSpPr txBox="1"/>
      </xdr:nvSpPr>
      <xdr:spPr>
        <a:xfrm>
          <a:off x="21088427" y="53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6,980</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87267</xdr:rowOff>
    </xdr:from>
    <xdr:to>
      <xdr:col>29</xdr:col>
      <xdr:colOff>568325</xdr:colOff>
      <xdr:row>34</xdr:row>
      <xdr:rowOff>17417</xdr:rowOff>
    </xdr:to>
    <xdr:sp macro="" textlink="">
      <xdr:nvSpPr>
        <xdr:cNvPr id="749" name="円/楕円 748"/>
        <xdr:cNvSpPr/>
      </xdr:nvSpPr>
      <xdr:spPr>
        <a:xfrm>
          <a:off x="20383500" y="57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33944</xdr:rowOff>
    </xdr:from>
    <xdr:ext cx="469744" cy="259045"/>
    <xdr:sp macro="" textlink="">
      <xdr:nvSpPr>
        <xdr:cNvPr id="750" name="テキスト ボックス 749"/>
        <xdr:cNvSpPr txBox="1"/>
      </xdr:nvSpPr>
      <xdr:spPr>
        <a:xfrm>
          <a:off x="20199427" y="552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6,060</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39751</xdr:rowOff>
    </xdr:from>
    <xdr:to>
      <xdr:col>28</xdr:col>
      <xdr:colOff>365125</xdr:colOff>
      <xdr:row>34</xdr:row>
      <xdr:rowOff>141351</xdr:rowOff>
    </xdr:to>
    <xdr:sp macro="" textlink="">
      <xdr:nvSpPr>
        <xdr:cNvPr id="751" name="円/楕円 750"/>
        <xdr:cNvSpPr/>
      </xdr:nvSpPr>
      <xdr:spPr>
        <a:xfrm>
          <a:off x="194945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157878</xdr:rowOff>
    </xdr:from>
    <xdr:ext cx="469744" cy="259045"/>
    <xdr:sp macro="" textlink="">
      <xdr:nvSpPr>
        <xdr:cNvPr id="752" name="テキスト ボックス 751"/>
        <xdr:cNvSpPr txBox="1"/>
      </xdr:nvSpPr>
      <xdr:spPr>
        <a:xfrm>
          <a:off x="19310427" y="56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71918</xdr:rowOff>
    </xdr:from>
    <xdr:to>
      <xdr:col>27</xdr:col>
      <xdr:colOff>161925</xdr:colOff>
      <xdr:row>36</xdr:row>
      <xdr:rowOff>2068</xdr:rowOff>
    </xdr:to>
    <xdr:sp macro="" textlink="">
      <xdr:nvSpPr>
        <xdr:cNvPr id="753" name="円/楕円 752"/>
        <xdr:cNvSpPr/>
      </xdr:nvSpPr>
      <xdr:spPr>
        <a:xfrm>
          <a:off x="18605500" y="60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18595</xdr:rowOff>
    </xdr:from>
    <xdr:ext cx="469744" cy="259045"/>
    <xdr:sp macro="" textlink="">
      <xdr:nvSpPr>
        <xdr:cNvPr id="754" name="テキスト ボックス 753"/>
        <xdr:cNvSpPr txBox="1"/>
      </xdr:nvSpPr>
      <xdr:spPr>
        <a:xfrm>
          <a:off x="18421427" y="584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80" name="直線コネクタ 779"/>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81"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2" name="直線コネクタ 781"/>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3"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4" name="直線コネクタ 783"/>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108349</xdr:rowOff>
    </xdr:from>
    <xdr:to>
      <xdr:col>32</xdr:col>
      <xdr:colOff>187325</xdr:colOff>
      <xdr:row>57</xdr:row>
      <xdr:rowOff>126147</xdr:rowOff>
    </xdr:to>
    <xdr:cxnSp macro="">
      <xdr:nvCxnSpPr>
        <xdr:cNvPr id="785" name="直線コネクタ 784"/>
        <xdr:cNvCxnSpPr/>
      </xdr:nvCxnSpPr>
      <xdr:spPr>
        <a:xfrm>
          <a:off x="21323300" y="9880999"/>
          <a:ext cx="8382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112002</xdr:rowOff>
    </xdr:from>
    <xdr:ext cx="469744" cy="259045"/>
    <xdr:sp macro="" textlink="">
      <xdr:nvSpPr>
        <xdr:cNvPr id="786" name="貸付金平均値テキスト"/>
        <xdr:cNvSpPr txBox="1"/>
      </xdr:nvSpPr>
      <xdr:spPr>
        <a:xfrm>
          <a:off x="22212300" y="9884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7" name="フローチャート : 判断 786"/>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5936</xdr:rowOff>
    </xdr:from>
    <xdr:to>
      <xdr:col>31</xdr:col>
      <xdr:colOff>34925</xdr:colOff>
      <xdr:row>57</xdr:row>
      <xdr:rowOff>108349</xdr:rowOff>
    </xdr:to>
    <xdr:cxnSp macro="">
      <xdr:nvCxnSpPr>
        <xdr:cNvPr id="788" name="直線コネクタ 787"/>
        <xdr:cNvCxnSpPr/>
      </xdr:nvCxnSpPr>
      <xdr:spPr>
        <a:xfrm>
          <a:off x="20434300" y="9778586"/>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9" name="フローチャート : 判断 788"/>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52991</xdr:rowOff>
    </xdr:from>
    <xdr:ext cx="469744" cy="259045"/>
    <xdr:sp macro="" textlink="">
      <xdr:nvSpPr>
        <xdr:cNvPr id="790" name="テキスト ボックス 789"/>
        <xdr:cNvSpPr txBox="1"/>
      </xdr:nvSpPr>
      <xdr:spPr>
        <a:xfrm>
          <a:off x="21088427"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151261</xdr:rowOff>
    </xdr:from>
    <xdr:to>
      <xdr:col>29</xdr:col>
      <xdr:colOff>517525</xdr:colOff>
      <xdr:row>57</xdr:row>
      <xdr:rowOff>5936</xdr:rowOff>
    </xdr:to>
    <xdr:cxnSp macro="">
      <xdr:nvCxnSpPr>
        <xdr:cNvPr id="791" name="直線コネクタ 790"/>
        <xdr:cNvCxnSpPr/>
      </xdr:nvCxnSpPr>
      <xdr:spPr>
        <a:xfrm>
          <a:off x="19545300" y="975246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2" name="フローチャート : 判断 791"/>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12528</xdr:rowOff>
    </xdr:from>
    <xdr:ext cx="469744" cy="259045"/>
    <xdr:sp macro="" textlink="">
      <xdr:nvSpPr>
        <xdr:cNvPr id="793" name="テキスト ボックス 792"/>
        <xdr:cNvSpPr txBox="1"/>
      </xdr:nvSpPr>
      <xdr:spPr>
        <a:xfrm>
          <a:off x="20199427"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79415</xdr:rowOff>
    </xdr:from>
    <xdr:to>
      <xdr:col>28</xdr:col>
      <xdr:colOff>314325</xdr:colOff>
      <xdr:row>56</xdr:row>
      <xdr:rowOff>151261</xdr:rowOff>
    </xdr:to>
    <xdr:cxnSp macro="">
      <xdr:nvCxnSpPr>
        <xdr:cNvPr id="794" name="直線コネクタ 793"/>
        <xdr:cNvCxnSpPr/>
      </xdr:nvCxnSpPr>
      <xdr:spPr>
        <a:xfrm>
          <a:off x="18656300" y="9680615"/>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5" name="フローチャート : 判断 794"/>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162914</xdr:rowOff>
    </xdr:from>
    <xdr:ext cx="469744" cy="259045"/>
    <xdr:sp macro="" textlink="">
      <xdr:nvSpPr>
        <xdr:cNvPr id="796" name="テキスト ボックス 795"/>
        <xdr:cNvSpPr txBox="1"/>
      </xdr:nvSpPr>
      <xdr:spPr>
        <a:xfrm>
          <a:off x="19310427" y="99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7" name="フローチャート : 判断 796"/>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134993</xdr:rowOff>
    </xdr:from>
    <xdr:ext cx="534377" cy="259045"/>
    <xdr:sp macro="" textlink="">
      <xdr:nvSpPr>
        <xdr:cNvPr id="798" name="テキスト ボックス 797"/>
        <xdr:cNvSpPr txBox="1"/>
      </xdr:nvSpPr>
      <xdr:spPr>
        <a:xfrm>
          <a:off x="18389111" y="99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75347</xdr:rowOff>
    </xdr:from>
    <xdr:to>
      <xdr:col>32</xdr:col>
      <xdr:colOff>238125</xdr:colOff>
      <xdr:row>58</xdr:row>
      <xdr:rowOff>5497</xdr:rowOff>
    </xdr:to>
    <xdr:sp macro="" textlink="">
      <xdr:nvSpPr>
        <xdr:cNvPr id="804" name="円/楕円 803"/>
        <xdr:cNvSpPr/>
      </xdr:nvSpPr>
      <xdr:spPr>
        <a:xfrm>
          <a:off x="22110700" y="984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98224</xdr:rowOff>
    </xdr:from>
    <xdr:ext cx="469744" cy="259045"/>
    <xdr:sp macro="" textlink="">
      <xdr:nvSpPr>
        <xdr:cNvPr id="805" name="貸付金該当値テキスト"/>
        <xdr:cNvSpPr txBox="1"/>
      </xdr:nvSpPr>
      <xdr:spPr>
        <a:xfrm>
          <a:off x="22212300" y="969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57549</xdr:rowOff>
    </xdr:from>
    <xdr:to>
      <xdr:col>31</xdr:col>
      <xdr:colOff>85725</xdr:colOff>
      <xdr:row>57</xdr:row>
      <xdr:rowOff>159149</xdr:rowOff>
    </xdr:to>
    <xdr:sp macro="" textlink="">
      <xdr:nvSpPr>
        <xdr:cNvPr id="806" name="円/楕円 805"/>
        <xdr:cNvSpPr/>
      </xdr:nvSpPr>
      <xdr:spPr>
        <a:xfrm>
          <a:off x="21272500" y="98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4226</xdr:rowOff>
    </xdr:from>
    <xdr:ext cx="534377" cy="259045"/>
    <xdr:sp macro="" textlink="">
      <xdr:nvSpPr>
        <xdr:cNvPr id="807" name="テキスト ボックス 806"/>
        <xdr:cNvSpPr txBox="1"/>
      </xdr:nvSpPr>
      <xdr:spPr>
        <a:xfrm>
          <a:off x="21056111" y="960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126586</xdr:rowOff>
    </xdr:from>
    <xdr:to>
      <xdr:col>29</xdr:col>
      <xdr:colOff>568325</xdr:colOff>
      <xdr:row>57</xdr:row>
      <xdr:rowOff>56736</xdr:rowOff>
    </xdr:to>
    <xdr:sp macro="" textlink="">
      <xdr:nvSpPr>
        <xdr:cNvPr id="808" name="円/楕円 807"/>
        <xdr:cNvSpPr/>
      </xdr:nvSpPr>
      <xdr:spPr>
        <a:xfrm>
          <a:off x="20383500" y="97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73263</xdr:rowOff>
    </xdr:from>
    <xdr:ext cx="534377" cy="259045"/>
    <xdr:sp macro="" textlink="">
      <xdr:nvSpPr>
        <xdr:cNvPr id="809" name="テキスト ボックス 808"/>
        <xdr:cNvSpPr txBox="1"/>
      </xdr:nvSpPr>
      <xdr:spPr>
        <a:xfrm>
          <a:off x="20167111" y="95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100461</xdr:rowOff>
    </xdr:from>
    <xdr:to>
      <xdr:col>28</xdr:col>
      <xdr:colOff>365125</xdr:colOff>
      <xdr:row>57</xdr:row>
      <xdr:rowOff>30611</xdr:rowOff>
    </xdr:to>
    <xdr:sp macro="" textlink="">
      <xdr:nvSpPr>
        <xdr:cNvPr id="810" name="円/楕円 809"/>
        <xdr:cNvSpPr/>
      </xdr:nvSpPr>
      <xdr:spPr>
        <a:xfrm>
          <a:off x="19494500" y="9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47138</xdr:rowOff>
    </xdr:from>
    <xdr:ext cx="534377" cy="259045"/>
    <xdr:sp macro="" textlink="">
      <xdr:nvSpPr>
        <xdr:cNvPr id="811" name="テキスト ボックス 810"/>
        <xdr:cNvSpPr txBox="1"/>
      </xdr:nvSpPr>
      <xdr:spPr>
        <a:xfrm>
          <a:off x="19278111" y="94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14,146</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28615</xdr:rowOff>
    </xdr:from>
    <xdr:to>
      <xdr:col>27</xdr:col>
      <xdr:colOff>161925</xdr:colOff>
      <xdr:row>56</xdr:row>
      <xdr:rowOff>130215</xdr:rowOff>
    </xdr:to>
    <xdr:sp macro="" textlink="">
      <xdr:nvSpPr>
        <xdr:cNvPr id="812" name="円/楕円 811"/>
        <xdr:cNvSpPr/>
      </xdr:nvSpPr>
      <xdr:spPr>
        <a:xfrm>
          <a:off x="18605500" y="962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146742</xdr:rowOff>
    </xdr:from>
    <xdr:ext cx="534377" cy="259045"/>
    <xdr:sp macro="" textlink="">
      <xdr:nvSpPr>
        <xdr:cNvPr id="813" name="テキスト ボックス 812"/>
        <xdr:cNvSpPr txBox="1"/>
      </xdr:nvSpPr>
      <xdr:spPr>
        <a:xfrm>
          <a:off x="18389111" y="940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4" name="テキスト ボックス 82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4" name="テキスト ボックス 83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6" name="テキスト ボックス 83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8" name="テキスト ボックス 83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40" name="直線コネクタ 839"/>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41"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2" name="直線コネクタ 841"/>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3"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4" name="直線コネクタ 843"/>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156485</xdr:rowOff>
    </xdr:from>
    <xdr:to>
      <xdr:col>32</xdr:col>
      <xdr:colOff>187325</xdr:colOff>
      <xdr:row>76</xdr:row>
      <xdr:rowOff>160959</xdr:rowOff>
    </xdr:to>
    <xdr:cxnSp macro="">
      <xdr:nvCxnSpPr>
        <xdr:cNvPr id="845" name="直線コネクタ 844"/>
        <xdr:cNvCxnSpPr/>
      </xdr:nvCxnSpPr>
      <xdr:spPr>
        <a:xfrm>
          <a:off x="21323300" y="13186685"/>
          <a:ext cx="8382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6"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7" name="フローチャート : 判断 846"/>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156485</xdr:rowOff>
    </xdr:from>
    <xdr:to>
      <xdr:col>31</xdr:col>
      <xdr:colOff>34925</xdr:colOff>
      <xdr:row>77</xdr:row>
      <xdr:rowOff>58024</xdr:rowOff>
    </xdr:to>
    <xdr:cxnSp macro="">
      <xdr:nvCxnSpPr>
        <xdr:cNvPr id="848" name="直線コネクタ 847"/>
        <xdr:cNvCxnSpPr/>
      </xdr:nvCxnSpPr>
      <xdr:spPr>
        <a:xfrm flipV="1">
          <a:off x="20434300" y="13186685"/>
          <a:ext cx="889000" cy="7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9" name="フローチャート : 判断 848"/>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50" name="テキスト ボックス 849"/>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58024</xdr:rowOff>
    </xdr:from>
    <xdr:to>
      <xdr:col>29</xdr:col>
      <xdr:colOff>517525</xdr:colOff>
      <xdr:row>77</xdr:row>
      <xdr:rowOff>121510</xdr:rowOff>
    </xdr:to>
    <xdr:cxnSp macro="">
      <xdr:nvCxnSpPr>
        <xdr:cNvPr id="851" name="直線コネクタ 850"/>
        <xdr:cNvCxnSpPr/>
      </xdr:nvCxnSpPr>
      <xdr:spPr>
        <a:xfrm flipV="1">
          <a:off x="19545300" y="13259674"/>
          <a:ext cx="8890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2" name="フローチャート : 判断 851"/>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3" name="テキスト ボックス 852"/>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121510</xdr:rowOff>
    </xdr:from>
    <xdr:to>
      <xdr:col>28</xdr:col>
      <xdr:colOff>314325</xdr:colOff>
      <xdr:row>77</xdr:row>
      <xdr:rowOff>138492</xdr:rowOff>
    </xdr:to>
    <xdr:cxnSp macro="">
      <xdr:nvCxnSpPr>
        <xdr:cNvPr id="854" name="直線コネクタ 853"/>
        <xdr:cNvCxnSpPr/>
      </xdr:nvCxnSpPr>
      <xdr:spPr>
        <a:xfrm flipV="1">
          <a:off x="18656300" y="13323160"/>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5" name="フローチャート : 判断 854"/>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6" name="テキスト ボックス 855"/>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7" name="フローチャート : 判断 856"/>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8" name="テキスト ボックス 857"/>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110159</xdr:rowOff>
    </xdr:from>
    <xdr:to>
      <xdr:col>32</xdr:col>
      <xdr:colOff>238125</xdr:colOff>
      <xdr:row>77</xdr:row>
      <xdr:rowOff>40309</xdr:rowOff>
    </xdr:to>
    <xdr:sp macro="" textlink="">
      <xdr:nvSpPr>
        <xdr:cNvPr id="864" name="円/楕円 863"/>
        <xdr:cNvSpPr/>
      </xdr:nvSpPr>
      <xdr:spPr>
        <a:xfrm>
          <a:off x="22110700" y="1314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88586</xdr:rowOff>
    </xdr:from>
    <xdr:ext cx="534377" cy="259045"/>
    <xdr:sp macro="" textlink="">
      <xdr:nvSpPr>
        <xdr:cNvPr id="865" name="繰出金該当値テキスト"/>
        <xdr:cNvSpPr txBox="1"/>
      </xdr:nvSpPr>
      <xdr:spPr>
        <a:xfrm>
          <a:off x="22212300" y="1311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33,849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105685</xdr:rowOff>
    </xdr:from>
    <xdr:to>
      <xdr:col>31</xdr:col>
      <xdr:colOff>85725</xdr:colOff>
      <xdr:row>77</xdr:row>
      <xdr:rowOff>35835</xdr:rowOff>
    </xdr:to>
    <xdr:sp macro="" textlink="">
      <xdr:nvSpPr>
        <xdr:cNvPr id="866" name="円/楕円 865"/>
        <xdr:cNvSpPr/>
      </xdr:nvSpPr>
      <xdr:spPr>
        <a:xfrm>
          <a:off x="21272500" y="1313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26962</xdr:rowOff>
    </xdr:from>
    <xdr:ext cx="534377" cy="259045"/>
    <xdr:sp macro="" textlink="">
      <xdr:nvSpPr>
        <xdr:cNvPr id="867" name="テキスト ボックス 866"/>
        <xdr:cNvSpPr txBox="1"/>
      </xdr:nvSpPr>
      <xdr:spPr>
        <a:xfrm>
          <a:off x="21056111" y="13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7224</xdr:rowOff>
    </xdr:from>
    <xdr:to>
      <xdr:col>29</xdr:col>
      <xdr:colOff>568325</xdr:colOff>
      <xdr:row>77</xdr:row>
      <xdr:rowOff>108824</xdr:rowOff>
    </xdr:to>
    <xdr:sp macro="" textlink="">
      <xdr:nvSpPr>
        <xdr:cNvPr id="868" name="円/楕円 867"/>
        <xdr:cNvSpPr/>
      </xdr:nvSpPr>
      <xdr:spPr>
        <a:xfrm>
          <a:off x="20383500" y="132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99951</xdr:rowOff>
    </xdr:from>
    <xdr:ext cx="534377" cy="259045"/>
    <xdr:sp macro="" textlink="">
      <xdr:nvSpPr>
        <xdr:cNvPr id="869" name="テキスト ボックス 868"/>
        <xdr:cNvSpPr txBox="1"/>
      </xdr:nvSpPr>
      <xdr:spPr>
        <a:xfrm>
          <a:off x="20167111" y="1330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70710</xdr:rowOff>
    </xdr:from>
    <xdr:to>
      <xdr:col>28</xdr:col>
      <xdr:colOff>365125</xdr:colOff>
      <xdr:row>78</xdr:row>
      <xdr:rowOff>860</xdr:rowOff>
    </xdr:to>
    <xdr:sp macro="" textlink="">
      <xdr:nvSpPr>
        <xdr:cNvPr id="870" name="円/楕円 869"/>
        <xdr:cNvSpPr/>
      </xdr:nvSpPr>
      <xdr:spPr>
        <a:xfrm>
          <a:off x="19494500" y="1327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163437</xdr:rowOff>
    </xdr:from>
    <xdr:ext cx="534377" cy="259045"/>
    <xdr:sp macro="" textlink="">
      <xdr:nvSpPr>
        <xdr:cNvPr id="871" name="テキスト ボックス 870"/>
        <xdr:cNvSpPr txBox="1"/>
      </xdr:nvSpPr>
      <xdr:spPr>
        <a:xfrm>
          <a:off x="19278111" y="1336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87692</xdr:rowOff>
    </xdr:from>
    <xdr:to>
      <xdr:col>27</xdr:col>
      <xdr:colOff>161925</xdr:colOff>
      <xdr:row>78</xdr:row>
      <xdr:rowOff>17842</xdr:rowOff>
    </xdr:to>
    <xdr:sp macro="" textlink="">
      <xdr:nvSpPr>
        <xdr:cNvPr id="872" name="円/楕円 871"/>
        <xdr:cNvSpPr/>
      </xdr:nvSpPr>
      <xdr:spPr>
        <a:xfrm>
          <a:off x="18605500" y="1328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8969</xdr:rowOff>
    </xdr:from>
    <xdr:ext cx="534377" cy="259045"/>
    <xdr:sp macro="" textlink="">
      <xdr:nvSpPr>
        <xdr:cNvPr id="873" name="テキスト ボックス 872"/>
        <xdr:cNvSpPr txBox="1"/>
      </xdr:nvSpPr>
      <xdr:spPr>
        <a:xfrm>
          <a:off x="18389111" y="1338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フローチャート :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8" name="フローチャート :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9" name="テキスト ボックス 89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1" name="フローチャート :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2" name="テキスト ボックス 90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4" name="フローチャート :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5" name="テキスト ボックス 90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フローチャート :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7" name="テキスト ボックス 90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3" name="円/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5" name="円/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6" name="テキスト ボックス 91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7" name="円/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8" name="テキスト ボックス 91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9" name="円/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0" name="テキスト ボックス 91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1" name="円/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2" name="テキスト ボックス 92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513,565</a:t>
          </a:r>
          <a:r>
            <a:rPr kumimoji="1" lang="ja-JP" altLang="en-US" sz="1300">
              <a:latin typeface="ＭＳ Ｐゴシック"/>
            </a:rPr>
            <a:t>円となっている。主な構成費目である物件費（一人当たり</a:t>
          </a:r>
          <a:r>
            <a:rPr kumimoji="1" lang="en-US" altLang="ja-JP" sz="1300">
              <a:latin typeface="ＭＳ Ｐゴシック"/>
            </a:rPr>
            <a:t>149,557</a:t>
          </a:r>
          <a:r>
            <a:rPr kumimoji="1" lang="ja-JP" altLang="en-US" sz="1300">
              <a:latin typeface="ＭＳ Ｐゴシック"/>
            </a:rPr>
            <a:t>円）及び災害復旧事業費（一人当たり</a:t>
          </a:r>
          <a:r>
            <a:rPr kumimoji="1" lang="en-US" altLang="ja-JP" sz="1300">
              <a:latin typeface="ＭＳ Ｐゴシック"/>
            </a:rPr>
            <a:t>49,340</a:t>
          </a:r>
          <a:r>
            <a:rPr kumimoji="1" lang="ja-JP" altLang="en-US" sz="1300">
              <a:latin typeface="ＭＳ Ｐゴシック"/>
            </a:rPr>
            <a:t>円）については、類似団体に比較して突出しているが、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東京電力福島第一原子力発電所事故による除染や放射性物質対策に対する経費の影響である（全国平均と福島県平均の差を参照）。同事故によるこのような異常値は平成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続く見込みである。また、投資及び出資金の数値も類似団体と比較して突出しているが、本市ではゲリラ豪雨による甚大な浸水被害が発生したことから、「郡山市ゲリラ豪雨対策９年プラン」に基づき、雨水貯留管の整備等を下水道事業会計で実施しており、同会計に対する出資金が多額になっていることによるものである。新規整備の普通建設事業費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年４月開校予定の西田学園義務教育学校の整備等により類似団体と比較して高い水準にある。人件費は住民一人当たり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46,070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円と類似団体に比べ低くなっているが、これは、人口一人当たりの職員数が少ないことによる。また、公債費についても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31,325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円と同様に類似団体と比較して低い水準となっているが、財政措置の厚い起債を原則とし、地方債の発行抑制に努めてきたことによるものである。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決算から作成した事業別財務諸表の活用、公共施設等総合管理計画に基づく各施設の最適化・長寿命化、民間委託の推進、補助金等の全庁的な見直し、地方債の発行抑制（財政措置の厚い起債を原則とする）、事務のカイゼン及び定員・給与の適正化等により健全な財政運営を継続し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326,851
324,698
757.20
173,868,482
167,859,282
3,944,797
67,264,598
84,518,803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171269</xdr:rowOff>
    </xdr:from>
    <xdr:to>
      <xdr:col>6</xdr:col>
      <xdr:colOff>511175</xdr:colOff>
      <xdr:row>34</xdr:row>
      <xdr:rowOff>17780</xdr:rowOff>
    </xdr:to>
    <xdr:cxnSp macro="">
      <xdr:nvCxnSpPr>
        <xdr:cNvPr id="63" name="直線コネクタ 62"/>
        <xdr:cNvCxnSpPr/>
      </xdr:nvCxnSpPr>
      <xdr:spPr>
        <a:xfrm>
          <a:off x="3797300" y="5657669"/>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150586</xdr:rowOff>
    </xdr:from>
    <xdr:to>
      <xdr:col>5</xdr:col>
      <xdr:colOff>358775</xdr:colOff>
      <xdr:row>32</xdr:row>
      <xdr:rowOff>171269</xdr:rowOff>
    </xdr:to>
    <xdr:cxnSp macro="">
      <xdr:nvCxnSpPr>
        <xdr:cNvPr id="66" name="直線コネクタ 65"/>
        <xdr:cNvCxnSpPr/>
      </xdr:nvCxnSpPr>
      <xdr:spPr>
        <a:xfrm>
          <a:off x="2908300" y="563698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150586</xdr:rowOff>
    </xdr:from>
    <xdr:to>
      <xdr:col>4</xdr:col>
      <xdr:colOff>155575</xdr:colOff>
      <xdr:row>33</xdr:row>
      <xdr:rowOff>8527</xdr:rowOff>
    </xdr:to>
    <xdr:cxnSp macro="">
      <xdr:nvCxnSpPr>
        <xdr:cNvPr id="69" name="直線コネクタ 68"/>
        <xdr:cNvCxnSpPr/>
      </xdr:nvCxnSpPr>
      <xdr:spPr>
        <a:xfrm flipV="1">
          <a:off x="2019300" y="56369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97246</xdr:rowOff>
    </xdr:from>
    <xdr:to>
      <xdr:col>2</xdr:col>
      <xdr:colOff>638175</xdr:colOff>
      <xdr:row>33</xdr:row>
      <xdr:rowOff>8527</xdr:rowOff>
    </xdr:to>
    <xdr:cxnSp macro="">
      <xdr:nvCxnSpPr>
        <xdr:cNvPr id="72" name="直線コネクタ 71"/>
        <xdr:cNvCxnSpPr/>
      </xdr:nvCxnSpPr>
      <xdr:spPr>
        <a:xfrm>
          <a:off x="1130300" y="558364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34126</xdr:rowOff>
    </xdr:from>
    <xdr:ext cx="469744" cy="259045"/>
    <xdr:sp macro="" textlink="">
      <xdr:nvSpPr>
        <xdr:cNvPr id="74" name="テキスト ボックス 73"/>
        <xdr:cNvSpPr txBox="1"/>
      </xdr:nvSpPr>
      <xdr:spPr>
        <a:xfrm>
          <a:off x="1784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151147</xdr:rowOff>
    </xdr:from>
    <xdr:ext cx="469744" cy="259045"/>
    <xdr:sp macro="" textlink="">
      <xdr:nvSpPr>
        <xdr:cNvPr id="76" name="テキスト ボックス 75"/>
        <xdr:cNvSpPr txBox="1"/>
      </xdr:nvSpPr>
      <xdr:spPr>
        <a:xfrm>
          <a:off x="895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138430</xdr:rowOff>
    </xdr:from>
    <xdr:to>
      <xdr:col>6</xdr:col>
      <xdr:colOff>561975</xdr:colOff>
      <xdr:row>34</xdr:row>
      <xdr:rowOff>68580</xdr:rowOff>
    </xdr:to>
    <xdr:sp macro="" textlink="">
      <xdr:nvSpPr>
        <xdr:cNvPr id="82" name="円/楕円 81"/>
        <xdr:cNvSpPr/>
      </xdr:nvSpPr>
      <xdr:spPr>
        <a:xfrm>
          <a:off x="45847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161307</xdr:rowOff>
    </xdr:from>
    <xdr:ext cx="469744" cy="259045"/>
    <xdr:sp macro="" textlink="">
      <xdr:nvSpPr>
        <xdr:cNvPr id="83" name="議会費該当値テキスト"/>
        <xdr:cNvSpPr txBox="1"/>
      </xdr:nvSpPr>
      <xdr:spPr>
        <a:xfrm>
          <a:off x="4686300"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120469</xdr:rowOff>
    </xdr:from>
    <xdr:to>
      <xdr:col>5</xdr:col>
      <xdr:colOff>409575</xdr:colOff>
      <xdr:row>33</xdr:row>
      <xdr:rowOff>50619</xdr:rowOff>
    </xdr:to>
    <xdr:sp macro="" textlink="">
      <xdr:nvSpPr>
        <xdr:cNvPr id="84" name="円/楕円 83"/>
        <xdr:cNvSpPr/>
      </xdr:nvSpPr>
      <xdr:spPr>
        <a:xfrm>
          <a:off x="3746500" y="56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67146</xdr:rowOff>
    </xdr:from>
    <xdr:ext cx="469744" cy="259045"/>
    <xdr:sp macro="" textlink="">
      <xdr:nvSpPr>
        <xdr:cNvPr id="85" name="テキスト ボックス 84"/>
        <xdr:cNvSpPr txBox="1"/>
      </xdr:nvSpPr>
      <xdr:spPr>
        <a:xfrm>
          <a:off x="3562427" y="53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99786</xdr:rowOff>
    </xdr:from>
    <xdr:to>
      <xdr:col>4</xdr:col>
      <xdr:colOff>206375</xdr:colOff>
      <xdr:row>33</xdr:row>
      <xdr:rowOff>29936</xdr:rowOff>
    </xdr:to>
    <xdr:sp macro="" textlink="">
      <xdr:nvSpPr>
        <xdr:cNvPr id="86" name="円/楕円 85"/>
        <xdr:cNvSpPr/>
      </xdr:nvSpPr>
      <xdr:spPr>
        <a:xfrm>
          <a:off x="2857500" y="55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46463</xdr:rowOff>
    </xdr:from>
    <xdr:ext cx="469744" cy="259045"/>
    <xdr:sp macro="" textlink="">
      <xdr:nvSpPr>
        <xdr:cNvPr id="87" name="テキスト ボックス 86"/>
        <xdr:cNvSpPr txBox="1"/>
      </xdr:nvSpPr>
      <xdr:spPr>
        <a:xfrm>
          <a:off x="2673427" y="53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129177</xdr:rowOff>
    </xdr:from>
    <xdr:to>
      <xdr:col>3</xdr:col>
      <xdr:colOff>3175</xdr:colOff>
      <xdr:row>33</xdr:row>
      <xdr:rowOff>59327</xdr:rowOff>
    </xdr:to>
    <xdr:sp macro="" textlink="">
      <xdr:nvSpPr>
        <xdr:cNvPr id="88" name="円/楕円 87"/>
        <xdr:cNvSpPr/>
      </xdr:nvSpPr>
      <xdr:spPr>
        <a:xfrm>
          <a:off x="1968500" y="5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75854</xdr:rowOff>
    </xdr:from>
    <xdr:ext cx="469744" cy="259045"/>
    <xdr:sp macro="" textlink="">
      <xdr:nvSpPr>
        <xdr:cNvPr id="89" name="テキスト ボックス 88"/>
        <xdr:cNvSpPr txBox="1"/>
      </xdr:nvSpPr>
      <xdr:spPr>
        <a:xfrm>
          <a:off x="1784427" y="539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46446</xdr:rowOff>
    </xdr:from>
    <xdr:to>
      <xdr:col>1</xdr:col>
      <xdr:colOff>485775</xdr:colOff>
      <xdr:row>32</xdr:row>
      <xdr:rowOff>148046</xdr:rowOff>
    </xdr:to>
    <xdr:sp macro="" textlink="">
      <xdr:nvSpPr>
        <xdr:cNvPr id="90" name="円/楕円 89"/>
        <xdr:cNvSpPr/>
      </xdr:nvSpPr>
      <xdr:spPr>
        <a:xfrm>
          <a:off x="1079500" y="55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164573</xdr:rowOff>
    </xdr:from>
    <xdr:ext cx="469744" cy="259045"/>
    <xdr:sp macro="" textlink="">
      <xdr:nvSpPr>
        <xdr:cNvPr id="91" name="テキスト ボックス 90"/>
        <xdr:cNvSpPr txBox="1"/>
      </xdr:nvSpPr>
      <xdr:spPr>
        <a:xfrm>
          <a:off x="895427" y="53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37843</xdr:rowOff>
    </xdr:from>
    <xdr:to>
      <xdr:col>6</xdr:col>
      <xdr:colOff>511175</xdr:colOff>
      <xdr:row>55</xdr:row>
      <xdr:rowOff>34348</xdr:rowOff>
    </xdr:to>
    <xdr:cxnSp macro="">
      <xdr:nvCxnSpPr>
        <xdr:cNvPr id="123" name="直線コネクタ 122"/>
        <xdr:cNvCxnSpPr/>
      </xdr:nvCxnSpPr>
      <xdr:spPr>
        <a:xfrm>
          <a:off x="3797300" y="9124693"/>
          <a:ext cx="838200" cy="33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170850</xdr:rowOff>
    </xdr:from>
    <xdr:ext cx="534377" cy="259045"/>
    <xdr:sp macro="" textlink="">
      <xdr:nvSpPr>
        <xdr:cNvPr id="124" name="総務費平均値テキスト"/>
        <xdr:cNvSpPr txBox="1"/>
      </xdr:nvSpPr>
      <xdr:spPr>
        <a:xfrm>
          <a:off x="4686300" y="96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167916</xdr:rowOff>
    </xdr:from>
    <xdr:to>
      <xdr:col>5</xdr:col>
      <xdr:colOff>358775</xdr:colOff>
      <xdr:row>53</xdr:row>
      <xdr:rowOff>37843</xdr:rowOff>
    </xdr:to>
    <xdr:cxnSp macro="">
      <xdr:nvCxnSpPr>
        <xdr:cNvPr id="126" name="直線コネクタ 125"/>
        <xdr:cNvCxnSpPr/>
      </xdr:nvCxnSpPr>
      <xdr:spPr>
        <a:xfrm>
          <a:off x="2908300" y="9083316"/>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89273</xdr:rowOff>
    </xdr:from>
    <xdr:ext cx="534377" cy="259045"/>
    <xdr:sp macro="" textlink="">
      <xdr:nvSpPr>
        <xdr:cNvPr id="128" name="テキスト ボックス 127"/>
        <xdr:cNvSpPr txBox="1"/>
      </xdr:nvSpPr>
      <xdr:spPr>
        <a:xfrm>
          <a:off x="3530111"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167916</xdr:rowOff>
    </xdr:from>
    <xdr:to>
      <xdr:col>4</xdr:col>
      <xdr:colOff>155575</xdr:colOff>
      <xdr:row>53</xdr:row>
      <xdr:rowOff>126767</xdr:rowOff>
    </xdr:to>
    <xdr:cxnSp macro="">
      <xdr:nvCxnSpPr>
        <xdr:cNvPr id="129" name="直線コネクタ 128"/>
        <xdr:cNvCxnSpPr/>
      </xdr:nvCxnSpPr>
      <xdr:spPr>
        <a:xfrm flipV="1">
          <a:off x="2019300" y="9083316"/>
          <a:ext cx="889000" cy="13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83623</xdr:rowOff>
    </xdr:from>
    <xdr:ext cx="534377" cy="259045"/>
    <xdr:sp macro="" textlink="">
      <xdr:nvSpPr>
        <xdr:cNvPr id="131" name="テキスト ボックス 130"/>
        <xdr:cNvSpPr txBox="1"/>
      </xdr:nvSpPr>
      <xdr:spPr>
        <a:xfrm>
          <a:off x="2641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25825</xdr:rowOff>
    </xdr:from>
    <xdr:to>
      <xdr:col>2</xdr:col>
      <xdr:colOff>638175</xdr:colOff>
      <xdr:row>53</xdr:row>
      <xdr:rowOff>126767</xdr:rowOff>
    </xdr:to>
    <xdr:cxnSp macro="">
      <xdr:nvCxnSpPr>
        <xdr:cNvPr id="132" name="直線コネクタ 131"/>
        <xdr:cNvCxnSpPr/>
      </xdr:nvCxnSpPr>
      <xdr:spPr>
        <a:xfrm>
          <a:off x="1130300" y="9112675"/>
          <a:ext cx="889000" cy="10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33429</xdr:rowOff>
    </xdr:from>
    <xdr:ext cx="534377" cy="259045"/>
    <xdr:sp macro="" textlink="">
      <xdr:nvSpPr>
        <xdr:cNvPr id="134" name="テキスト ボックス 133"/>
        <xdr:cNvSpPr txBox="1"/>
      </xdr:nvSpPr>
      <xdr:spPr>
        <a:xfrm>
          <a:off x="1752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145802</xdr:rowOff>
    </xdr:from>
    <xdr:ext cx="534377" cy="259045"/>
    <xdr:sp macro="" textlink="">
      <xdr:nvSpPr>
        <xdr:cNvPr id="136" name="テキスト ボックス 135"/>
        <xdr:cNvSpPr txBox="1"/>
      </xdr:nvSpPr>
      <xdr:spPr>
        <a:xfrm>
          <a:off x="863111" y="95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154998</xdr:rowOff>
    </xdr:from>
    <xdr:to>
      <xdr:col>6</xdr:col>
      <xdr:colOff>561975</xdr:colOff>
      <xdr:row>55</xdr:row>
      <xdr:rowOff>85148</xdr:rowOff>
    </xdr:to>
    <xdr:sp macro="" textlink="">
      <xdr:nvSpPr>
        <xdr:cNvPr id="142" name="円/楕円 141"/>
        <xdr:cNvSpPr/>
      </xdr:nvSpPr>
      <xdr:spPr>
        <a:xfrm>
          <a:off x="4584700" y="94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6425</xdr:rowOff>
    </xdr:from>
    <xdr:ext cx="534377" cy="259045"/>
    <xdr:sp macro="" textlink="">
      <xdr:nvSpPr>
        <xdr:cNvPr id="143" name="総務費該当値テキスト"/>
        <xdr:cNvSpPr txBox="1"/>
      </xdr:nvSpPr>
      <xdr:spPr>
        <a:xfrm>
          <a:off x="4686300" y="92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42,976</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158493</xdr:rowOff>
    </xdr:from>
    <xdr:to>
      <xdr:col>5</xdr:col>
      <xdr:colOff>409575</xdr:colOff>
      <xdr:row>53</xdr:row>
      <xdr:rowOff>88643</xdr:rowOff>
    </xdr:to>
    <xdr:sp macro="" textlink="">
      <xdr:nvSpPr>
        <xdr:cNvPr id="144" name="円/楕円 143"/>
        <xdr:cNvSpPr/>
      </xdr:nvSpPr>
      <xdr:spPr>
        <a:xfrm>
          <a:off x="3746500" y="907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105170</xdr:rowOff>
    </xdr:from>
    <xdr:ext cx="534377" cy="259045"/>
    <xdr:sp macro="" textlink="">
      <xdr:nvSpPr>
        <xdr:cNvPr id="145" name="テキスト ボックス 144"/>
        <xdr:cNvSpPr txBox="1"/>
      </xdr:nvSpPr>
      <xdr:spPr>
        <a:xfrm>
          <a:off x="3530111" y="88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53,369</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117116</xdr:rowOff>
    </xdr:from>
    <xdr:to>
      <xdr:col>4</xdr:col>
      <xdr:colOff>206375</xdr:colOff>
      <xdr:row>53</xdr:row>
      <xdr:rowOff>47266</xdr:rowOff>
    </xdr:to>
    <xdr:sp macro="" textlink="">
      <xdr:nvSpPr>
        <xdr:cNvPr id="146" name="円/楕円 145"/>
        <xdr:cNvSpPr/>
      </xdr:nvSpPr>
      <xdr:spPr>
        <a:xfrm>
          <a:off x="2857500" y="90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63793</xdr:rowOff>
    </xdr:from>
    <xdr:ext cx="534377" cy="259045"/>
    <xdr:sp macro="" textlink="">
      <xdr:nvSpPr>
        <xdr:cNvPr id="147" name="テキスト ボックス 146"/>
        <xdr:cNvSpPr txBox="1"/>
      </xdr:nvSpPr>
      <xdr:spPr>
        <a:xfrm>
          <a:off x="2641111" y="880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54,636</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75967</xdr:rowOff>
    </xdr:from>
    <xdr:to>
      <xdr:col>3</xdr:col>
      <xdr:colOff>3175</xdr:colOff>
      <xdr:row>54</xdr:row>
      <xdr:rowOff>6117</xdr:rowOff>
    </xdr:to>
    <xdr:sp macro="" textlink="">
      <xdr:nvSpPr>
        <xdr:cNvPr id="148" name="円/楕円 147"/>
        <xdr:cNvSpPr/>
      </xdr:nvSpPr>
      <xdr:spPr>
        <a:xfrm>
          <a:off x="1968500" y="91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22644</xdr:rowOff>
    </xdr:from>
    <xdr:ext cx="534377" cy="259045"/>
    <xdr:sp macro="" textlink="">
      <xdr:nvSpPr>
        <xdr:cNvPr id="149" name="テキスト ボックス 148"/>
        <xdr:cNvSpPr txBox="1"/>
      </xdr:nvSpPr>
      <xdr:spPr>
        <a:xfrm>
          <a:off x="1752111" y="893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50,646</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146475</xdr:rowOff>
    </xdr:from>
    <xdr:to>
      <xdr:col>1</xdr:col>
      <xdr:colOff>485775</xdr:colOff>
      <xdr:row>53</xdr:row>
      <xdr:rowOff>76625</xdr:rowOff>
    </xdr:to>
    <xdr:sp macro="" textlink="">
      <xdr:nvSpPr>
        <xdr:cNvPr id="150" name="円/楕円 149"/>
        <xdr:cNvSpPr/>
      </xdr:nvSpPr>
      <xdr:spPr>
        <a:xfrm>
          <a:off x="1079500" y="906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93152</xdr:rowOff>
    </xdr:from>
    <xdr:ext cx="534377" cy="259045"/>
    <xdr:sp macro="" textlink="">
      <xdr:nvSpPr>
        <xdr:cNvPr id="151" name="テキスト ボックス 150"/>
        <xdr:cNvSpPr txBox="1"/>
      </xdr:nvSpPr>
      <xdr:spPr>
        <a:xfrm>
          <a:off x="863111" y="88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30772</xdr:rowOff>
    </xdr:from>
    <xdr:to>
      <xdr:col>6</xdr:col>
      <xdr:colOff>511175</xdr:colOff>
      <xdr:row>73</xdr:row>
      <xdr:rowOff>52350</xdr:rowOff>
    </xdr:to>
    <xdr:cxnSp macro="">
      <xdr:nvCxnSpPr>
        <xdr:cNvPr id="181" name="直線コネクタ 180"/>
        <xdr:cNvCxnSpPr/>
      </xdr:nvCxnSpPr>
      <xdr:spPr>
        <a:xfrm flipV="1">
          <a:off x="3797300" y="12375172"/>
          <a:ext cx="838200" cy="19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131309</xdr:rowOff>
    </xdr:from>
    <xdr:ext cx="599010" cy="259045"/>
    <xdr:sp macro="" textlink="">
      <xdr:nvSpPr>
        <xdr:cNvPr id="182" name="民生費平均値テキスト"/>
        <xdr:cNvSpPr txBox="1"/>
      </xdr:nvSpPr>
      <xdr:spPr>
        <a:xfrm>
          <a:off x="4686300" y="129900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71348</xdr:rowOff>
    </xdr:from>
    <xdr:to>
      <xdr:col>5</xdr:col>
      <xdr:colOff>358775</xdr:colOff>
      <xdr:row>73</xdr:row>
      <xdr:rowOff>52350</xdr:rowOff>
    </xdr:to>
    <xdr:cxnSp macro="">
      <xdr:nvCxnSpPr>
        <xdr:cNvPr id="184" name="直線コネクタ 183"/>
        <xdr:cNvCxnSpPr/>
      </xdr:nvCxnSpPr>
      <xdr:spPr>
        <a:xfrm>
          <a:off x="2908300" y="12244298"/>
          <a:ext cx="889000" cy="3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155909</xdr:rowOff>
    </xdr:from>
    <xdr:ext cx="599010" cy="259045"/>
    <xdr:sp macro="" textlink="">
      <xdr:nvSpPr>
        <xdr:cNvPr id="186" name="テキスト ボックス 185"/>
        <xdr:cNvSpPr txBox="1"/>
      </xdr:nvSpPr>
      <xdr:spPr>
        <a:xfrm>
          <a:off x="3497794"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71348</xdr:rowOff>
    </xdr:from>
    <xdr:to>
      <xdr:col>4</xdr:col>
      <xdr:colOff>155575</xdr:colOff>
      <xdr:row>74</xdr:row>
      <xdr:rowOff>3149</xdr:rowOff>
    </xdr:to>
    <xdr:cxnSp macro="">
      <xdr:nvCxnSpPr>
        <xdr:cNvPr id="187" name="直線コネクタ 186"/>
        <xdr:cNvCxnSpPr/>
      </xdr:nvCxnSpPr>
      <xdr:spPr>
        <a:xfrm flipV="1">
          <a:off x="2019300" y="12244298"/>
          <a:ext cx="889000" cy="44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23232</xdr:rowOff>
    </xdr:from>
    <xdr:ext cx="599010" cy="259045"/>
    <xdr:sp macro="" textlink="">
      <xdr:nvSpPr>
        <xdr:cNvPr id="189" name="テキスト ボックス 188"/>
        <xdr:cNvSpPr txBox="1"/>
      </xdr:nvSpPr>
      <xdr:spPr>
        <a:xfrm>
          <a:off x="2608794"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3149</xdr:rowOff>
    </xdr:from>
    <xdr:to>
      <xdr:col>2</xdr:col>
      <xdr:colOff>638175</xdr:colOff>
      <xdr:row>77</xdr:row>
      <xdr:rowOff>22797</xdr:rowOff>
    </xdr:to>
    <xdr:cxnSp macro="">
      <xdr:nvCxnSpPr>
        <xdr:cNvPr id="190" name="直線コネクタ 189"/>
        <xdr:cNvCxnSpPr/>
      </xdr:nvCxnSpPr>
      <xdr:spPr>
        <a:xfrm flipV="1">
          <a:off x="1130300" y="12690449"/>
          <a:ext cx="889000" cy="5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141152</xdr:rowOff>
    </xdr:from>
    <xdr:ext cx="599010" cy="259045"/>
    <xdr:sp macro="" textlink="">
      <xdr:nvSpPr>
        <xdr:cNvPr id="192" name="テキスト ボックス 191"/>
        <xdr:cNvSpPr txBox="1"/>
      </xdr:nvSpPr>
      <xdr:spPr>
        <a:xfrm>
          <a:off x="1719794"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16133</xdr:rowOff>
    </xdr:from>
    <xdr:ext cx="599010" cy="259045"/>
    <xdr:sp macro="" textlink="">
      <xdr:nvSpPr>
        <xdr:cNvPr id="194" name="テキスト ボックス 193"/>
        <xdr:cNvSpPr txBox="1"/>
      </xdr:nvSpPr>
      <xdr:spPr>
        <a:xfrm>
          <a:off x="830794" y="133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151422</xdr:rowOff>
    </xdr:from>
    <xdr:to>
      <xdr:col>6</xdr:col>
      <xdr:colOff>561975</xdr:colOff>
      <xdr:row>72</xdr:row>
      <xdr:rowOff>81572</xdr:rowOff>
    </xdr:to>
    <xdr:sp macro="" textlink="">
      <xdr:nvSpPr>
        <xdr:cNvPr id="200" name="円/楕円 199"/>
        <xdr:cNvSpPr/>
      </xdr:nvSpPr>
      <xdr:spPr>
        <a:xfrm>
          <a:off x="4584700" y="123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2849</xdr:rowOff>
    </xdr:from>
    <xdr:ext cx="599010" cy="259045"/>
    <xdr:sp macro="" textlink="">
      <xdr:nvSpPr>
        <xdr:cNvPr id="201" name="民生費該当値テキスト"/>
        <xdr:cNvSpPr txBox="1"/>
      </xdr:nvSpPr>
      <xdr:spPr>
        <a:xfrm>
          <a:off x="4686300" y="1217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215,577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1550</xdr:rowOff>
    </xdr:from>
    <xdr:to>
      <xdr:col>5</xdr:col>
      <xdr:colOff>409575</xdr:colOff>
      <xdr:row>73</xdr:row>
      <xdr:rowOff>103150</xdr:rowOff>
    </xdr:to>
    <xdr:sp macro="" textlink="">
      <xdr:nvSpPr>
        <xdr:cNvPr id="202" name="円/楕円 201"/>
        <xdr:cNvSpPr/>
      </xdr:nvSpPr>
      <xdr:spPr>
        <a:xfrm>
          <a:off x="3746500" y="1251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119677</xdr:rowOff>
    </xdr:from>
    <xdr:ext cx="599010" cy="259045"/>
    <xdr:sp macro="" textlink="">
      <xdr:nvSpPr>
        <xdr:cNvPr id="203" name="テキスト ボックス 202"/>
        <xdr:cNvSpPr txBox="1"/>
      </xdr:nvSpPr>
      <xdr:spPr>
        <a:xfrm>
          <a:off x="3497794" y="1229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200,378</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20548</xdr:rowOff>
    </xdr:from>
    <xdr:to>
      <xdr:col>4</xdr:col>
      <xdr:colOff>206375</xdr:colOff>
      <xdr:row>71</xdr:row>
      <xdr:rowOff>122148</xdr:rowOff>
    </xdr:to>
    <xdr:sp macro="" textlink="">
      <xdr:nvSpPr>
        <xdr:cNvPr id="204" name="円/楕円 203"/>
        <xdr:cNvSpPr/>
      </xdr:nvSpPr>
      <xdr:spPr>
        <a:xfrm>
          <a:off x="2857500" y="1219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138675</xdr:rowOff>
    </xdr:from>
    <xdr:ext cx="599010" cy="259045"/>
    <xdr:sp macro="" textlink="">
      <xdr:nvSpPr>
        <xdr:cNvPr id="205" name="テキスト ボックス 204"/>
        <xdr:cNvSpPr txBox="1"/>
      </xdr:nvSpPr>
      <xdr:spPr>
        <a:xfrm>
          <a:off x="2608794" y="119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225,882</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123799</xdr:rowOff>
    </xdr:from>
    <xdr:to>
      <xdr:col>3</xdr:col>
      <xdr:colOff>3175</xdr:colOff>
      <xdr:row>74</xdr:row>
      <xdr:rowOff>53949</xdr:rowOff>
    </xdr:to>
    <xdr:sp macro="" textlink="">
      <xdr:nvSpPr>
        <xdr:cNvPr id="206" name="円/楕円 205"/>
        <xdr:cNvSpPr/>
      </xdr:nvSpPr>
      <xdr:spPr>
        <a:xfrm>
          <a:off x="1968500" y="126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70476</xdr:rowOff>
    </xdr:from>
    <xdr:ext cx="599010" cy="259045"/>
    <xdr:sp macro="" textlink="">
      <xdr:nvSpPr>
        <xdr:cNvPr id="207" name="テキスト ボックス 206"/>
        <xdr:cNvSpPr txBox="1"/>
      </xdr:nvSpPr>
      <xdr:spPr>
        <a:xfrm>
          <a:off x="1719794" y="1241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190,752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143447</xdr:rowOff>
    </xdr:from>
    <xdr:to>
      <xdr:col>1</xdr:col>
      <xdr:colOff>485775</xdr:colOff>
      <xdr:row>77</xdr:row>
      <xdr:rowOff>73597</xdr:rowOff>
    </xdr:to>
    <xdr:sp macro="" textlink="">
      <xdr:nvSpPr>
        <xdr:cNvPr id="208" name="円/楕円 207"/>
        <xdr:cNvSpPr/>
      </xdr:nvSpPr>
      <xdr:spPr>
        <a:xfrm>
          <a:off x="1079500" y="131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90123</xdr:rowOff>
    </xdr:from>
    <xdr:ext cx="599010" cy="259045"/>
    <xdr:sp macro="" textlink="">
      <xdr:nvSpPr>
        <xdr:cNvPr id="209" name="テキスト ボックス 208"/>
        <xdr:cNvSpPr txBox="1"/>
      </xdr:nvSpPr>
      <xdr:spPr>
        <a:xfrm>
          <a:off x="830794" y="1294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71760</xdr:rowOff>
    </xdr:from>
    <xdr:to>
      <xdr:col>6</xdr:col>
      <xdr:colOff>511175</xdr:colOff>
      <xdr:row>97</xdr:row>
      <xdr:rowOff>17742</xdr:rowOff>
    </xdr:to>
    <xdr:cxnSp macro="">
      <xdr:nvCxnSpPr>
        <xdr:cNvPr id="237" name="直線コネクタ 236"/>
        <xdr:cNvCxnSpPr/>
      </xdr:nvCxnSpPr>
      <xdr:spPr>
        <a:xfrm>
          <a:off x="3797300" y="16530960"/>
          <a:ext cx="838200" cy="1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124843</xdr:rowOff>
    </xdr:from>
    <xdr:ext cx="534377" cy="259045"/>
    <xdr:sp macro="" textlink="">
      <xdr:nvSpPr>
        <xdr:cNvPr id="238" name="衛生費平均値テキスト"/>
        <xdr:cNvSpPr txBox="1"/>
      </xdr:nvSpPr>
      <xdr:spPr>
        <a:xfrm>
          <a:off x="4686300" y="16584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71760</xdr:rowOff>
    </xdr:from>
    <xdr:to>
      <xdr:col>5</xdr:col>
      <xdr:colOff>358775</xdr:colOff>
      <xdr:row>97</xdr:row>
      <xdr:rowOff>134169</xdr:rowOff>
    </xdr:to>
    <xdr:cxnSp macro="">
      <xdr:nvCxnSpPr>
        <xdr:cNvPr id="240" name="直線コネクタ 239"/>
        <xdr:cNvCxnSpPr/>
      </xdr:nvCxnSpPr>
      <xdr:spPr>
        <a:xfrm flipV="1">
          <a:off x="2908300" y="16530960"/>
          <a:ext cx="889000" cy="23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38112</xdr:rowOff>
    </xdr:from>
    <xdr:ext cx="534377" cy="259045"/>
    <xdr:sp macro="" textlink="">
      <xdr:nvSpPr>
        <xdr:cNvPr id="242" name="テキスト ボックス 241"/>
        <xdr:cNvSpPr txBox="1"/>
      </xdr:nvSpPr>
      <xdr:spPr>
        <a:xfrm>
          <a:off x="3530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134169</xdr:rowOff>
    </xdr:from>
    <xdr:to>
      <xdr:col>4</xdr:col>
      <xdr:colOff>155575</xdr:colOff>
      <xdr:row>98</xdr:row>
      <xdr:rowOff>8164</xdr:rowOff>
    </xdr:to>
    <xdr:cxnSp macro="">
      <xdr:nvCxnSpPr>
        <xdr:cNvPr id="243" name="直線コネクタ 242"/>
        <xdr:cNvCxnSpPr/>
      </xdr:nvCxnSpPr>
      <xdr:spPr>
        <a:xfrm flipV="1">
          <a:off x="2019300" y="16764819"/>
          <a:ext cx="8890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5" name="テキスト ボックス 244"/>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153507</xdr:rowOff>
    </xdr:from>
    <xdr:to>
      <xdr:col>2</xdr:col>
      <xdr:colOff>638175</xdr:colOff>
      <xdr:row>98</xdr:row>
      <xdr:rowOff>8164</xdr:rowOff>
    </xdr:to>
    <xdr:cxnSp macro="">
      <xdr:nvCxnSpPr>
        <xdr:cNvPr id="246" name="直線コネクタ 245"/>
        <xdr:cNvCxnSpPr/>
      </xdr:nvCxnSpPr>
      <xdr:spPr>
        <a:xfrm>
          <a:off x="1130300" y="16784157"/>
          <a:ext cx="8890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138392</xdr:rowOff>
    </xdr:from>
    <xdr:to>
      <xdr:col>6</xdr:col>
      <xdr:colOff>561975</xdr:colOff>
      <xdr:row>97</xdr:row>
      <xdr:rowOff>68542</xdr:rowOff>
    </xdr:to>
    <xdr:sp macro="" textlink="">
      <xdr:nvSpPr>
        <xdr:cNvPr id="256" name="円/楕円 255"/>
        <xdr:cNvSpPr/>
      </xdr:nvSpPr>
      <xdr:spPr>
        <a:xfrm>
          <a:off x="4584700" y="165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161269</xdr:rowOff>
    </xdr:from>
    <xdr:ext cx="534377" cy="259045"/>
    <xdr:sp macro="" textlink="">
      <xdr:nvSpPr>
        <xdr:cNvPr id="257" name="衛生費該当値テキスト"/>
        <xdr:cNvSpPr txBox="1"/>
      </xdr:nvSpPr>
      <xdr:spPr>
        <a:xfrm>
          <a:off x="4686300" y="1644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32,835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20960</xdr:rowOff>
    </xdr:from>
    <xdr:to>
      <xdr:col>5</xdr:col>
      <xdr:colOff>409575</xdr:colOff>
      <xdr:row>96</xdr:row>
      <xdr:rowOff>122560</xdr:rowOff>
    </xdr:to>
    <xdr:sp macro="" textlink="">
      <xdr:nvSpPr>
        <xdr:cNvPr id="258" name="円/楕円 257"/>
        <xdr:cNvSpPr/>
      </xdr:nvSpPr>
      <xdr:spPr>
        <a:xfrm>
          <a:off x="3746500" y="164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139087</xdr:rowOff>
    </xdr:from>
    <xdr:ext cx="534377" cy="259045"/>
    <xdr:sp macro="" textlink="">
      <xdr:nvSpPr>
        <xdr:cNvPr id="259" name="テキスト ボックス 258"/>
        <xdr:cNvSpPr txBox="1"/>
      </xdr:nvSpPr>
      <xdr:spPr>
        <a:xfrm>
          <a:off x="3530111" y="1625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83369</xdr:rowOff>
    </xdr:from>
    <xdr:to>
      <xdr:col>4</xdr:col>
      <xdr:colOff>206375</xdr:colOff>
      <xdr:row>98</xdr:row>
      <xdr:rowOff>13519</xdr:rowOff>
    </xdr:to>
    <xdr:sp macro="" textlink="">
      <xdr:nvSpPr>
        <xdr:cNvPr id="260" name="円/楕円 259"/>
        <xdr:cNvSpPr/>
      </xdr:nvSpPr>
      <xdr:spPr>
        <a:xfrm>
          <a:off x="2857500" y="1671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4646</xdr:rowOff>
    </xdr:from>
    <xdr:ext cx="534377" cy="259045"/>
    <xdr:sp macro="" textlink="">
      <xdr:nvSpPr>
        <xdr:cNvPr id="261" name="テキスト ボックス 260"/>
        <xdr:cNvSpPr txBox="1"/>
      </xdr:nvSpPr>
      <xdr:spPr>
        <a:xfrm>
          <a:off x="2641111" y="1680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128814</xdr:rowOff>
    </xdr:from>
    <xdr:to>
      <xdr:col>3</xdr:col>
      <xdr:colOff>3175</xdr:colOff>
      <xdr:row>98</xdr:row>
      <xdr:rowOff>58964</xdr:rowOff>
    </xdr:to>
    <xdr:sp macro="" textlink="">
      <xdr:nvSpPr>
        <xdr:cNvPr id="262" name="円/楕円 261"/>
        <xdr:cNvSpPr/>
      </xdr:nvSpPr>
      <xdr:spPr>
        <a:xfrm>
          <a:off x="1968500" y="1675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50091</xdr:rowOff>
    </xdr:from>
    <xdr:ext cx="534377" cy="259045"/>
    <xdr:sp macro="" textlink="">
      <xdr:nvSpPr>
        <xdr:cNvPr id="263" name="テキスト ボックス 262"/>
        <xdr:cNvSpPr txBox="1"/>
      </xdr:nvSpPr>
      <xdr:spPr>
        <a:xfrm>
          <a:off x="1752111" y="1685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102707</xdr:rowOff>
    </xdr:from>
    <xdr:to>
      <xdr:col>1</xdr:col>
      <xdr:colOff>485775</xdr:colOff>
      <xdr:row>98</xdr:row>
      <xdr:rowOff>32857</xdr:rowOff>
    </xdr:to>
    <xdr:sp macro="" textlink="">
      <xdr:nvSpPr>
        <xdr:cNvPr id="264" name="円/楕円 263"/>
        <xdr:cNvSpPr/>
      </xdr:nvSpPr>
      <xdr:spPr>
        <a:xfrm>
          <a:off x="1079500" y="167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23984</xdr:rowOff>
    </xdr:from>
    <xdr:ext cx="534377" cy="259045"/>
    <xdr:sp macro="" textlink="">
      <xdr:nvSpPr>
        <xdr:cNvPr id="265" name="テキスト ボックス 264"/>
        <xdr:cNvSpPr txBox="1"/>
      </xdr:nvSpPr>
      <xdr:spPr>
        <a:xfrm>
          <a:off x="863111" y="1682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25400</xdr:rowOff>
    </xdr:from>
    <xdr:to>
      <xdr:col>15</xdr:col>
      <xdr:colOff>180975</xdr:colOff>
      <xdr:row>37</xdr:row>
      <xdr:rowOff>4826</xdr:rowOff>
    </xdr:to>
    <xdr:cxnSp macro="">
      <xdr:nvCxnSpPr>
        <xdr:cNvPr id="292" name="直線コネクタ 291"/>
        <xdr:cNvCxnSpPr/>
      </xdr:nvCxnSpPr>
      <xdr:spPr>
        <a:xfrm>
          <a:off x="9639300" y="5511800"/>
          <a:ext cx="838200" cy="83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96266</xdr:rowOff>
    </xdr:from>
    <xdr:to>
      <xdr:col>14</xdr:col>
      <xdr:colOff>28575</xdr:colOff>
      <xdr:row>32</xdr:row>
      <xdr:rowOff>25400</xdr:rowOff>
    </xdr:to>
    <xdr:cxnSp macro="">
      <xdr:nvCxnSpPr>
        <xdr:cNvPr id="295" name="直線コネクタ 294"/>
        <xdr:cNvCxnSpPr/>
      </xdr:nvCxnSpPr>
      <xdr:spPr>
        <a:xfrm>
          <a:off x="8750300" y="5239766"/>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168825</xdr:rowOff>
    </xdr:from>
    <xdr:ext cx="378565" cy="259045"/>
    <xdr:sp macro="" textlink="">
      <xdr:nvSpPr>
        <xdr:cNvPr id="297" name="テキスト ボックス 296"/>
        <xdr:cNvSpPr txBox="1"/>
      </xdr:nvSpPr>
      <xdr:spPr>
        <a:xfrm>
          <a:off x="9450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96266</xdr:rowOff>
    </xdr:from>
    <xdr:to>
      <xdr:col>12</xdr:col>
      <xdr:colOff>511175</xdr:colOff>
      <xdr:row>30</xdr:row>
      <xdr:rowOff>151587</xdr:rowOff>
    </xdr:to>
    <xdr:cxnSp macro="">
      <xdr:nvCxnSpPr>
        <xdr:cNvPr id="298" name="直線コネクタ 297"/>
        <xdr:cNvCxnSpPr/>
      </xdr:nvCxnSpPr>
      <xdr:spPr>
        <a:xfrm flipV="1">
          <a:off x="7861300" y="5239766"/>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86987</xdr:rowOff>
    </xdr:from>
    <xdr:ext cx="378565" cy="259045"/>
    <xdr:sp macro="" textlink="">
      <xdr:nvSpPr>
        <xdr:cNvPr id="300" name="テキスト ボックス 299"/>
        <xdr:cNvSpPr txBox="1"/>
      </xdr:nvSpPr>
      <xdr:spPr>
        <a:xfrm>
          <a:off x="8561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151587</xdr:rowOff>
    </xdr:from>
    <xdr:to>
      <xdr:col>11</xdr:col>
      <xdr:colOff>307975</xdr:colOff>
      <xdr:row>34</xdr:row>
      <xdr:rowOff>161646</xdr:rowOff>
    </xdr:to>
    <xdr:cxnSp macro="">
      <xdr:nvCxnSpPr>
        <xdr:cNvPr id="301" name="直線コネクタ 300"/>
        <xdr:cNvCxnSpPr/>
      </xdr:nvCxnSpPr>
      <xdr:spPr>
        <a:xfrm flipV="1">
          <a:off x="6972300" y="5295087"/>
          <a:ext cx="889000" cy="69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158310</xdr:rowOff>
    </xdr:from>
    <xdr:ext cx="469744" cy="259045"/>
    <xdr:sp macro="" textlink="">
      <xdr:nvSpPr>
        <xdr:cNvPr id="303" name="テキスト ボックス 302"/>
        <xdr:cNvSpPr txBox="1"/>
      </xdr:nvSpPr>
      <xdr:spPr>
        <a:xfrm>
          <a:off x="7626427"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85615</xdr:rowOff>
    </xdr:from>
    <xdr:ext cx="469744" cy="259045"/>
    <xdr:sp macro="" textlink="">
      <xdr:nvSpPr>
        <xdr:cNvPr id="305" name="テキスト ボックス 304"/>
        <xdr:cNvSpPr txBox="1"/>
      </xdr:nvSpPr>
      <xdr:spPr>
        <a:xfrm>
          <a:off x="6737427"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125476</xdr:rowOff>
    </xdr:from>
    <xdr:to>
      <xdr:col>15</xdr:col>
      <xdr:colOff>231775</xdr:colOff>
      <xdr:row>37</xdr:row>
      <xdr:rowOff>55626</xdr:rowOff>
    </xdr:to>
    <xdr:sp macro="" textlink="">
      <xdr:nvSpPr>
        <xdr:cNvPr id="311" name="円/楕円 310"/>
        <xdr:cNvSpPr/>
      </xdr:nvSpPr>
      <xdr:spPr>
        <a:xfrm>
          <a:off x="104267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103903</xdr:rowOff>
    </xdr:from>
    <xdr:ext cx="378565" cy="259045"/>
    <xdr:sp macro="" textlink="">
      <xdr:nvSpPr>
        <xdr:cNvPr id="312" name="労働費該当値テキスト"/>
        <xdr:cNvSpPr txBox="1"/>
      </xdr:nvSpPr>
      <xdr:spPr>
        <a:xfrm>
          <a:off x="10528300" y="6276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146050</xdr:rowOff>
    </xdr:from>
    <xdr:to>
      <xdr:col>14</xdr:col>
      <xdr:colOff>79375</xdr:colOff>
      <xdr:row>32</xdr:row>
      <xdr:rowOff>76200</xdr:rowOff>
    </xdr:to>
    <xdr:sp macro="" textlink="">
      <xdr:nvSpPr>
        <xdr:cNvPr id="313" name="円/楕円 312"/>
        <xdr:cNvSpPr/>
      </xdr:nvSpPr>
      <xdr:spPr>
        <a:xfrm>
          <a:off x="9588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92727</xdr:rowOff>
    </xdr:from>
    <xdr:ext cx="469744" cy="259045"/>
    <xdr:sp macro="" textlink="">
      <xdr:nvSpPr>
        <xdr:cNvPr id="314" name="テキスト ボックス 313"/>
        <xdr:cNvSpPr txBox="1"/>
      </xdr:nvSpPr>
      <xdr:spPr>
        <a:xfrm>
          <a:off x="9404427"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45466</xdr:rowOff>
    </xdr:from>
    <xdr:to>
      <xdr:col>12</xdr:col>
      <xdr:colOff>561975</xdr:colOff>
      <xdr:row>30</xdr:row>
      <xdr:rowOff>147066</xdr:rowOff>
    </xdr:to>
    <xdr:sp macro="" textlink="">
      <xdr:nvSpPr>
        <xdr:cNvPr id="315" name="円/楕円 314"/>
        <xdr:cNvSpPr/>
      </xdr:nvSpPr>
      <xdr:spPr>
        <a:xfrm>
          <a:off x="8699500" y="51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28</xdr:row>
      <xdr:rowOff>163593</xdr:rowOff>
    </xdr:from>
    <xdr:ext cx="469744" cy="259045"/>
    <xdr:sp macro="" textlink="">
      <xdr:nvSpPr>
        <xdr:cNvPr id="316" name="テキスト ボックス 315"/>
        <xdr:cNvSpPr txBox="1"/>
      </xdr:nvSpPr>
      <xdr:spPr>
        <a:xfrm>
          <a:off x="8515427" y="496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100787</xdr:rowOff>
    </xdr:from>
    <xdr:to>
      <xdr:col>11</xdr:col>
      <xdr:colOff>358775</xdr:colOff>
      <xdr:row>31</xdr:row>
      <xdr:rowOff>30937</xdr:rowOff>
    </xdr:to>
    <xdr:sp macro="" textlink="">
      <xdr:nvSpPr>
        <xdr:cNvPr id="317" name="円/楕円 316"/>
        <xdr:cNvSpPr/>
      </xdr:nvSpPr>
      <xdr:spPr>
        <a:xfrm>
          <a:off x="7810500" y="52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47464</xdr:rowOff>
    </xdr:from>
    <xdr:ext cx="469744" cy="259045"/>
    <xdr:sp macro="" textlink="">
      <xdr:nvSpPr>
        <xdr:cNvPr id="318" name="テキスト ボックス 317"/>
        <xdr:cNvSpPr txBox="1"/>
      </xdr:nvSpPr>
      <xdr:spPr>
        <a:xfrm>
          <a:off x="7626427" y="501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110846</xdr:rowOff>
    </xdr:from>
    <xdr:to>
      <xdr:col>10</xdr:col>
      <xdr:colOff>155575</xdr:colOff>
      <xdr:row>35</xdr:row>
      <xdr:rowOff>40996</xdr:rowOff>
    </xdr:to>
    <xdr:sp macro="" textlink="">
      <xdr:nvSpPr>
        <xdr:cNvPr id="319" name="円/楕円 318"/>
        <xdr:cNvSpPr/>
      </xdr:nvSpPr>
      <xdr:spPr>
        <a:xfrm>
          <a:off x="6921500" y="59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57523</xdr:rowOff>
    </xdr:from>
    <xdr:ext cx="469744" cy="259045"/>
    <xdr:sp macro="" textlink="">
      <xdr:nvSpPr>
        <xdr:cNvPr id="320" name="テキスト ボックス 319"/>
        <xdr:cNvSpPr txBox="1"/>
      </xdr:nvSpPr>
      <xdr:spPr>
        <a:xfrm>
          <a:off x="6737427" y="571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118255</xdr:rowOff>
    </xdr:from>
    <xdr:to>
      <xdr:col>15</xdr:col>
      <xdr:colOff>180975</xdr:colOff>
      <xdr:row>52</xdr:row>
      <xdr:rowOff>19522</xdr:rowOff>
    </xdr:to>
    <xdr:cxnSp macro="">
      <xdr:nvCxnSpPr>
        <xdr:cNvPr id="351" name="直線コネクタ 350"/>
        <xdr:cNvCxnSpPr/>
      </xdr:nvCxnSpPr>
      <xdr:spPr>
        <a:xfrm flipV="1">
          <a:off x="9639300" y="8862205"/>
          <a:ext cx="838200" cy="7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167149</xdr:rowOff>
    </xdr:from>
    <xdr:ext cx="469744" cy="259045"/>
    <xdr:sp macro="" textlink="">
      <xdr:nvSpPr>
        <xdr:cNvPr id="352" name="農林水産業費平均値テキスト"/>
        <xdr:cNvSpPr txBox="1"/>
      </xdr:nvSpPr>
      <xdr:spPr>
        <a:xfrm>
          <a:off x="10528300" y="959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19522</xdr:rowOff>
    </xdr:from>
    <xdr:to>
      <xdr:col>14</xdr:col>
      <xdr:colOff>28575</xdr:colOff>
      <xdr:row>53</xdr:row>
      <xdr:rowOff>50655</xdr:rowOff>
    </xdr:to>
    <xdr:cxnSp macro="">
      <xdr:nvCxnSpPr>
        <xdr:cNvPr id="354" name="直線コネクタ 353"/>
        <xdr:cNvCxnSpPr/>
      </xdr:nvCxnSpPr>
      <xdr:spPr>
        <a:xfrm flipV="1">
          <a:off x="8750300" y="8934922"/>
          <a:ext cx="889000" cy="20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128069</xdr:rowOff>
    </xdr:from>
    <xdr:ext cx="469744" cy="259045"/>
    <xdr:sp macro="" textlink="">
      <xdr:nvSpPr>
        <xdr:cNvPr id="356" name="テキスト ボックス 355"/>
        <xdr:cNvSpPr txBox="1"/>
      </xdr:nvSpPr>
      <xdr:spPr>
        <a:xfrm>
          <a:off x="9404427" y="972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50655</xdr:rowOff>
    </xdr:from>
    <xdr:to>
      <xdr:col>12</xdr:col>
      <xdr:colOff>511175</xdr:colOff>
      <xdr:row>54</xdr:row>
      <xdr:rowOff>117058</xdr:rowOff>
    </xdr:to>
    <xdr:cxnSp macro="">
      <xdr:nvCxnSpPr>
        <xdr:cNvPr id="357" name="直線コネクタ 356"/>
        <xdr:cNvCxnSpPr/>
      </xdr:nvCxnSpPr>
      <xdr:spPr>
        <a:xfrm flipV="1">
          <a:off x="7861300" y="9137505"/>
          <a:ext cx="8890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117401</xdr:rowOff>
    </xdr:from>
    <xdr:ext cx="469744" cy="259045"/>
    <xdr:sp macro="" textlink="">
      <xdr:nvSpPr>
        <xdr:cNvPr id="359" name="テキスト ボックス 358"/>
        <xdr:cNvSpPr txBox="1"/>
      </xdr:nvSpPr>
      <xdr:spPr>
        <a:xfrm>
          <a:off x="8515427" y="971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94307</xdr:rowOff>
    </xdr:from>
    <xdr:to>
      <xdr:col>11</xdr:col>
      <xdr:colOff>307975</xdr:colOff>
      <xdr:row>54</xdr:row>
      <xdr:rowOff>117058</xdr:rowOff>
    </xdr:to>
    <xdr:cxnSp macro="">
      <xdr:nvCxnSpPr>
        <xdr:cNvPr id="360" name="直線コネクタ 359"/>
        <xdr:cNvCxnSpPr/>
      </xdr:nvCxnSpPr>
      <xdr:spPr>
        <a:xfrm>
          <a:off x="6972300" y="9352607"/>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160835</xdr:rowOff>
    </xdr:from>
    <xdr:ext cx="469744" cy="259045"/>
    <xdr:sp macro="" textlink="">
      <xdr:nvSpPr>
        <xdr:cNvPr id="362" name="テキスト ボックス 361"/>
        <xdr:cNvSpPr txBox="1"/>
      </xdr:nvSpPr>
      <xdr:spPr>
        <a:xfrm>
          <a:off x="7626427" y="976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146139</xdr:rowOff>
    </xdr:from>
    <xdr:ext cx="469744" cy="259045"/>
    <xdr:sp macro="" textlink="">
      <xdr:nvSpPr>
        <xdr:cNvPr id="364" name="テキスト ボックス 363"/>
        <xdr:cNvSpPr txBox="1"/>
      </xdr:nvSpPr>
      <xdr:spPr>
        <a:xfrm>
          <a:off x="6737427" y="974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67455</xdr:rowOff>
    </xdr:from>
    <xdr:to>
      <xdr:col>15</xdr:col>
      <xdr:colOff>231775</xdr:colOff>
      <xdr:row>51</xdr:row>
      <xdr:rowOff>169055</xdr:rowOff>
    </xdr:to>
    <xdr:sp macro="" textlink="">
      <xdr:nvSpPr>
        <xdr:cNvPr id="370" name="円/楕円 369"/>
        <xdr:cNvSpPr/>
      </xdr:nvSpPr>
      <xdr:spPr>
        <a:xfrm>
          <a:off x="10426700" y="881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90332</xdr:rowOff>
    </xdr:from>
    <xdr:ext cx="534377" cy="259045"/>
    <xdr:sp macro="" textlink="">
      <xdr:nvSpPr>
        <xdr:cNvPr id="371" name="農林水産業費該当値テキスト"/>
        <xdr:cNvSpPr txBox="1"/>
      </xdr:nvSpPr>
      <xdr:spPr>
        <a:xfrm>
          <a:off x="10528300" y="866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12,422</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140172</xdr:rowOff>
    </xdr:from>
    <xdr:to>
      <xdr:col>14</xdr:col>
      <xdr:colOff>79375</xdr:colOff>
      <xdr:row>52</xdr:row>
      <xdr:rowOff>70322</xdr:rowOff>
    </xdr:to>
    <xdr:sp macro="" textlink="">
      <xdr:nvSpPr>
        <xdr:cNvPr id="372" name="円/楕円 371"/>
        <xdr:cNvSpPr/>
      </xdr:nvSpPr>
      <xdr:spPr>
        <a:xfrm>
          <a:off x="9588500" y="888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86849</xdr:rowOff>
    </xdr:from>
    <xdr:ext cx="534377" cy="259045"/>
    <xdr:sp macro="" textlink="">
      <xdr:nvSpPr>
        <xdr:cNvPr id="373" name="テキスト ボックス 372"/>
        <xdr:cNvSpPr txBox="1"/>
      </xdr:nvSpPr>
      <xdr:spPr>
        <a:xfrm>
          <a:off x="9372111" y="865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11,754</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171305</xdr:rowOff>
    </xdr:from>
    <xdr:to>
      <xdr:col>12</xdr:col>
      <xdr:colOff>561975</xdr:colOff>
      <xdr:row>53</xdr:row>
      <xdr:rowOff>101455</xdr:rowOff>
    </xdr:to>
    <xdr:sp macro="" textlink="">
      <xdr:nvSpPr>
        <xdr:cNvPr id="374" name="円/楕円 373"/>
        <xdr:cNvSpPr/>
      </xdr:nvSpPr>
      <xdr:spPr>
        <a:xfrm>
          <a:off x="8699500" y="9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51</xdr:row>
      <xdr:rowOff>117982</xdr:rowOff>
    </xdr:from>
    <xdr:ext cx="469744" cy="259045"/>
    <xdr:sp macro="" textlink="">
      <xdr:nvSpPr>
        <xdr:cNvPr id="375" name="テキスト ボックス 374"/>
        <xdr:cNvSpPr txBox="1"/>
      </xdr:nvSpPr>
      <xdr:spPr>
        <a:xfrm>
          <a:off x="8515427" y="88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66258</xdr:rowOff>
    </xdr:from>
    <xdr:to>
      <xdr:col>11</xdr:col>
      <xdr:colOff>358775</xdr:colOff>
      <xdr:row>54</xdr:row>
      <xdr:rowOff>167858</xdr:rowOff>
    </xdr:to>
    <xdr:sp macro="" textlink="">
      <xdr:nvSpPr>
        <xdr:cNvPr id="376" name="円/楕円 375"/>
        <xdr:cNvSpPr/>
      </xdr:nvSpPr>
      <xdr:spPr>
        <a:xfrm>
          <a:off x="7810500" y="93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12935</xdr:rowOff>
    </xdr:from>
    <xdr:ext cx="469744" cy="259045"/>
    <xdr:sp macro="" textlink="">
      <xdr:nvSpPr>
        <xdr:cNvPr id="377" name="テキスト ボックス 376"/>
        <xdr:cNvSpPr txBox="1"/>
      </xdr:nvSpPr>
      <xdr:spPr>
        <a:xfrm>
          <a:off x="7626427" y="90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7,708</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43507</xdr:rowOff>
    </xdr:from>
    <xdr:to>
      <xdr:col>10</xdr:col>
      <xdr:colOff>155575</xdr:colOff>
      <xdr:row>54</xdr:row>
      <xdr:rowOff>145107</xdr:rowOff>
    </xdr:to>
    <xdr:sp macro="" textlink="">
      <xdr:nvSpPr>
        <xdr:cNvPr id="378" name="円/楕円 377"/>
        <xdr:cNvSpPr/>
      </xdr:nvSpPr>
      <xdr:spPr>
        <a:xfrm>
          <a:off x="6921500" y="93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52</xdr:row>
      <xdr:rowOff>161634</xdr:rowOff>
    </xdr:from>
    <xdr:ext cx="469744" cy="259045"/>
    <xdr:sp macro="" textlink="">
      <xdr:nvSpPr>
        <xdr:cNvPr id="379" name="テキスト ボックス 378"/>
        <xdr:cNvSpPr txBox="1"/>
      </xdr:nvSpPr>
      <xdr:spPr>
        <a:xfrm>
          <a:off x="6737427" y="907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24440</xdr:rowOff>
    </xdr:from>
    <xdr:to>
      <xdr:col>15</xdr:col>
      <xdr:colOff>180975</xdr:colOff>
      <xdr:row>76</xdr:row>
      <xdr:rowOff>40373</xdr:rowOff>
    </xdr:to>
    <xdr:cxnSp macro="">
      <xdr:nvCxnSpPr>
        <xdr:cNvPr id="406" name="直線コネクタ 405"/>
        <xdr:cNvCxnSpPr/>
      </xdr:nvCxnSpPr>
      <xdr:spPr>
        <a:xfrm flipV="1">
          <a:off x="9639300" y="13054640"/>
          <a:ext cx="8382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153669</xdr:rowOff>
    </xdr:from>
    <xdr:ext cx="534377" cy="259045"/>
    <xdr:sp macro="" textlink="">
      <xdr:nvSpPr>
        <xdr:cNvPr id="407" name="商工費平均値テキスト"/>
        <xdr:cNvSpPr txBox="1"/>
      </xdr:nvSpPr>
      <xdr:spPr>
        <a:xfrm>
          <a:off x="10528300" y="1318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40373</xdr:rowOff>
    </xdr:from>
    <xdr:to>
      <xdr:col>14</xdr:col>
      <xdr:colOff>28575</xdr:colOff>
      <xdr:row>76</xdr:row>
      <xdr:rowOff>41974</xdr:rowOff>
    </xdr:to>
    <xdr:cxnSp macro="">
      <xdr:nvCxnSpPr>
        <xdr:cNvPr id="409" name="直線コネクタ 408"/>
        <xdr:cNvCxnSpPr/>
      </xdr:nvCxnSpPr>
      <xdr:spPr>
        <a:xfrm flipV="1">
          <a:off x="8750300" y="13070573"/>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70550</xdr:rowOff>
    </xdr:from>
    <xdr:ext cx="534377" cy="259045"/>
    <xdr:sp macro="" textlink="">
      <xdr:nvSpPr>
        <xdr:cNvPr id="411" name="テキスト ボックス 410"/>
        <xdr:cNvSpPr txBox="1"/>
      </xdr:nvSpPr>
      <xdr:spPr>
        <a:xfrm>
          <a:off x="9372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17263</xdr:rowOff>
    </xdr:from>
    <xdr:to>
      <xdr:col>12</xdr:col>
      <xdr:colOff>511175</xdr:colOff>
      <xdr:row>76</xdr:row>
      <xdr:rowOff>41974</xdr:rowOff>
    </xdr:to>
    <xdr:cxnSp macro="">
      <xdr:nvCxnSpPr>
        <xdr:cNvPr id="412" name="直線コネクタ 411"/>
        <xdr:cNvCxnSpPr/>
      </xdr:nvCxnSpPr>
      <xdr:spPr>
        <a:xfrm>
          <a:off x="7861300" y="13047463"/>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74345</xdr:rowOff>
    </xdr:from>
    <xdr:ext cx="534377" cy="259045"/>
    <xdr:sp macro="" textlink="">
      <xdr:nvSpPr>
        <xdr:cNvPr id="414" name="テキスト ボックス 413"/>
        <xdr:cNvSpPr txBox="1"/>
      </xdr:nvSpPr>
      <xdr:spPr>
        <a:xfrm>
          <a:off x="8483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170904</xdr:rowOff>
    </xdr:from>
    <xdr:to>
      <xdr:col>11</xdr:col>
      <xdr:colOff>307975</xdr:colOff>
      <xdr:row>76</xdr:row>
      <xdr:rowOff>17263</xdr:rowOff>
    </xdr:to>
    <xdr:cxnSp macro="">
      <xdr:nvCxnSpPr>
        <xdr:cNvPr id="415" name="直線コネクタ 414"/>
        <xdr:cNvCxnSpPr/>
      </xdr:nvCxnSpPr>
      <xdr:spPr>
        <a:xfrm>
          <a:off x="6972300" y="13029654"/>
          <a:ext cx="889000" cy="1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66367</xdr:rowOff>
    </xdr:from>
    <xdr:ext cx="534377" cy="259045"/>
    <xdr:sp macro="" textlink="">
      <xdr:nvSpPr>
        <xdr:cNvPr id="417" name="テキスト ボックス 416"/>
        <xdr:cNvSpPr txBox="1"/>
      </xdr:nvSpPr>
      <xdr:spPr>
        <a:xfrm>
          <a:off x="7594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55005</xdr:rowOff>
    </xdr:from>
    <xdr:ext cx="534377" cy="259045"/>
    <xdr:sp macro="" textlink="">
      <xdr:nvSpPr>
        <xdr:cNvPr id="419" name="テキスト ボックス 418"/>
        <xdr:cNvSpPr txBox="1"/>
      </xdr:nvSpPr>
      <xdr:spPr>
        <a:xfrm>
          <a:off x="6705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145090</xdr:rowOff>
    </xdr:from>
    <xdr:to>
      <xdr:col>15</xdr:col>
      <xdr:colOff>231775</xdr:colOff>
      <xdr:row>76</xdr:row>
      <xdr:rowOff>75239</xdr:rowOff>
    </xdr:to>
    <xdr:sp macro="" textlink="">
      <xdr:nvSpPr>
        <xdr:cNvPr id="425" name="円/楕円 424"/>
        <xdr:cNvSpPr/>
      </xdr:nvSpPr>
      <xdr:spPr>
        <a:xfrm>
          <a:off x="10426700" y="130038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167967</xdr:rowOff>
    </xdr:from>
    <xdr:ext cx="534377" cy="259045"/>
    <xdr:sp macro="" textlink="">
      <xdr:nvSpPr>
        <xdr:cNvPr id="426" name="商工費該当値テキスト"/>
        <xdr:cNvSpPr txBox="1"/>
      </xdr:nvSpPr>
      <xdr:spPr>
        <a:xfrm>
          <a:off x="10528300" y="1285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20,042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161023</xdr:rowOff>
    </xdr:from>
    <xdr:to>
      <xdr:col>14</xdr:col>
      <xdr:colOff>79375</xdr:colOff>
      <xdr:row>76</xdr:row>
      <xdr:rowOff>91173</xdr:rowOff>
    </xdr:to>
    <xdr:sp macro="" textlink="">
      <xdr:nvSpPr>
        <xdr:cNvPr id="427" name="円/楕円 426"/>
        <xdr:cNvSpPr/>
      </xdr:nvSpPr>
      <xdr:spPr>
        <a:xfrm>
          <a:off x="9588500" y="130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107701</xdr:rowOff>
    </xdr:from>
    <xdr:ext cx="534377" cy="259045"/>
    <xdr:sp macro="" textlink="">
      <xdr:nvSpPr>
        <xdr:cNvPr id="428" name="テキスト ボックス 427"/>
        <xdr:cNvSpPr txBox="1"/>
      </xdr:nvSpPr>
      <xdr:spPr>
        <a:xfrm>
          <a:off x="9372111" y="127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162624</xdr:rowOff>
    </xdr:from>
    <xdr:to>
      <xdr:col>12</xdr:col>
      <xdr:colOff>561975</xdr:colOff>
      <xdr:row>76</xdr:row>
      <xdr:rowOff>92774</xdr:rowOff>
    </xdr:to>
    <xdr:sp macro="" textlink="">
      <xdr:nvSpPr>
        <xdr:cNvPr id="429" name="円/楕円 428"/>
        <xdr:cNvSpPr/>
      </xdr:nvSpPr>
      <xdr:spPr>
        <a:xfrm>
          <a:off x="8699500" y="130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109300</xdr:rowOff>
    </xdr:from>
    <xdr:ext cx="534377" cy="259045"/>
    <xdr:sp macro="" textlink="">
      <xdr:nvSpPr>
        <xdr:cNvPr id="430" name="テキスト ボックス 429"/>
        <xdr:cNvSpPr txBox="1"/>
      </xdr:nvSpPr>
      <xdr:spPr>
        <a:xfrm>
          <a:off x="8483111" y="1279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137912</xdr:rowOff>
    </xdr:from>
    <xdr:to>
      <xdr:col>11</xdr:col>
      <xdr:colOff>358775</xdr:colOff>
      <xdr:row>76</xdr:row>
      <xdr:rowOff>68061</xdr:rowOff>
    </xdr:to>
    <xdr:sp macro="" textlink="">
      <xdr:nvSpPr>
        <xdr:cNvPr id="431" name="円/楕円 430"/>
        <xdr:cNvSpPr/>
      </xdr:nvSpPr>
      <xdr:spPr>
        <a:xfrm>
          <a:off x="7810500" y="129966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84589</xdr:rowOff>
    </xdr:from>
    <xdr:ext cx="534377" cy="259045"/>
    <xdr:sp macro="" textlink="">
      <xdr:nvSpPr>
        <xdr:cNvPr id="432" name="テキスト ボックス 431"/>
        <xdr:cNvSpPr txBox="1"/>
      </xdr:nvSpPr>
      <xdr:spPr>
        <a:xfrm>
          <a:off x="7594111" y="127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120104</xdr:rowOff>
    </xdr:from>
    <xdr:to>
      <xdr:col>10</xdr:col>
      <xdr:colOff>155575</xdr:colOff>
      <xdr:row>76</xdr:row>
      <xdr:rowOff>50254</xdr:rowOff>
    </xdr:to>
    <xdr:sp macro="" textlink="">
      <xdr:nvSpPr>
        <xdr:cNvPr id="433" name="円/楕円 432"/>
        <xdr:cNvSpPr/>
      </xdr:nvSpPr>
      <xdr:spPr>
        <a:xfrm>
          <a:off x="6921500" y="12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66781</xdr:rowOff>
    </xdr:from>
    <xdr:ext cx="534377" cy="259045"/>
    <xdr:sp macro="" textlink="">
      <xdr:nvSpPr>
        <xdr:cNvPr id="434" name="テキスト ボックス 433"/>
        <xdr:cNvSpPr txBox="1"/>
      </xdr:nvSpPr>
      <xdr:spPr>
        <a:xfrm>
          <a:off x="6705111" y="127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150521</xdr:rowOff>
    </xdr:from>
    <xdr:to>
      <xdr:col>15</xdr:col>
      <xdr:colOff>180975</xdr:colOff>
      <xdr:row>96</xdr:row>
      <xdr:rowOff>110764</xdr:rowOff>
    </xdr:to>
    <xdr:cxnSp macro="">
      <xdr:nvCxnSpPr>
        <xdr:cNvPr id="464" name="直線コネクタ 463"/>
        <xdr:cNvCxnSpPr/>
      </xdr:nvCxnSpPr>
      <xdr:spPr>
        <a:xfrm flipV="1">
          <a:off x="9639300" y="16438271"/>
          <a:ext cx="838200" cy="13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38104</xdr:rowOff>
    </xdr:from>
    <xdr:ext cx="534377" cy="259045"/>
    <xdr:sp macro="" textlink="">
      <xdr:nvSpPr>
        <xdr:cNvPr id="465" name="土木費平均値テキスト"/>
        <xdr:cNvSpPr txBox="1"/>
      </xdr:nvSpPr>
      <xdr:spPr>
        <a:xfrm>
          <a:off x="10528300" y="1649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94208</xdr:rowOff>
    </xdr:from>
    <xdr:to>
      <xdr:col>14</xdr:col>
      <xdr:colOff>28575</xdr:colOff>
      <xdr:row>96</xdr:row>
      <xdr:rowOff>110764</xdr:rowOff>
    </xdr:to>
    <xdr:cxnSp macro="">
      <xdr:nvCxnSpPr>
        <xdr:cNvPr id="467" name="直線コネクタ 466"/>
        <xdr:cNvCxnSpPr/>
      </xdr:nvCxnSpPr>
      <xdr:spPr>
        <a:xfrm>
          <a:off x="8750300" y="16553408"/>
          <a:ext cx="889000" cy="1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165740</xdr:rowOff>
    </xdr:from>
    <xdr:ext cx="534377" cy="259045"/>
    <xdr:sp macro="" textlink="">
      <xdr:nvSpPr>
        <xdr:cNvPr id="469" name="テキスト ボックス 468"/>
        <xdr:cNvSpPr txBox="1"/>
      </xdr:nvSpPr>
      <xdr:spPr>
        <a:xfrm>
          <a:off x="9372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94208</xdr:rowOff>
    </xdr:from>
    <xdr:to>
      <xdr:col>12</xdr:col>
      <xdr:colOff>511175</xdr:colOff>
      <xdr:row>96</xdr:row>
      <xdr:rowOff>143396</xdr:rowOff>
    </xdr:to>
    <xdr:cxnSp macro="">
      <xdr:nvCxnSpPr>
        <xdr:cNvPr id="470" name="直線コネクタ 469"/>
        <xdr:cNvCxnSpPr/>
      </xdr:nvCxnSpPr>
      <xdr:spPr>
        <a:xfrm flipV="1">
          <a:off x="7861300" y="16553408"/>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143396</xdr:rowOff>
    </xdr:from>
    <xdr:to>
      <xdr:col>11</xdr:col>
      <xdr:colOff>307975</xdr:colOff>
      <xdr:row>97</xdr:row>
      <xdr:rowOff>15112</xdr:rowOff>
    </xdr:to>
    <xdr:cxnSp macro="">
      <xdr:nvCxnSpPr>
        <xdr:cNvPr id="473" name="直線コネクタ 472"/>
        <xdr:cNvCxnSpPr/>
      </xdr:nvCxnSpPr>
      <xdr:spPr>
        <a:xfrm flipV="1">
          <a:off x="6972300" y="16602596"/>
          <a:ext cx="889000" cy="4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5" name="テキスト ボックス 474"/>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7" name="テキスト ボックス 476"/>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99721</xdr:rowOff>
    </xdr:from>
    <xdr:to>
      <xdr:col>15</xdr:col>
      <xdr:colOff>231775</xdr:colOff>
      <xdr:row>96</xdr:row>
      <xdr:rowOff>29871</xdr:rowOff>
    </xdr:to>
    <xdr:sp macro="" textlink="">
      <xdr:nvSpPr>
        <xdr:cNvPr id="483" name="円/楕円 482"/>
        <xdr:cNvSpPr/>
      </xdr:nvSpPr>
      <xdr:spPr>
        <a:xfrm>
          <a:off x="10426700" y="163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122598</xdr:rowOff>
    </xdr:from>
    <xdr:ext cx="534377" cy="259045"/>
    <xdr:sp macro="" textlink="">
      <xdr:nvSpPr>
        <xdr:cNvPr id="484" name="土木費該当値テキスト"/>
        <xdr:cNvSpPr txBox="1"/>
      </xdr:nvSpPr>
      <xdr:spPr>
        <a:xfrm>
          <a:off x="10528300" y="1623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50,432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59964</xdr:rowOff>
    </xdr:from>
    <xdr:to>
      <xdr:col>14</xdr:col>
      <xdr:colOff>79375</xdr:colOff>
      <xdr:row>96</xdr:row>
      <xdr:rowOff>161564</xdr:rowOff>
    </xdr:to>
    <xdr:sp macro="" textlink="">
      <xdr:nvSpPr>
        <xdr:cNvPr id="485" name="円/楕円 484"/>
        <xdr:cNvSpPr/>
      </xdr:nvSpPr>
      <xdr:spPr>
        <a:xfrm>
          <a:off x="9588500" y="1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6641</xdr:rowOff>
    </xdr:from>
    <xdr:ext cx="534377" cy="259045"/>
    <xdr:sp macro="" textlink="">
      <xdr:nvSpPr>
        <xdr:cNvPr id="486" name="テキスト ボックス 485"/>
        <xdr:cNvSpPr txBox="1"/>
      </xdr:nvSpPr>
      <xdr:spPr>
        <a:xfrm>
          <a:off x="9372111" y="1629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43,519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43408</xdr:rowOff>
    </xdr:from>
    <xdr:to>
      <xdr:col>12</xdr:col>
      <xdr:colOff>561975</xdr:colOff>
      <xdr:row>96</xdr:row>
      <xdr:rowOff>145008</xdr:rowOff>
    </xdr:to>
    <xdr:sp macro="" textlink="">
      <xdr:nvSpPr>
        <xdr:cNvPr id="487" name="円/楕円 486"/>
        <xdr:cNvSpPr/>
      </xdr:nvSpPr>
      <xdr:spPr>
        <a:xfrm>
          <a:off x="8699500" y="165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136135</xdr:rowOff>
    </xdr:from>
    <xdr:ext cx="534377" cy="259045"/>
    <xdr:sp macro="" textlink="">
      <xdr:nvSpPr>
        <xdr:cNvPr id="488" name="テキスト ボックス 487"/>
        <xdr:cNvSpPr txBox="1"/>
      </xdr:nvSpPr>
      <xdr:spPr>
        <a:xfrm>
          <a:off x="8483111" y="1659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92596</xdr:rowOff>
    </xdr:from>
    <xdr:to>
      <xdr:col>11</xdr:col>
      <xdr:colOff>358775</xdr:colOff>
      <xdr:row>97</xdr:row>
      <xdr:rowOff>22746</xdr:rowOff>
    </xdr:to>
    <xdr:sp macro="" textlink="">
      <xdr:nvSpPr>
        <xdr:cNvPr id="489" name="円/楕円 488"/>
        <xdr:cNvSpPr/>
      </xdr:nvSpPr>
      <xdr:spPr>
        <a:xfrm>
          <a:off x="7810500" y="165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13873</xdr:rowOff>
    </xdr:from>
    <xdr:ext cx="534377" cy="259045"/>
    <xdr:sp macro="" textlink="">
      <xdr:nvSpPr>
        <xdr:cNvPr id="490" name="テキスト ボックス 489"/>
        <xdr:cNvSpPr txBox="1"/>
      </xdr:nvSpPr>
      <xdr:spPr>
        <a:xfrm>
          <a:off x="7594111" y="166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135762</xdr:rowOff>
    </xdr:from>
    <xdr:to>
      <xdr:col>10</xdr:col>
      <xdr:colOff>155575</xdr:colOff>
      <xdr:row>97</xdr:row>
      <xdr:rowOff>65912</xdr:rowOff>
    </xdr:to>
    <xdr:sp macro="" textlink="">
      <xdr:nvSpPr>
        <xdr:cNvPr id="491" name="円/楕円 490"/>
        <xdr:cNvSpPr/>
      </xdr:nvSpPr>
      <xdr:spPr>
        <a:xfrm>
          <a:off x="6921500" y="165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57039</xdr:rowOff>
    </xdr:from>
    <xdr:ext cx="534377" cy="259045"/>
    <xdr:sp macro="" textlink="">
      <xdr:nvSpPr>
        <xdr:cNvPr id="492" name="テキスト ボックス 491"/>
        <xdr:cNvSpPr txBox="1"/>
      </xdr:nvSpPr>
      <xdr:spPr>
        <a:xfrm>
          <a:off x="6705111" y="166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112105</xdr:rowOff>
    </xdr:from>
    <xdr:to>
      <xdr:col>23</xdr:col>
      <xdr:colOff>517525</xdr:colOff>
      <xdr:row>36</xdr:row>
      <xdr:rowOff>131209</xdr:rowOff>
    </xdr:to>
    <xdr:cxnSp macro="">
      <xdr:nvCxnSpPr>
        <xdr:cNvPr id="524" name="直線コネクタ 523"/>
        <xdr:cNvCxnSpPr/>
      </xdr:nvCxnSpPr>
      <xdr:spPr>
        <a:xfrm flipV="1">
          <a:off x="15481300" y="6284305"/>
          <a:ext cx="8382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5"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111778</xdr:rowOff>
    </xdr:from>
    <xdr:to>
      <xdr:col>22</xdr:col>
      <xdr:colOff>365125</xdr:colOff>
      <xdr:row>36</xdr:row>
      <xdr:rowOff>131209</xdr:rowOff>
    </xdr:to>
    <xdr:cxnSp macro="">
      <xdr:nvCxnSpPr>
        <xdr:cNvPr id="527" name="直線コネクタ 526"/>
        <xdr:cNvCxnSpPr/>
      </xdr:nvCxnSpPr>
      <xdr:spPr>
        <a:xfrm>
          <a:off x="14592300" y="628397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29" name="テキスト ボックス 528"/>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111778</xdr:rowOff>
    </xdr:from>
    <xdr:to>
      <xdr:col>21</xdr:col>
      <xdr:colOff>161925</xdr:colOff>
      <xdr:row>36</xdr:row>
      <xdr:rowOff>132679</xdr:rowOff>
    </xdr:to>
    <xdr:cxnSp macro="">
      <xdr:nvCxnSpPr>
        <xdr:cNvPr id="530" name="直線コネクタ 529"/>
        <xdr:cNvCxnSpPr/>
      </xdr:nvCxnSpPr>
      <xdr:spPr>
        <a:xfrm flipV="1">
          <a:off x="13703300" y="6283978"/>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2" name="テキスト ボックス 531"/>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79774</xdr:rowOff>
    </xdr:from>
    <xdr:to>
      <xdr:col>19</xdr:col>
      <xdr:colOff>644525</xdr:colOff>
      <xdr:row>36</xdr:row>
      <xdr:rowOff>132679</xdr:rowOff>
    </xdr:to>
    <xdr:cxnSp macro="">
      <xdr:nvCxnSpPr>
        <xdr:cNvPr id="533" name="直線コネクタ 532"/>
        <xdr:cNvCxnSpPr/>
      </xdr:nvCxnSpPr>
      <xdr:spPr>
        <a:xfrm>
          <a:off x="12814300" y="5909074"/>
          <a:ext cx="889000" cy="39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5" name="テキスト ボックス 534"/>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41528</xdr:rowOff>
    </xdr:from>
    <xdr:ext cx="534377" cy="259045"/>
    <xdr:sp macro="" textlink="">
      <xdr:nvSpPr>
        <xdr:cNvPr id="537" name="テキスト ボックス 536"/>
        <xdr:cNvSpPr txBox="1"/>
      </xdr:nvSpPr>
      <xdr:spPr>
        <a:xfrm>
          <a:off x="12547111" y="621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61305</xdr:rowOff>
    </xdr:from>
    <xdr:to>
      <xdr:col>23</xdr:col>
      <xdr:colOff>568325</xdr:colOff>
      <xdr:row>36</xdr:row>
      <xdr:rowOff>162905</xdr:rowOff>
    </xdr:to>
    <xdr:sp macro="" textlink="">
      <xdr:nvSpPr>
        <xdr:cNvPr id="543" name="円/楕円 542"/>
        <xdr:cNvSpPr/>
      </xdr:nvSpPr>
      <xdr:spPr>
        <a:xfrm>
          <a:off x="16268700" y="62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39732</xdr:rowOff>
    </xdr:from>
    <xdr:ext cx="534377" cy="259045"/>
    <xdr:sp macro="" textlink="">
      <xdr:nvSpPr>
        <xdr:cNvPr id="544" name="消防費該当値テキスト"/>
        <xdr:cNvSpPr txBox="1"/>
      </xdr:nvSpPr>
      <xdr:spPr>
        <a:xfrm>
          <a:off x="16370300" y="621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80409</xdr:rowOff>
    </xdr:from>
    <xdr:to>
      <xdr:col>22</xdr:col>
      <xdr:colOff>415925</xdr:colOff>
      <xdr:row>37</xdr:row>
      <xdr:rowOff>10559</xdr:rowOff>
    </xdr:to>
    <xdr:sp macro="" textlink="">
      <xdr:nvSpPr>
        <xdr:cNvPr id="545" name="円/楕円 544"/>
        <xdr:cNvSpPr/>
      </xdr:nvSpPr>
      <xdr:spPr>
        <a:xfrm>
          <a:off x="15430500" y="62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1686</xdr:rowOff>
    </xdr:from>
    <xdr:ext cx="534377" cy="259045"/>
    <xdr:sp macro="" textlink="">
      <xdr:nvSpPr>
        <xdr:cNvPr id="546" name="テキスト ボックス 545"/>
        <xdr:cNvSpPr txBox="1"/>
      </xdr:nvSpPr>
      <xdr:spPr>
        <a:xfrm>
          <a:off x="15214111" y="63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60978</xdr:rowOff>
    </xdr:from>
    <xdr:to>
      <xdr:col>21</xdr:col>
      <xdr:colOff>212725</xdr:colOff>
      <xdr:row>36</xdr:row>
      <xdr:rowOff>162578</xdr:rowOff>
    </xdr:to>
    <xdr:sp macro="" textlink="">
      <xdr:nvSpPr>
        <xdr:cNvPr id="547" name="円/楕円 546"/>
        <xdr:cNvSpPr/>
      </xdr:nvSpPr>
      <xdr:spPr>
        <a:xfrm>
          <a:off x="14541500" y="623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153705</xdr:rowOff>
    </xdr:from>
    <xdr:ext cx="534377" cy="259045"/>
    <xdr:sp macro="" textlink="">
      <xdr:nvSpPr>
        <xdr:cNvPr id="548" name="テキスト ボックス 547"/>
        <xdr:cNvSpPr txBox="1"/>
      </xdr:nvSpPr>
      <xdr:spPr>
        <a:xfrm>
          <a:off x="14325111" y="632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81879</xdr:rowOff>
    </xdr:from>
    <xdr:to>
      <xdr:col>20</xdr:col>
      <xdr:colOff>9525</xdr:colOff>
      <xdr:row>37</xdr:row>
      <xdr:rowOff>12029</xdr:rowOff>
    </xdr:to>
    <xdr:sp macro="" textlink="">
      <xdr:nvSpPr>
        <xdr:cNvPr id="549" name="円/楕円 548"/>
        <xdr:cNvSpPr/>
      </xdr:nvSpPr>
      <xdr:spPr>
        <a:xfrm>
          <a:off x="13652500" y="625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3156</xdr:rowOff>
    </xdr:from>
    <xdr:ext cx="534377" cy="259045"/>
    <xdr:sp macro="" textlink="">
      <xdr:nvSpPr>
        <xdr:cNvPr id="550" name="テキスト ボックス 549"/>
        <xdr:cNvSpPr txBox="1"/>
      </xdr:nvSpPr>
      <xdr:spPr>
        <a:xfrm>
          <a:off x="13436111" y="634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28974</xdr:rowOff>
    </xdr:from>
    <xdr:to>
      <xdr:col>18</xdr:col>
      <xdr:colOff>492125</xdr:colOff>
      <xdr:row>34</xdr:row>
      <xdr:rowOff>130574</xdr:rowOff>
    </xdr:to>
    <xdr:sp macro="" textlink="">
      <xdr:nvSpPr>
        <xdr:cNvPr id="551" name="円/楕円 550"/>
        <xdr:cNvSpPr/>
      </xdr:nvSpPr>
      <xdr:spPr>
        <a:xfrm>
          <a:off x="12763500" y="585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147101</xdr:rowOff>
    </xdr:from>
    <xdr:ext cx="534377" cy="259045"/>
    <xdr:sp macro="" textlink="">
      <xdr:nvSpPr>
        <xdr:cNvPr id="552" name="テキスト ボックス 551"/>
        <xdr:cNvSpPr txBox="1"/>
      </xdr:nvSpPr>
      <xdr:spPr>
        <a:xfrm>
          <a:off x="12547111" y="56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27023</xdr:rowOff>
    </xdr:from>
    <xdr:to>
      <xdr:col>23</xdr:col>
      <xdr:colOff>517525</xdr:colOff>
      <xdr:row>55</xdr:row>
      <xdr:rowOff>86756</xdr:rowOff>
    </xdr:to>
    <xdr:cxnSp macro="">
      <xdr:nvCxnSpPr>
        <xdr:cNvPr id="580" name="直線コネクタ 579"/>
        <xdr:cNvCxnSpPr/>
      </xdr:nvCxnSpPr>
      <xdr:spPr>
        <a:xfrm>
          <a:off x="15481300" y="9285323"/>
          <a:ext cx="838200" cy="23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118282</xdr:rowOff>
    </xdr:from>
    <xdr:ext cx="534377" cy="259045"/>
    <xdr:sp macro="" textlink="">
      <xdr:nvSpPr>
        <xdr:cNvPr id="581" name="教育費平均値テキスト"/>
        <xdr:cNvSpPr txBox="1"/>
      </xdr:nvSpPr>
      <xdr:spPr>
        <a:xfrm>
          <a:off x="16370300" y="9548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27023</xdr:rowOff>
    </xdr:from>
    <xdr:to>
      <xdr:col>22</xdr:col>
      <xdr:colOff>365125</xdr:colOff>
      <xdr:row>55</xdr:row>
      <xdr:rowOff>4232</xdr:rowOff>
    </xdr:to>
    <xdr:cxnSp macro="">
      <xdr:nvCxnSpPr>
        <xdr:cNvPr id="583" name="直線コネクタ 582"/>
        <xdr:cNvCxnSpPr/>
      </xdr:nvCxnSpPr>
      <xdr:spPr>
        <a:xfrm flipV="1">
          <a:off x="14592300" y="9285323"/>
          <a:ext cx="889000" cy="1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171408</xdr:rowOff>
    </xdr:from>
    <xdr:ext cx="534377" cy="259045"/>
    <xdr:sp macro="" textlink="">
      <xdr:nvSpPr>
        <xdr:cNvPr id="585" name="テキスト ボックス 584"/>
        <xdr:cNvSpPr txBox="1"/>
      </xdr:nvSpPr>
      <xdr:spPr>
        <a:xfrm>
          <a:off x="15214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4232</xdr:rowOff>
    </xdr:from>
    <xdr:to>
      <xdr:col>21</xdr:col>
      <xdr:colOff>161925</xdr:colOff>
      <xdr:row>56</xdr:row>
      <xdr:rowOff>54501</xdr:rowOff>
    </xdr:to>
    <xdr:cxnSp macro="">
      <xdr:nvCxnSpPr>
        <xdr:cNvPr id="586" name="直線コネクタ 585"/>
        <xdr:cNvCxnSpPr/>
      </xdr:nvCxnSpPr>
      <xdr:spPr>
        <a:xfrm flipV="1">
          <a:off x="13703300" y="9433982"/>
          <a:ext cx="889000" cy="22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35277</xdr:rowOff>
    </xdr:from>
    <xdr:ext cx="534377" cy="259045"/>
    <xdr:sp macro="" textlink="">
      <xdr:nvSpPr>
        <xdr:cNvPr id="588" name="テキスト ボックス 587"/>
        <xdr:cNvSpPr txBox="1"/>
      </xdr:nvSpPr>
      <xdr:spPr>
        <a:xfrm>
          <a:off x="14325111" y="96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169258</xdr:rowOff>
    </xdr:from>
    <xdr:to>
      <xdr:col>19</xdr:col>
      <xdr:colOff>644525</xdr:colOff>
      <xdr:row>56</xdr:row>
      <xdr:rowOff>54501</xdr:rowOff>
    </xdr:to>
    <xdr:cxnSp macro="">
      <xdr:nvCxnSpPr>
        <xdr:cNvPr id="589" name="直線コネクタ 588"/>
        <xdr:cNvCxnSpPr/>
      </xdr:nvCxnSpPr>
      <xdr:spPr>
        <a:xfrm>
          <a:off x="12814300" y="9599008"/>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91" name="テキスト ボックス 590"/>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3" name="テキスト ボックス 592"/>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35956</xdr:rowOff>
    </xdr:from>
    <xdr:to>
      <xdr:col>23</xdr:col>
      <xdr:colOff>568325</xdr:colOff>
      <xdr:row>55</xdr:row>
      <xdr:rowOff>137556</xdr:rowOff>
    </xdr:to>
    <xdr:sp macro="" textlink="">
      <xdr:nvSpPr>
        <xdr:cNvPr id="599" name="円/楕円 598"/>
        <xdr:cNvSpPr/>
      </xdr:nvSpPr>
      <xdr:spPr>
        <a:xfrm>
          <a:off x="16268700" y="94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58833</xdr:rowOff>
    </xdr:from>
    <xdr:ext cx="534377" cy="259045"/>
    <xdr:sp macro="" textlink="">
      <xdr:nvSpPr>
        <xdr:cNvPr id="600" name="教育費該当値テキスト"/>
        <xdr:cNvSpPr txBox="1"/>
      </xdr:nvSpPr>
      <xdr:spPr>
        <a:xfrm>
          <a:off x="16370300" y="931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44,816</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147673</xdr:rowOff>
    </xdr:from>
    <xdr:to>
      <xdr:col>22</xdr:col>
      <xdr:colOff>415925</xdr:colOff>
      <xdr:row>54</xdr:row>
      <xdr:rowOff>77823</xdr:rowOff>
    </xdr:to>
    <xdr:sp macro="" textlink="">
      <xdr:nvSpPr>
        <xdr:cNvPr id="601" name="円/楕円 600"/>
        <xdr:cNvSpPr/>
      </xdr:nvSpPr>
      <xdr:spPr>
        <a:xfrm>
          <a:off x="15430500" y="92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94350</xdr:rowOff>
    </xdr:from>
    <xdr:ext cx="534377" cy="259045"/>
    <xdr:sp macro="" textlink="">
      <xdr:nvSpPr>
        <xdr:cNvPr id="602" name="テキスト ボックス 601"/>
        <xdr:cNvSpPr txBox="1"/>
      </xdr:nvSpPr>
      <xdr:spPr>
        <a:xfrm>
          <a:off x="15214111" y="90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124882</xdr:rowOff>
    </xdr:from>
    <xdr:to>
      <xdr:col>21</xdr:col>
      <xdr:colOff>212725</xdr:colOff>
      <xdr:row>55</xdr:row>
      <xdr:rowOff>55032</xdr:rowOff>
    </xdr:to>
    <xdr:sp macro="" textlink="">
      <xdr:nvSpPr>
        <xdr:cNvPr id="603" name="円/楕円 602"/>
        <xdr:cNvSpPr/>
      </xdr:nvSpPr>
      <xdr:spPr>
        <a:xfrm>
          <a:off x="14541500" y="938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71559</xdr:rowOff>
    </xdr:from>
    <xdr:ext cx="534377" cy="259045"/>
    <xdr:sp macro="" textlink="">
      <xdr:nvSpPr>
        <xdr:cNvPr id="604" name="テキスト ボックス 603"/>
        <xdr:cNvSpPr txBox="1"/>
      </xdr:nvSpPr>
      <xdr:spPr>
        <a:xfrm>
          <a:off x="14325111" y="915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3701</xdr:rowOff>
    </xdr:from>
    <xdr:to>
      <xdr:col>20</xdr:col>
      <xdr:colOff>9525</xdr:colOff>
      <xdr:row>56</xdr:row>
      <xdr:rowOff>105301</xdr:rowOff>
    </xdr:to>
    <xdr:sp macro="" textlink="">
      <xdr:nvSpPr>
        <xdr:cNvPr id="605" name="円/楕円 604"/>
        <xdr:cNvSpPr/>
      </xdr:nvSpPr>
      <xdr:spPr>
        <a:xfrm>
          <a:off x="13652500" y="96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96428</xdr:rowOff>
    </xdr:from>
    <xdr:ext cx="534377" cy="259045"/>
    <xdr:sp macro="" textlink="">
      <xdr:nvSpPr>
        <xdr:cNvPr id="606" name="テキスト ボックス 605"/>
        <xdr:cNvSpPr txBox="1"/>
      </xdr:nvSpPr>
      <xdr:spPr>
        <a:xfrm>
          <a:off x="13436111" y="96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118458</xdr:rowOff>
    </xdr:from>
    <xdr:to>
      <xdr:col>18</xdr:col>
      <xdr:colOff>492125</xdr:colOff>
      <xdr:row>56</xdr:row>
      <xdr:rowOff>48608</xdr:rowOff>
    </xdr:to>
    <xdr:sp macro="" textlink="">
      <xdr:nvSpPr>
        <xdr:cNvPr id="607" name="円/楕円 606"/>
        <xdr:cNvSpPr/>
      </xdr:nvSpPr>
      <xdr:spPr>
        <a:xfrm>
          <a:off x="12763500" y="954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65135</xdr:rowOff>
    </xdr:from>
    <xdr:ext cx="534377" cy="259045"/>
    <xdr:sp macro="" textlink="">
      <xdr:nvSpPr>
        <xdr:cNvPr id="608" name="テキスト ボックス 607"/>
        <xdr:cNvSpPr txBox="1"/>
      </xdr:nvSpPr>
      <xdr:spPr>
        <a:xfrm>
          <a:off x="12547111" y="93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30625</xdr:rowOff>
    </xdr:from>
    <xdr:to>
      <xdr:col>23</xdr:col>
      <xdr:colOff>517525</xdr:colOff>
      <xdr:row>72</xdr:row>
      <xdr:rowOff>107435</xdr:rowOff>
    </xdr:to>
    <xdr:cxnSp macro="">
      <xdr:nvCxnSpPr>
        <xdr:cNvPr id="639" name="直線コネクタ 638"/>
        <xdr:cNvCxnSpPr/>
      </xdr:nvCxnSpPr>
      <xdr:spPr>
        <a:xfrm flipV="1">
          <a:off x="15481300" y="12032125"/>
          <a:ext cx="838200" cy="4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153314</xdr:rowOff>
    </xdr:from>
    <xdr:ext cx="469744" cy="259045"/>
    <xdr:sp macro="" textlink="">
      <xdr:nvSpPr>
        <xdr:cNvPr id="640" name="災害復旧費平均値テキスト"/>
        <xdr:cNvSpPr txBox="1"/>
      </xdr:nvSpPr>
      <xdr:spPr>
        <a:xfrm>
          <a:off x="16370300" y="13526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107435</xdr:rowOff>
    </xdr:from>
    <xdr:to>
      <xdr:col>22</xdr:col>
      <xdr:colOff>365125</xdr:colOff>
      <xdr:row>75</xdr:row>
      <xdr:rowOff>13153</xdr:rowOff>
    </xdr:to>
    <xdr:cxnSp macro="">
      <xdr:nvCxnSpPr>
        <xdr:cNvPr id="642" name="直線コネクタ 641"/>
        <xdr:cNvCxnSpPr/>
      </xdr:nvCxnSpPr>
      <xdr:spPr>
        <a:xfrm flipV="1">
          <a:off x="14592300" y="12451835"/>
          <a:ext cx="889000" cy="42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107235</xdr:rowOff>
    </xdr:from>
    <xdr:ext cx="469744" cy="259045"/>
    <xdr:sp macro="" textlink="">
      <xdr:nvSpPr>
        <xdr:cNvPr id="644" name="テキスト ボックス 643"/>
        <xdr:cNvSpPr txBox="1"/>
      </xdr:nvSpPr>
      <xdr:spPr>
        <a:xfrm>
          <a:off x="15246427" y="1365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13153</xdr:rowOff>
    </xdr:from>
    <xdr:to>
      <xdr:col>21</xdr:col>
      <xdr:colOff>161925</xdr:colOff>
      <xdr:row>75</xdr:row>
      <xdr:rowOff>152143</xdr:rowOff>
    </xdr:to>
    <xdr:cxnSp macro="">
      <xdr:nvCxnSpPr>
        <xdr:cNvPr id="645" name="直線コネクタ 644"/>
        <xdr:cNvCxnSpPr/>
      </xdr:nvCxnSpPr>
      <xdr:spPr>
        <a:xfrm flipV="1">
          <a:off x="13703300" y="12871903"/>
          <a:ext cx="889000" cy="13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109292</xdr:rowOff>
    </xdr:from>
    <xdr:ext cx="378565" cy="259045"/>
    <xdr:sp macro="" textlink="">
      <xdr:nvSpPr>
        <xdr:cNvPr id="647" name="テキスト ボックス 646"/>
        <xdr:cNvSpPr txBox="1"/>
      </xdr:nvSpPr>
      <xdr:spPr>
        <a:xfrm>
          <a:off x="14403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108479</xdr:rowOff>
    </xdr:from>
    <xdr:to>
      <xdr:col>19</xdr:col>
      <xdr:colOff>644525</xdr:colOff>
      <xdr:row>75</xdr:row>
      <xdr:rowOff>152143</xdr:rowOff>
    </xdr:to>
    <xdr:cxnSp macro="">
      <xdr:nvCxnSpPr>
        <xdr:cNvPr id="648" name="直線コネクタ 647"/>
        <xdr:cNvCxnSpPr/>
      </xdr:nvCxnSpPr>
      <xdr:spPr>
        <a:xfrm>
          <a:off x="12814300" y="12967229"/>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108377</xdr:rowOff>
    </xdr:from>
    <xdr:ext cx="378565" cy="259045"/>
    <xdr:sp macro="" textlink="">
      <xdr:nvSpPr>
        <xdr:cNvPr id="650" name="テキスト ボックス 649"/>
        <xdr:cNvSpPr txBox="1"/>
      </xdr:nvSpPr>
      <xdr:spPr>
        <a:xfrm>
          <a:off x="13514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95772</xdr:rowOff>
    </xdr:from>
    <xdr:ext cx="469744" cy="259045"/>
    <xdr:sp macro="" textlink="">
      <xdr:nvSpPr>
        <xdr:cNvPr id="652" name="テキスト ボックス 651"/>
        <xdr:cNvSpPr txBox="1"/>
      </xdr:nvSpPr>
      <xdr:spPr>
        <a:xfrm>
          <a:off x="12579427" y="1364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69</xdr:row>
      <xdr:rowOff>151275</xdr:rowOff>
    </xdr:from>
    <xdr:to>
      <xdr:col>23</xdr:col>
      <xdr:colOff>568325</xdr:colOff>
      <xdr:row>70</xdr:row>
      <xdr:rowOff>81425</xdr:rowOff>
    </xdr:to>
    <xdr:sp macro="" textlink="">
      <xdr:nvSpPr>
        <xdr:cNvPr id="658" name="円/楕円 657"/>
        <xdr:cNvSpPr/>
      </xdr:nvSpPr>
      <xdr:spPr>
        <a:xfrm>
          <a:off x="16268700" y="11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104302</xdr:rowOff>
    </xdr:from>
    <xdr:ext cx="534377" cy="259045"/>
    <xdr:sp macro="" textlink="">
      <xdr:nvSpPr>
        <xdr:cNvPr id="659" name="災害復旧費該当値テキスト"/>
        <xdr:cNvSpPr txBox="1"/>
      </xdr:nvSpPr>
      <xdr:spPr>
        <a:xfrm>
          <a:off x="16370300" y="1193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49,340</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56635</xdr:rowOff>
    </xdr:from>
    <xdr:to>
      <xdr:col>22</xdr:col>
      <xdr:colOff>415925</xdr:colOff>
      <xdr:row>72</xdr:row>
      <xdr:rowOff>158235</xdr:rowOff>
    </xdr:to>
    <xdr:sp macro="" textlink="">
      <xdr:nvSpPr>
        <xdr:cNvPr id="660" name="円/楕円 659"/>
        <xdr:cNvSpPr/>
      </xdr:nvSpPr>
      <xdr:spPr>
        <a:xfrm>
          <a:off x="15430500" y="124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3312</xdr:rowOff>
    </xdr:from>
    <xdr:ext cx="534377" cy="259045"/>
    <xdr:sp macro="" textlink="">
      <xdr:nvSpPr>
        <xdr:cNvPr id="661" name="テキスト ボックス 660"/>
        <xdr:cNvSpPr txBox="1"/>
      </xdr:nvSpPr>
      <xdr:spPr>
        <a:xfrm>
          <a:off x="15214111" y="1217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133803</xdr:rowOff>
    </xdr:from>
    <xdr:to>
      <xdr:col>21</xdr:col>
      <xdr:colOff>212725</xdr:colOff>
      <xdr:row>75</xdr:row>
      <xdr:rowOff>63953</xdr:rowOff>
    </xdr:to>
    <xdr:sp macro="" textlink="">
      <xdr:nvSpPr>
        <xdr:cNvPr id="662" name="円/楕円 661"/>
        <xdr:cNvSpPr/>
      </xdr:nvSpPr>
      <xdr:spPr>
        <a:xfrm>
          <a:off x="14541500" y="1282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80480</xdr:rowOff>
    </xdr:from>
    <xdr:ext cx="534377" cy="259045"/>
    <xdr:sp macro="" textlink="">
      <xdr:nvSpPr>
        <xdr:cNvPr id="663" name="テキスト ボックス 662"/>
        <xdr:cNvSpPr txBox="1"/>
      </xdr:nvSpPr>
      <xdr:spPr>
        <a:xfrm>
          <a:off x="14325111" y="1259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101343</xdr:rowOff>
    </xdr:from>
    <xdr:to>
      <xdr:col>20</xdr:col>
      <xdr:colOff>9525</xdr:colOff>
      <xdr:row>76</xdr:row>
      <xdr:rowOff>31493</xdr:rowOff>
    </xdr:to>
    <xdr:sp macro="" textlink="">
      <xdr:nvSpPr>
        <xdr:cNvPr id="664" name="円/楕円 663"/>
        <xdr:cNvSpPr/>
      </xdr:nvSpPr>
      <xdr:spPr>
        <a:xfrm>
          <a:off x="13652500" y="129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48020</xdr:rowOff>
    </xdr:from>
    <xdr:ext cx="534377" cy="259045"/>
    <xdr:sp macro="" textlink="">
      <xdr:nvSpPr>
        <xdr:cNvPr id="665" name="テキスト ボックス 664"/>
        <xdr:cNvSpPr txBox="1"/>
      </xdr:nvSpPr>
      <xdr:spPr>
        <a:xfrm>
          <a:off x="13436111" y="1273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57679</xdr:rowOff>
    </xdr:from>
    <xdr:to>
      <xdr:col>18</xdr:col>
      <xdr:colOff>492125</xdr:colOff>
      <xdr:row>75</xdr:row>
      <xdr:rowOff>159280</xdr:rowOff>
    </xdr:to>
    <xdr:sp macro="" textlink="">
      <xdr:nvSpPr>
        <xdr:cNvPr id="666" name="円/楕円 665"/>
        <xdr:cNvSpPr/>
      </xdr:nvSpPr>
      <xdr:spPr>
        <a:xfrm>
          <a:off x="12763500" y="12916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4356</xdr:rowOff>
    </xdr:from>
    <xdr:ext cx="534377" cy="259045"/>
    <xdr:sp macro="" textlink="">
      <xdr:nvSpPr>
        <xdr:cNvPr id="667" name="テキスト ボックス 666"/>
        <xdr:cNvSpPr txBox="1"/>
      </xdr:nvSpPr>
      <xdr:spPr>
        <a:xfrm>
          <a:off x="12547111" y="1269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88264</xdr:rowOff>
    </xdr:from>
    <xdr:to>
      <xdr:col>23</xdr:col>
      <xdr:colOff>517525</xdr:colOff>
      <xdr:row>95</xdr:row>
      <xdr:rowOff>108806</xdr:rowOff>
    </xdr:to>
    <xdr:cxnSp macro="">
      <xdr:nvCxnSpPr>
        <xdr:cNvPr id="699" name="直線コネクタ 698"/>
        <xdr:cNvCxnSpPr/>
      </xdr:nvCxnSpPr>
      <xdr:spPr>
        <a:xfrm flipV="1">
          <a:off x="15481300" y="16376014"/>
          <a:ext cx="8382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0"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87874</xdr:rowOff>
    </xdr:from>
    <xdr:to>
      <xdr:col>22</xdr:col>
      <xdr:colOff>365125</xdr:colOff>
      <xdr:row>95</xdr:row>
      <xdr:rowOff>108806</xdr:rowOff>
    </xdr:to>
    <xdr:cxnSp macro="">
      <xdr:nvCxnSpPr>
        <xdr:cNvPr id="702" name="直線コネクタ 701"/>
        <xdr:cNvCxnSpPr/>
      </xdr:nvCxnSpPr>
      <xdr:spPr>
        <a:xfrm>
          <a:off x="14592300" y="16375624"/>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4" name="テキスト ボックス 703"/>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71120</xdr:rowOff>
    </xdr:from>
    <xdr:to>
      <xdr:col>21</xdr:col>
      <xdr:colOff>161925</xdr:colOff>
      <xdr:row>95</xdr:row>
      <xdr:rowOff>87874</xdr:rowOff>
    </xdr:to>
    <xdr:cxnSp macro="">
      <xdr:nvCxnSpPr>
        <xdr:cNvPr id="705" name="直線コネクタ 704"/>
        <xdr:cNvCxnSpPr/>
      </xdr:nvCxnSpPr>
      <xdr:spPr>
        <a:xfrm>
          <a:off x="13703300" y="16358870"/>
          <a:ext cx="8890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7" name="テキスト ボックス 706"/>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13187</xdr:rowOff>
    </xdr:from>
    <xdr:to>
      <xdr:col>19</xdr:col>
      <xdr:colOff>644525</xdr:colOff>
      <xdr:row>95</xdr:row>
      <xdr:rowOff>71120</xdr:rowOff>
    </xdr:to>
    <xdr:cxnSp macro="">
      <xdr:nvCxnSpPr>
        <xdr:cNvPr id="708" name="直線コネクタ 707"/>
        <xdr:cNvCxnSpPr/>
      </xdr:nvCxnSpPr>
      <xdr:spPr>
        <a:xfrm>
          <a:off x="12814300" y="16300937"/>
          <a:ext cx="889000" cy="5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0" name="テキスト ボックス 709"/>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2" name="テキスト ボックス 711"/>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37464</xdr:rowOff>
    </xdr:from>
    <xdr:to>
      <xdr:col>23</xdr:col>
      <xdr:colOff>568325</xdr:colOff>
      <xdr:row>95</xdr:row>
      <xdr:rowOff>139064</xdr:rowOff>
    </xdr:to>
    <xdr:sp macro="" textlink="">
      <xdr:nvSpPr>
        <xdr:cNvPr id="718" name="円/楕円 717"/>
        <xdr:cNvSpPr/>
      </xdr:nvSpPr>
      <xdr:spPr>
        <a:xfrm>
          <a:off x="16268700" y="163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15891</xdr:rowOff>
    </xdr:from>
    <xdr:ext cx="534377" cy="259045"/>
    <xdr:sp macro="" textlink="">
      <xdr:nvSpPr>
        <xdr:cNvPr id="719" name="公債費該当値テキスト"/>
        <xdr:cNvSpPr txBox="1"/>
      </xdr:nvSpPr>
      <xdr:spPr>
        <a:xfrm>
          <a:off x="16370300" y="1630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31,325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58006</xdr:rowOff>
    </xdr:from>
    <xdr:to>
      <xdr:col>22</xdr:col>
      <xdr:colOff>415925</xdr:colOff>
      <xdr:row>95</xdr:row>
      <xdr:rowOff>159606</xdr:rowOff>
    </xdr:to>
    <xdr:sp macro="" textlink="">
      <xdr:nvSpPr>
        <xdr:cNvPr id="720" name="円/楕円 719"/>
        <xdr:cNvSpPr/>
      </xdr:nvSpPr>
      <xdr:spPr>
        <a:xfrm>
          <a:off x="15430500" y="163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150733</xdr:rowOff>
    </xdr:from>
    <xdr:ext cx="534377" cy="259045"/>
    <xdr:sp macro="" textlink="">
      <xdr:nvSpPr>
        <xdr:cNvPr id="721" name="テキスト ボックス 720"/>
        <xdr:cNvSpPr txBox="1"/>
      </xdr:nvSpPr>
      <xdr:spPr>
        <a:xfrm>
          <a:off x="15214111" y="1643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37074</xdr:rowOff>
    </xdr:from>
    <xdr:to>
      <xdr:col>21</xdr:col>
      <xdr:colOff>212725</xdr:colOff>
      <xdr:row>95</xdr:row>
      <xdr:rowOff>138674</xdr:rowOff>
    </xdr:to>
    <xdr:sp macro="" textlink="">
      <xdr:nvSpPr>
        <xdr:cNvPr id="722" name="円/楕円 721"/>
        <xdr:cNvSpPr/>
      </xdr:nvSpPr>
      <xdr:spPr>
        <a:xfrm>
          <a:off x="14541500" y="1632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129801</xdr:rowOff>
    </xdr:from>
    <xdr:ext cx="534377" cy="259045"/>
    <xdr:sp macro="" textlink="">
      <xdr:nvSpPr>
        <xdr:cNvPr id="723" name="テキスト ボックス 722"/>
        <xdr:cNvSpPr txBox="1"/>
      </xdr:nvSpPr>
      <xdr:spPr>
        <a:xfrm>
          <a:off x="14325111" y="1641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20320</xdr:rowOff>
    </xdr:from>
    <xdr:to>
      <xdr:col>20</xdr:col>
      <xdr:colOff>9525</xdr:colOff>
      <xdr:row>95</xdr:row>
      <xdr:rowOff>121920</xdr:rowOff>
    </xdr:to>
    <xdr:sp macro="" textlink="">
      <xdr:nvSpPr>
        <xdr:cNvPr id="724" name="円/楕円 723"/>
        <xdr:cNvSpPr/>
      </xdr:nvSpPr>
      <xdr:spPr>
        <a:xfrm>
          <a:off x="13652500" y="163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113047</xdr:rowOff>
    </xdr:from>
    <xdr:ext cx="534377" cy="259045"/>
    <xdr:sp macro="" textlink="">
      <xdr:nvSpPr>
        <xdr:cNvPr id="725" name="テキスト ボックス 724"/>
        <xdr:cNvSpPr txBox="1"/>
      </xdr:nvSpPr>
      <xdr:spPr>
        <a:xfrm>
          <a:off x="13436111" y="164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133837</xdr:rowOff>
    </xdr:from>
    <xdr:to>
      <xdr:col>18</xdr:col>
      <xdr:colOff>492125</xdr:colOff>
      <xdr:row>95</xdr:row>
      <xdr:rowOff>63987</xdr:rowOff>
    </xdr:to>
    <xdr:sp macro="" textlink="">
      <xdr:nvSpPr>
        <xdr:cNvPr id="726" name="円/楕円 725"/>
        <xdr:cNvSpPr/>
      </xdr:nvSpPr>
      <xdr:spPr>
        <a:xfrm>
          <a:off x="12763500" y="162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55114</xdr:rowOff>
    </xdr:from>
    <xdr:ext cx="534377" cy="259045"/>
    <xdr:sp macro="" textlink="">
      <xdr:nvSpPr>
        <xdr:cNvPr id="727" name="テキスト ボックス 726"/>
        <xdr:cNvSpPr txBox="1"/>
      </xdr:nvSpPr>
      <xdr:spPr>
        <a:xfrm>
          <a:off x="12547111" y="163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130883</xdr:rowOff>
    </xdr:from>
    <xdr:to>
      <xdr:col>32</xdr:col>
      <xdr:colOff>187325</xdr:colOff>
      <xdr:row>39</xdr:row>
      <xdr:rowOff>98878</xdr:rowOff>
    </xdr:to>
    <xdr:cxnSp macro="">
      <xdr:nvCxnSpPr>
        <xdr:cNvPr id="758" name="直線コネクタ 757"/>
        <xdr:cNvCxnSpPr/>
      </xdr:nvCxnSpPr>
      <xdr:spPr>
        <a:xfrm>
          <a:off x="21323300" y="5788733"/>
          <a:ext cx="838200" cy="99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130883</xdr:rowOff>
    </xdr:from>
    <xdr:to>
      <xdr:col>31</xdr:col>
      <xdr:colOff>34925</xdr:colOff>
      <xdr:row>39</xdr:row>
      <xdr:rowOff>60996</xdr:rowOff>
    </xdr:to>
    <xdr:cxnSp macro="">
      <xdr:nvCxnSpPr>
        <xdr:cNvPr id="761" name="直線コネクタ 760"/>
        <xdr:cNvCxnSpPr/>
      </xdr:nvCxnSpPr>
      <xdr:spPr>
        <a:xfrm flipV="1">
          <a:off x="20434300" y="5788733"/>
          <a:ext cx="889000" cy="95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9851</xdr:rowOff>
    </xdr:from>
    <xdr:ext cx="378565" cy="259045"/>
    <xdr:sp macro="" textlink="">
      <xdr:nvSpPr>
        <xdr:cNvPr id="763" name="テキスト ボックス 762"/>
        <xdr:cNvSpPr txBox="1"/>
      </xdr:nvSpPr>
      <xdr:spPr>
        <a:xfrm>
          <a:off x="21134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60996</xdr:rowOff>
    </xdr:from>
    <xdr:to>
      <xdr:col>29</xdr:col>
      <xdr:colOff>517525</xdr:colOff>
      <xdr:row>39</xdr:row>
      <xdr:rowOff>98878</xdr:rowOff>
    </xdr:to>
    <xdr:cxnSp macro="">
      <xdr:nvCxnSpPr>
        <xdr:cNvPr id="764" name="直線コネクタ 763"/>
        <xdr:cNvCxnSpPr/>
      </xdr:nvCxnSpPr>
      <xdr:spPr>
        <a:xfrm flipV="1">
          <a:off x="19545300" y="6747546"/>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9" name="テキスト ボックス 768"/>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1" name="テキスト ボックス 770"/>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80083</xdr:rowOff>
    </xdr:from>
    <xdr:to>
      <xdr:col>31</xdr:col>
      <xdr:colOff>85725</xdr:colOff>
      <xdr:row>34</xdr:row>
      <xdr:rowOff>10233</xdr:rowOff>
    </xdr:to>
    <xdr:sp macro="" textlink="">
      <xdr:nvSpPr>
        <xdr:cNvPr id="779" name="円/楕円 778"/>
        <xdr:cNvSpPr/>
      </xdr:nvSpPr>
      <xdr:spPr>
        <a:xfrm>
          <a:off x="21272500" y="57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26760</xdr:rowOff>
    </xdr:from>
    <xdr:ext cx="469744" cy="259045"/>
    <xdr:sp macro="" textlink="">
      <xdr:nvSpPr>
        <xdr:cNvPr id="780" name="テキスト ボックス 779"/>
        <xdr:cNvSpPr txBox="1"/>
      </xdr:nvSpPr>
      <xdr:spPr>
        <a:xfrm>
          <a:off x="21088427" y="551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10196</xdr:rowOff>
    </xdr:from>
    <xdr:to>
      <xdr:col>29</xdr:col>
      <xdr:colOff>568325</xdr:colOff>
      <xdr:row>39</xdr:row>
      <xdr:rowOff>111796</xdr:rowOff>
    </xdr:to>
    <xdr:sp macro="" textlink="">
      <xdr:nvSpPr>
        <xdr:cNvPr id="781" name="円/楕円 780"/>
        <xdr:cNvSpPr/>
      </xdr:nvSpPr>
      <xdr:spPr>
        <a:xfrm>
          <a:off x="20383500" y="66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102923</xdr:rowOff>
    </xdr:from>
    <xdr:ext cx="378565" cy="259045"/>
    <xdr:sp macro="" textlink="">
      <xdr:nvSpPr>
        <xdr:cNvPr id="782" name="テキスト ボックス 781"/>
        <xdr:cNvSpPr txBox="1"/>
      </xdr:nvSpPr>
      <xdr:spPr>
        <a:xfrm>
          <a:off x="20245017" y="678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513,565</a:t>
          </a:r>
          <a:r>
            <a:rPr kumimoji="1" lang="ja-JP" altLang="ja-JP" sz="1300">
              <a:solidFill>
                <a:schemeClr val="dk1"/>
              </a:solidFill>
              <a:effectLst/>
              <a:latin typeface="+mn-lt"/>
              <a:ea typeface="+mn-ea"/>
              <a:cs typeface="+mn-cs"/>
            </a:rPr>
            <a:t>円となっている。</a:t>
          </a:r>
          <a:r>
            <a:rPr kumimoji="1" lang="ja-JP" altLang="en-US" sz="1300">
              <a:solidFill>
                <a:schemeClr val="dk1"/>
              </a:solidFill>
              <a:effectLst/>
              <a:latin typeface="+mn-lt"/>
              <a:ea typeface="+mn-ea"/>
              <a:cs typeface="+mn-cs"/>
            </a:rPr>
            <a:t>主な構成費目である民生費は、住民一人当たり</a:t>
          </a:r>
          <a:r>
            <a:rPr kumimoji="1" lang="en-US" altLang="ja-JP" sz="1300">
              <a:solidFill>
                <a:schemeClr val="dk1"/>
              </a:solidFill>
              <a:effectLst/>
              <a:latin typeface="+mn-lt"/>
              <a:ea typeface="+mn-ea"/>
              <a:cs typeface="+mn-cs"/>
            </a:rPr>
            <a:t>215,577</a:t>
          </a:r>
          <a:r>
            <a:rPr kumimoji="1" lang="ja-JP" altLang="en-US" sz="1300">
              <a:solidFill>
                <a:schemeClr val="dk1"/>
              </a:solidFill>
              <a:effectLst/>
              <a:latin typeface="+mn-lt"/>
              <a:ea typeface="+mn-ea"/>
              <a:cs typeface="+mn-cs"/>
            </a:rPr>
            <a:t>円と類似団体に比べ突出しているが、これは一般住宅等の除染事業によるものである。同様に、災害復旧費が</a:t>
          </a:r>
          <a:r>
            <a:rPr kumimoji="1" lang="en-US" altLang="ja-JP" sz="1300">
              <a:solidFill>
                <a:schemeClr val="dk1"/>
              </a:solidFill>
              <a:effectLst/>
              <a:latin typeface="+mn-lt"/>
              <a:ea typeface="+mn-ea"/>
              <a:cs typeface="+mn-cs"/>
            </a:rPr>
            <a:t>49,340</a:t>
          </a:r>
          <a:r>
            <a:rPr kumimoji="1" lang="ja-JP" altLang="en-US" sz="1300">
              <a:solidFill>
                <a:schemeClr val="dk1"/>
              </a:solidFill>
              <a:effectLst/>
              <a:latin typeface="+mn-lt"/>
              <a:ea typeface="+mn-ea"/>
              <a:cs typeface="+mn-cs"/>
            </a:rPr>
            <a:t>円となっているが、道路等公共施設の除染のほか、除染事業に伴う除去土壌等の仮置場の整備・搬出等によるものである（</a:t>
          </a:r>
          <a:r>
            <a:rPr kumimoji="1" lang="ja-JP" altLang="ja-JP" sz="1300" b="0" i="0" baseline="0">
              <a:solidFill>
                <a:schemeClr val="dk1"/>
              </a:solidFill>
              <a:effectLst/>
              <a:latin typeface="+mn-lt"/>
              <a:ea typeface="+mn-ea"/>
              <a:cs typeface="+mn-cs"/>
            </a:rPr>
            <a:t>全国平均と福島県平均の差を参照）。</a:t>
          </a:r>
          <a:r>
            <a:rPr kumimoji="1" lang="ja-JP" altLang="en-US" sz="1300" b="0" i="0" baseline="0">
              <a:solidFill>
                <a:schemeClr val="dk1"/>
              </a:solidFill>
              <a:effectLst/>
              <a:latin typeface="+mn-lt"/>
              <a:ea typeface="+mn-ea"/>
              <a:cs typeface="+mn-cs"/>
            </a:rPr>
            <a:t>東京電力福島第一原子力発電所</a:t>
          </a:r>
          <a:r>
            <a:rPr kumimoji="1" lang="ja-JP" altLang="ja-JP" sz="1300" b="0" i="0" baseline="0">
              <a:solidFill>
                <a:schemeClr val="dk1"/>
              </a:solidFill>
              <a:effectLst/>
              <a:latin typeface="+mn-lt"/>
              <a:ea typeface="+mn-ea"/>
              <a:cs typeface="+mn-cs"/>
            </a:rPr>
            <a:t>事故によるこのような異常値は平成</a:t>
          </a:r>
          <a:r>
            <a:rPr kumimoji="1" lang="en-US" altLang="ja-JP" sz="1300" b="0" i="0" baseline="0">
              <a:solidFill>
                <a:schemeClr val="dk1"/>
              </a:solidFill>
              <a:effectLst/>
              <a:latin typeface="+mn-lt"/>
              <a:ea typeface="+mn-ea"/>
              <a:cs typeface="+mn-cs"/>
            </a:rPr>
            <a:t>32</a:t>
          </a:r>
          <a:r>
            <a:rPr kumimoji="1" lang="ja-JP" altLang="ja-JP" sz="1300" b="0" i="0" baseline="0">
              <a:solidFill>
                <a:schemeClr val="dk1"/>
              </a:solidFill>
              <a:effectLst/>
              <a:latin typeface="+mn-lt"/>
              <a:ea typeface="+mn-ea"/>
              <a:cs typeface="+mn-cs"/>
            </a:rPr>
            <a:t>年度まで続く見込みである</a:t>
          </a:r>
          <a:r>
            <a:rPr kumimoji="1" lang="ja-JP" altLang="en-US" sz="1300">
              <a:solidFill>
                <a:schemeClr val="dk1"/>
              </a:solidFill>
              <a:effectLst/>
              <a:latin typeface="+mn-lt"/>
              <a:ea typeface="+mn-ea"/>
              <a:cs typeface="+mn-cs"/>
            </a:rPr>
            <a:t>。教育費も住民一人当たり</a:t>
          </a:r>
          <a:r>
            <a:rPr kumimoji="1" lang="en-US" altLang="ja-JP" sz="1300">
              <a:solidFill>
                <a:schemeClr val="dk1"/>
              </a:solidFill>
              <a:effectLst/>
              <a:latin typeface="+mn-lt"/>
              <a:ea typeface="+mn-ea"/>
              <a:cs typeface="+mn-cs"/>
            </a:rPr>
            <a:t>44,816</a:t>
          </a:r>
          <a:r>
            <a:rPr kumimoji="1" lang="ja-JP" altLang="en-US" sz="1300">
              <a:solidFill>
                <a:schemeClr val="dk1"/>
              </a:solidFill>
              <a:effectLst/>
              <a:latin typeface="+mn-lt"/>
              <a:ea typeface="+mn-ea"/>
              <a:cs typeface="+mn-cs"/>
            </a:rPr>
            <a:t>円となっており、類似団体よりも高い水準となっているが、これは平成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年４月開校予定の西田学園義務教育学校の整備等によるものである。同様に農林水産業費も住民一人当たり</a:t>
          </a:r>
          <a:r>
            <a:rPr kumimoji="1" lang="en-US" altLang="ja-JP" sz="1300">
              <a:solidFill>
                <a:schemeClr val="dk1"/>
              </a:solidFill>
              <a:effectLst/>
              <a:latin typeface="+mn-lt"/>
              <a:ea typeface="+mn-ea"/>
              <a:cs typeface="+mn-cs"/>
            </a:rPr>
            <a:t>12,422</a:t>
          </a:r>
          <a:r>
            <a:rPr kumimoji="1" lang="ja-JP" altLang="en-US" sz="1300">
              <a:solidFill>
                <a:schemeClr val="dk1"/>
              </a:solidFill>
              <a:effectLst/>
              <a:latin typeface="+mn-lt"/>
              <a:ea typeface="+mn-ea"/>
              <a:cs typeface="+mn-cs"/>
            </a:rPr>
            <a:t>円となっており、類似団体よりも高い水準となっているが、これは同事故を受けて、ふくしま森林再生事業等を実施していることによるものである。なお、労働費が平成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年度から大きく減少しているのは、被災求職者対策として実施していた地域雇用再生・創出モデル事業が平成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年度で終了したことによるものである。</a:t>
          </a:r>
          <a:endParaRPr kumimoji="1" lang="en-US" altLang="ja-JP" sz="1300">
            <a:solidFill>
              <a:schemeClr val="dk1"/>
            </a:solidFill>
            <a:effectLst/>
            <a:latin typeface="+mn-lt"/>
            <a:ea typeface="+mn-ea"/>
            <a:cs typeface="+mn-cs"/>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決算から作成した事業別財務諸表の活用、公共施設等総合管理計画に基づく各施設の最適化・長寿命化、民間委託の推進、補助金等の全庁的な見直し、地方債の発行抑制（財政措置の厚い起債を原則とする）、事務のカイゼン及び定員・給与の適正化等により健全な財政運営を継続していく。</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年度は、歳入がほぼ横ばい（</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％の増）なのに対し、歳出が</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の増となった。増大する扶助費に財政調整基金を取り崩して対応したこと等により、実質単年度収支は赤字となっている。今後は、さらなる扶助費の増加や老朽化施設の維持補修費の増加等が見込まれることから、歳入確保に加えて、公共施設等総合管理計画に基づく施設の最適化等により実質単年度収支が赤字にならない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連結実質赤字比率については、全ての会計で赤字は発生せず黒字決算となっている。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は、水道事業会計において東京電力からの損害賠償金により純利益が増加したこと、熱海温泉事業特別会計において温泉使用料減免に対する震災復興特別交付税が交付されたことにより純利益が増加したこと等があり、黒字額は全体で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今後も引き続き経費節減及び業務の効率化に努め、健全財政の維持に努めていく。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173868482</v>
      </c>
      <c r="BO4" s="411"/>
      <c r="BP4" s="411"/>
      <c r="BQ4" s="411"/>
      <c r="BR4" s="411"/>
      <c r="BS4" s="411"/>
      <c r="BT4" s="411"/>
      <c r="BU4" s="412"/>
      <c r="BV4" s="410">
        <v>173477875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5.9</v>
      </c>
      <c r="CU4" s="588"/>
      <c r="CV4" s="588"/>
      <c r="CW4" s="588"/>
      <c r="CX4" s="588"/>
      <c r="CY4" s="588"/>
      <c r="CZ4" s="588"/>
      <c r="DA4" s="589"/>
      <c r="DB4" s="587">
        <v>6.1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167859282</v>
      </c>
      <c r="BO5" s="416"/>
      <c r="BP5" s="416"/>
      <c r="BQ5" s="416"/>
      <c r="BR5" s="416"/>
      <c r="BS5" s="416"/>
      <c r="BT5" s="416"/>
      <c r="BU5" s="417"/>
      <c r="BV5" s="415">
        <v>166007209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90.6</v>
      </c>
      <c r="CU5" s="386"/>
      <c r="CV5" s="386"/>
      <c r="CW5" s="386"/>
      <c r="CX5" s="386"/>
      <c r="CY5" s="386"/>
      <c r="CZ5" s="386"/>
      <c r="DA5" s="387"/>
      <c r="DB5" s="385">
        <v>88.1</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6009200</v>
      </c>
      <c r="BO6" s="416"/>
      <c r="BP6" s="416"/>
      <c r="BQ6" s="416"/>
      <c r="BR6" s="416"/>
      <c r="BS6" s="416"/>
      <c r="BT6" s="416"/>
      <c r="BU6" s="417"/>
      <c r="BV6" s="415">
        <v>7470666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97.5</v>
      </c>
      <c r="CU6" s="562"/>
      <c r="CV6" s="562"/>
      <c r="CW6" s="562"/>
      <c r="CX6" s="562"/>
      <c r="CY6" s="562"/>
      <c r="CZ6" s="562"/>
      <c r="DA6" s="563"/>
      <c r="DB6" s="561">
        <v>95.3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2064403</v>
      </c>
      <c r="BO7" s="416"/>
      <c r="BP7" s="416"/>
      <c r="BQ7" s="416"/>
      <c r="BR7" s="416"/>
      <c r="BS7" s="416"/>
      <c r="BT7" s="416"/>
      <c r="BU7" s="417"/>
      <c r="BV7" s="415">
        <v>3284632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67264598</v>
      </c>
      <c r="CU7" s="416"/>
      <c r="CV7" s="416"/>
      <c r="CW7" s="416"/>
      <c r="CX7" s="416"/>
      <c r="CY7" s="416"/>
      <c r="CZ7" s="416"/>
      <c r="DA7" s="417"/>
      <c r="DB7" s="415">
        <v>68464793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3944797</v>
      </c>
      <c r="BO8" s="416"/>
      <c r="BP8" s="416"/>
      <c r="BQ8" s="416"/>
      <c r="BR8" s="416"/>
      <c r="BS8" s="416"/>
      <c r="BT8" s="416"/>
      <c r="BU8" s="417"/>
      <c r="BV8" s="415">
        <v>4186034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0.79</v>
      </c>
      <c r="CU8" s="525"/>
      <c r="CV8" s="525"/>
      <c r="CW8" s="525"/>
      <c r="CX8" s="525"/>
      <c r="CY8" s="525"/>
      <c r="CZ8" s="525"/>
      <c r="DA8" s="526"/>
      <c r="DB8" s="524">
        <v>0.77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335444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-241237</v>
      </c>
      <c r="BO9" s="416"/>
      <c r="BP9" s="416"/>
      <c r="BQ9" s="416"/>
      <c r="BR9" s="416"/>
      <c r="BS9" s="416"/>
      <c r="BT9" s="416"/>
      <c r="BU9" s="417"/>
      <c r="BV9" s="415">
        <v>-317334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11.4</v>
      </c>
      <c r="CU9" s="386"/>
      <c r="CV9" s="386"/>
      <c r="CW9" s="386"/>
      <c r="CX9" s="386"/>
      <c r="CY9" s="386"/>
      <c r="CZ9" s="386"/>
      <c r="DA9" s="387"/>
      <c r="DB9" s="385">
        <v>10.4</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338712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3960102</v>
      </c>
      <c r="BO10" s="416"/>
      <c r="BP10" s="416"/>
      <c r="BQ10" s="416"/>
      <c r="BR10" s="416"/>
      <c r="BS10" s="416"/>
      <c r="BT10" s="416"/>
      <c r="BU10" s="417"/>
      <c r="BV10" s="415">
        <v>5851830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326851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5440000</v>
      </c>
      <c r="BO12" s="416"/>
      <c r="BP12" s="416"/>
      <c r="BQ12" s="416"/>
      <c r="BR12" s="416"/>
      <c r="BS12" s="416"/>
      <c r="BT12" s="416"/>
      <c r="BU12" s="417"/>
      <c r="BV12" s="415">
        <v>4840000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324698</v>
      </c>
      <c r="S13" s="517"/>
      <c r="T13" s="517"/>
      <c r="U13" s="517"/>
      <c r="V13" s="518"/>
      <c r="W13" s="504" t="s">
        <v>124</v>
      </c>
      <c r="X13" s="428"/>
      <c r="Y13" s="428"/>
      <c r="Z13" s="428"/>
      <c r="AA13" s="428"/>
      <c r="AB13" s="429"/>
      <c r="AC13" s="391">
        <v>4550</v>
      </c>
      <c r="AD13" s="392"/>
      <c r="AE13" s="392"/>
      <c r="AF13" s="392"/>
      <c r="AG13" s="393"/>
      <c r="AH13" s="391">
        <v>5199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-1721135</v>
      </c>
      <c r="BO13" s="416"/>
      <c r="BP13" s="416"/>
      <c r="BQ13" s="416"/>
      <c r="BR13" s="416"/>
      <c r="BS13" s="416"/>
      <c r="BT13" s="416"/>
      <c r="BU13" s="417"/>
      <c r="BV13" s="415">
        <v>694496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5.0999999999999996</v>
      </c>
      <c r="CU13" s="386"/>
      <c r="CV13" s="386"/>
      <c r="CW13" s="386"/>
      <c r="CX13" s="386"/>
      <c r="CY13" s="386"/>
      <c r="CZ13" s="386"/>
      <c r="DA13" s="387"/>
      <c r="DB13" s="385">
        <v>4.5999999999999996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327307</v>
      </c>
      <c r="S14" s="517"/>
      <c r="T14" s="517"/>
      <c r="U14" s="517"/>
      <c r="V14" s="518"/>
      <c r="W14" s="519"/>
      <c r="X14" s="431"/>
      <c r="Y14" s="431"/>
      <c r="Z14" s="431"/>
      <c r="AA14" s="431"/>
      <c r="AB14" s="432"/>
      <c r="AC14" s="509">
        <v>3.2</v>
      </c>
      <c r="AD14" s="510"/>
      <c r="AE14" s="510"/>
      <c r="AF14" s="510"/>
      <c r="AG14" s="511"/>
      <c r="AH14" s="509">
        <v>3.7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325325</v>
      </c>
      <c r="S15" s="517"/>
      <c r="T15" s="517"/>
      <c r="U15" s="517"/>
      <c r="V15" s="518"/>
      <c r="W15" s="504" t="s">
        <v>131</v>
      </c>
      <c r="X15" s="428"/>
      <c r="Y15" s="428"/>
      <c r="Z15" s="428"/>
      <c r="AA15" s="428"/>
      <c r="AB15" s="429"/>
      <c r="AC15" s="391">
        <v>36734</v>
      </c>
      <c r="AD15" s="392"/>
      <c r="AE15" s="392"/>
      <c r="AF15" s="392"/>
      <c r="AG15" s="393"/>
      <c r="AH15" s="391">
        <v>34375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40640203</v>
      </c>
      <c r="BO15" s="411"/>
      <c r="BP15" s="411"/>
      <c r="BQ15" s="411"/>
      <c r="BR15" s="411"/>
      <c r="BS15" s="411"/>
      <c r="BT15" s="411"/>
      <c r="BU15" s="412"/>
      <c r="BV15" s="410">
        <v>40896845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25.5</v>
      </c>
      <c r="AD16" s="510"/>
      <c r="AE16" s="510"/>
      <c r="AF16" s="510"/>
      <c r="AG16" s="511"/>
      <c r="AH16" s="509">
        <v>24.7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50996355</v>
      </c>
      <c r="BO16" s="416"/>
      <c r="BP16" s="416"/>
      <c r="BQ16" s="416"/>
      <c r="BR16" s="416"/>
      <c r="BS16" s="416"/>
      <c r="BT16" s="416"/>
      <c r="BU16" s="417"/>
      <c r="BV16" s="415">
        <v>51513650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102817</v>
      </c>
      <c r="AD17" s="392"/>
      <c r="AE17" s="392"/>
      <c r="AF17" s="392"/>
      <c r="AG17" s="393"/>
      <c r="AH17" s="391">
        <v>99647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52150331</v>
      </c>
      <c r="BO17" s="416"/>
      <c r="BP17" s="416"/>
      <c r="BQ17" s="416"/>
      <c r="BR17" s="416"/>
      <c r="BS17" s="416"/>
      <c r="BT17" s="416"/>
      <c r="BU17" s="417"/>
      <c r="BV17" s="415">
        <v>52499070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757.2</v>
      </c>
      <c r="M18" s="480"/>
      <c r="N18" s="480"/>
      <c r="O18" s="480"/>
      <c r="P18" s="480"/>
      <c r="Q18" s="480"/>
      <c r="R18" s="481"/>
      <c r="S18" s="481"/>
      <c r="T18" s="481"/>
      <c r="U18" s="481"/>
      <c r="V18" s="482"/>
      <c r="W18" s="496"/>
      <c r="X18" s="497"/>
      <c r="Y18" s="497"/>
      <c r="Z18" s="497"/>
      <c r="AA18" s="497"/>
      <c r="AB18" s="505"/>
      <c r="AC18" s="379">
        <v>71.400000000000006</v>
      </c>
      <c r="AD18" s="380"/>
      <c r="AE18" s="380"/>
      <c r="AF18" s="380"/>
      <c r="AG18" s="483"/>
      <c r="AH18" s="379">
        <v>71.599999999999994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60848819</v>
      </c>
      <c r="BO18" s="416"/>
      <c r="BP18" s="416"/>
      <c r="BQ18" s="416"/>
      <c r="BR18" s="416"/>
      <c r="BS18" s="416"/>
      <c r="BT18" s="416"/>
      <c r="BU18" s="417"/>
      <c r="BV18" s="415">
        <v>60461633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443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86088157</v>
      </c>
      <c r="BO19" s="416"/>
      <c r="BP19" s="416"/>
      <c r="BQ19" s="416"/>
      <c r="BR19" s="416"/>
      <c r="BS19" s="416"/>
      <c r="BT19" s="416"/>
      <c r="BU19" s="417"/>
      <c r="BV19" s="415">
        <v>92443469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138310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84518803</v>
      </c>
      <c r="BO23" s="416"/>
      <c r="BP23" s="416"/>
      <c r="BQ23" s="416"/>
      <c r="BR23" s="416"/>
      <c r="BS23" s="416"/>
      <c r="BT23" s="416"/>
      <c r="BU23" s="417"/>
      <c r="BV23" s="415">
        <v>84961397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10570</v>
      </c>
      <c r="R24" s="392"/>
      <c r="S24" s="392"/>
      <c r="T24" s="392"/>
      <c r="U24" s="392"/>
      <c r="V24" s="393"/>
      <c r="W24" s="457"/>
      <c r="X24" s="448"/>
      <c r="Y24" s="449"/>
      <c r="Z24" s="388" t="s">
        <v>155</v>
      </c>
      <c r="AA24" s="389"/>
      <c r="AB24" s="389"/>
      <c r="AC24" s="389"/>
      <c r="AD24" s="389"/>
      <c r="AE24" s="389"/>
      <c r="AF24" s="389"/>
      <c r="AG24" s="390"/>
      <c r="AH24" s="391">
        <v>1783</v>
      </c>
      <c r="AI24" s="392"/>
      <c r="AJ24" s="392"/>
      <c r="AK24" s="392"/>
      <c r="AL24" s="393"/>
      <c r="AM24" s="391">
        <v>5914211</v>
      </c>
      <c r="AN24" s="392"/>
      <c r="AO24" s="392"/>
      <c r="AP24" s="392"/>
      <c r="AQ24" s="392"/>
      <c r="AR24" s="393"/>
      <c r="AS24" s="391">
        <v>3317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62685377</v>
      </c>
      <c r="BO24" s="416"/>
      <c r="BP24" s="416"/>
      <c r="BQ24" s="416"/>
      <c r="BR24" s="416"/>
      <c r="BS24" s="416"/>
      <c r="BT24" s="416"/>
      <c r="BU24" s="417"/>
      <c r="BV24" s="415">
        <v>63349305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2</v>
      </c>
      <c r="M25" s="392"/>
      <c r="N25" s="392"/>
      <c r="O25" s="392"/>
      <c r="P25" s="393"/>
      <c r="Q25" s="391">
        <v>8880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5024772</v>
      </c>
      <c r="BO25" s="411"/>
      <c r="BP25" s="411"/>
      <c r="BQ25" s="411"/>
      <c r="BR25" s="411"/>
      <c r="BS25" s="411"/>
      <c r="BT25" s="411"/>
      <c r="BU25" s="412"/>
      <c r="BV25" s="410">
        <v>5692936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7600</v>
      </c>
      <c r="R26" s="392"/>
      <c r="S26" s="392"/>
      <c r="T26" s="392"/>
      <c r="U26" s="392"/>
      <c r="V26" s="393"/>
      <c r="W26" s="457"/>
      <c r="X26" s="448"/>
      <c r="Y26" s="449"/>
      <c r="Z26" s="388" t="s">
        <v>161</v>
      </c>
      <c r="AA26" s="470"/>
      <c r="AB26" s="470"/>
      <c r="AC26" s="470"/>
      <c r="AD26" s="470"/>
      <c r="AE26" s="470"/>
      <c r="AF26" s="470"/>
      <c r="AG26" s="471"/>
      <c r="AH26" s="391">
        <v>185</v>
      </c>
      <c r="AI26" s="392"/>
      <c r="AJ26" s="392"/>
      <c r="AK26" s="392"/>
      <c r="AL26" s="393"/>
      <c r="AM26" s="391">
        <v>665630</v>
      </c>
      <c r="AN26" s="392"/>
      <c r="AO26" s="392"/>
      <c r="AP26" s="392"/>
      <c r="AQ26" s="392"/>
      <c r="AR26" s="393"/>
      <c r="AS26" s="391">
        <v>3598</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6850</v>
      </c>
      <c r="R27" s="392"/>
      <c r="S27" s="392"/>
      <c r="T27" s="392"/>
      <c r="U27" s="392"/>
      <c r="V27" s="393"/>
      <c r="W27" s="457"/>
      <c r="X27" s="448"/>
      <c r="Y27" s="449"/>
      <c r="Z27" s="388" t="s">
        <v>164</v>
      </c>
      <c r="AA27" s="389"/>
      <c r="AB27" s="389"/>
      <c r="AC27" s="389"/>
      <c r="AD27" s="389"/>
      <c r="AE27" s="389"/>
      <c r="AF27" s="389"/>
      <c r="AG27" s="390"/>
      <c r="AH27" s="391">
        <v>31</v>
      </c>
      <c r="AI27" s="392"/>
      <c r="AJ27" s="392"/>
      <c r="AK27" s="392"/>
      <c r="AL27" s="393"/>
      <c r="AM27" s="391">
        <v>131502</v>
      </c>
      <c r="AN27" s="392"/>
      <c r="AO27" s="392"/>
      <c r="AP27" s="392"/>
      <c r="AQ27" s="392"/>
      <c r="AR27" s="393"/>
      <c r="AS27" s="391">
        <v>4242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1800278</v>
      </c>
      <c r="BO27" s="419"/>
      <c r="BP27" s="419"/>
      <c r="BQ27" s="419"/>
      <c r="BR27" s="419"/>
      <c r="BS27" s="419"/>
      <c r="BT27" s="419"/>
      <c r="BU27" s="420"/>
      <c r="BV27" s="418">
        <v>1800278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6380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12420377</v>
      </c>
      <c r="BO28" s="411"/>
      <c r="BP28" s="411"/>
      <c r="BQ28" s="411"/>
      <c r="BR28" s="411"/>
      <c r="BS28" s="411"/>
      <c r="BT28" s="411"/>
      <c r="BU28" s="412"/>
      <c r="BV28" s="410">
        <v>13900275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36</v>
      </c>
      <c r="M29" s="392"/>
      <c r="N29" s="392"/>
      <c r="O29" s="392"/>
      <c r="P29" s="393"/>
      <c r="Q29" s="391">
        <v>6000</v>
      </c>
      <c r="R29" s="392"/>
      <c r="S29" s="392"/>
      <c r="T29" s="392"/>
      <c r="U29" s="392"/>
      <c r="V29" s="393"/>
      <c r="W29" s="458"/>
      <c r="X29" s="459"/>
      <c r="Y29" s="460"/>
      <c r="Z29" s="388" t="s">
        <v>171</v>
      </c>
      <c r="AA29" s="389"/>
      <c r="AB29" s="389"/>
      <c r="AC29" s="389"/>
      <c r="AD29" s="389"/>
      <c r="AE29" s="389"/>
      <c r="AF29" s="389"/>
      <c r="AG29" s="390"/>
      <c r="AH29" s="391">
        <v>1814</v>
      </c>
      <c r="AI29" s="392"/>
      <c r="AJ29" s="392"/>
      <c r="AK29" s="392"/>
      <c r="AL29" s="393"/>
      <c r="AM29" s="391">
        <v>6045713</v>
      </c>
      <c r="AN29" s="392"/>
      <c r="AO29" s="392"/>
      <c r="AP29" s="392"/>
      <c r="AQ29" s="392"/>
      <c r="AR29" s="393"/>
      <c r="AS29" s="391">
        <v>3333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1025320</v>
      </c>
      <c r="BO29" s="416"/>
      <c r="BP29" s="416"/>
      <c r="BQ29" s="416"/>
      <c r="BR29" s="416"/>
      <c r="BS29" s="416"/>
      <c r="BT29" s="416"/>
      <c r="BU29" s="417"/>
      <c r="BV29" s="415">
        <v>1025309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101.5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12119556</v>
      </c>
      <c r="BO30" s="419"/>
      <c r="BP30" s="419"/>
      <c r="BQ30" s="419"/>
      <c r="BR30" s="419"/>
      <c r="BS30" s="419"/>
      <c r="BT30" s="419"/>
      <c r="BU30" s="420"/>
      <c r="BV30" s="418">
        <v>15207164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11</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15</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19</v>
      </c>
      <c r="BF34" s="375"/>
      <c r="BG34" s="374" t="str">
        <f>IF('各会計、関係団体の財政状況及び健全化判断比率'!B36="","",'各会計、関係団体の財政状況及び健全化判断比率'!B36)</f>
        <v>湖南簡易水道事業特別会計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25</v>
      </c>
      <c r="BX34" s="375"/>
      <c r="BY34" s="374" t="str">
        <f>IF('各会計、関係団体の財政状況及び健全化判断比率'!B68="","",'各会計、関係団体の財政状況及び健全化判断比率'!B68)</f>
        <v>郡山地方広域消防組合　一般会計</v>
      </c>
      <c r="BZ34" s="374"/>
      <c r="CA34" s="374"/>
      <c r="CB34" s="374"/>
      <c r="CC34" s="374"/>
      <c r="CD34" s="374"/>
      <c r="CE34" s="374"/>
      <c r="CF34" s="374"/>
      <c r="CG34" s="374"/>
      <c r="CH34" s="374"/>
      <c r="CI34" s="374"/>
      <c r="CJ34" s="374"/>
      <c r="CK34" s="374"/>
      <c r="CL34" s="374"/>
      <c r="CM34" s="374"/>
      <c r="CN34" s="167"/>
      <c r="CO34" s="375">
        <f>IF(CQ34="","",MAX(C34:D43,U34:V43,AM34:AN43,BE34:BF43,BW34:BX43)+1)</f>
        <v>34</v>
      </c>
      <c r="CP34" s="375"/>
      <c r="CQ34" s="374" t="str">
        <f>IF('各会計、関係団体の財政状況及び健全化判断比率'!BS7="","",'各会計、関係団体の財政状況及び健全化判断比率'!BS7)</f>
        <v>郡山市文化・学び振興公社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公共用地先行取得事業特別会計</v>
      </c>
      <c r="F35" s="374"/>
      <c r="G35" s="374"/>
      <c r="H35" s="374"/>
      <c r="I35" s="374"/>
      <c r="J35" s="374"/>
      <c r="K35" s="374"/>
      <c r="L35" s="374"/>
      <c r="M35" s="374"/>
      <c r="N35" s="374"/>
      <c r="O35" s="374"/>
      <c r="P35" s="374"/>
      <c r="Q35" s="374"/>
      <c r="R35" s="374"/>
      <c r="S35" s="374"/>
      <c r="T35" s="167"/>
      <c r="U35" s="375">
        <f>IF(W35="","",U34+1)</f>
        <v>12</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16</v>
      </c>
      <c r="AN35" s="375"/>
      <c r="AO35" s="374" t="str">
        <f>IF('各会計、関係団体の財政状況及び健全化判断比率'!B33="","",'各会計、関係団体の財政状況及び健全化判断比率'!B33)</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20</v>
      </c>
      <c r="BF35" s="375"/>
      <c r="BG35" s="374" t="str">
        <f>IF('各会計、関係団体の財政状況及び健全化判断比率'!B37="","",'各会計、関係団体の財政状況及び健全化判断比率'!B37)</f>
        <v>中田簡易水道事業特別会計</v>
      </c>
      <c r="BH35" s="374"/>
      <c r="BI35" s="374"/>
      <c r="BJ35" s="374"/>
      <c r="BK35" s="374"/>
      <c r="BL35" s="374"/>
      <c r="BM35" s="374"/>
      <c r="BN35" s="374"/>
      <c r="BO35" s="374"/>
      <c r="BP35" s="374"/>
      <c r="BQ35" s="374"/>
      <c r="BR35" s="374"/>
      <c r="BS35" s="374"/>
      <c r="BT35" s="374"/>
      <c r="BU35" s="374"/>
      <c r="BV35" s="167"/>
      <c r="BW35" s="375">
        <f t="shared" ref="BW35:BW43" si="2">IF(BY35="","",BW34+1)</f>
        <v>26</v>
      </c>
      <c r="BX35" s="375"/>
      <c r="BY35" s="374" t="str">
        <f>IF('各会計、関係団体の財政状況及び健全化判断比率'!B69="","",'各会計、関係団体の財政状況及び健全化判断比率'!B69)</f>
        <v>福島県後期高齢者医療広域連合　一般会計</v>
      </c>
      <c r="BZ35" s="374"/>
      <c r="CA35" s="374"/>
      <c r="CB35" s="374"/>
      <c r="CC35" s="374"/>
      <c r="CD35" s="374"/>
      <c r="CE35" s="374"/>
      <c r="CF35" s="374"/>
      <c r="CG35" s="374"/>
      <c r="CH35" s="374"/>
      <c r="CI35" s="374"/>
      <c r="CJ35" s="374"/>
      <c r="CK35" s="374"/>
      <c r="CL35" s="374"/>
      <c r="CM35" s="374"/>
      <c r="CN35" s="167"/>
      <c r="CO35" s="375">
        <f t="shared" ref="CO35:CO43" si="3">IF(CQ35="","",CO34+1)</f>
        <v>35</v>
      </c>
      <c r="CP35" s="375"/>
      <c r="CQ35" s="374" t="str">
        <f>IF('各会計、関係団体の財政状況及び健全化判断比率'!BS8="","",'各会計、関係団体の財政状況及び健全化判断比率'!BS8)</f>
        <v>郡山市観光交流振興公社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荒井北井土地区画整理事業特別会計</v>
      </c>
      <c r="F36" s="374"/>
      <c r="G36" s="374"/>
      <c r="H36" s="374"/>
      <c r="I36" s="374"/>
      <c r="J36" s="374"/>
      <c r="K36" s="374"/>
      <c r="L36" s="374"/>
      <c r="M36" s="374"/>
      <c r="N36" s="374"/>
      <c r="O36" s="374"/>
      <c r="P36" s="374"/>
      <c r="Q36" s="374"/>
      <c r="R36" s="374"/>
      <c r="S36" s="374"/>
      <c r="T36" s="167"/>
      <c r="U36" s="375">
        <f t="shared" ref="U36:U43" si="4">IF(W36="","",U35+1)</f>
        <v>13</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17</v>
      </c>
      <c r="AN36" s="375"/>
      <c r="AO36" s="374" t="str">
        <f>IF('各会計、関係団体の財政状況及び健全化判断比率'!B34="","",'各会計、関係団体の財政状況及び健全化判断比率'!B34)</f>
        <v>下水道事業会計</v>
      </c>
      <c r="AP36" s="374"/>
      <c r="AQ36" s="374"/>
      <c r="AR36" s="374"/>
      <c r="AS36" s="374"/>
      <c r="AT36" s="374"/>
      <c r="AU36" s="374"/>
      <c r="AV36" s="374"/>
      <c r="AW36" s="374"/>
      <c r="AX36" s="374"/>
      <c r="AY36" s="374"/>
      <c r="AZ36" s="374"/>
      <c r="BA36" s="374"/>
      <c r="BB36" s="374"/>
      <c r="BC36" s="374"/>
      <c r="BD36" s="167"/>
      <c r="BE36" s="375">
        <f t="shared" si="1"/>
        <v>21</v>
      </c>
      <c r="BF36" s="375"/>
      <c r="BG36" s="374" t="str">
        <f>IF('各会計、関係団体の財政状況及び健全化判断比率'!B38="","",'各会計、関係団体の財政状況及び健全化判断比率'!B38)</f>
        <v>熱海中山簡易水道事業特別会計</v>
      </c>
      <c r="BH36" s="374"/>
      <c r="BI36" s="374"/>
      <c r="BJ36" s="374"/>
      <c r="BK36" s="374"/>
      <c r="BL36" s="374"/>
      <c r="BM36" s="374"/>
      <c r="BN36" s="374"/>
      <c r="BO36" s="374"/>
      <c r="BP36" s="374"/>
      <c r="BQ36" s="374"/>
      <c r="BR36" s="374"/>
      <c r="BS36" s="374"/>
      <c r="BT36" s="374"/>
      <c r="BU36" s="374"/>
      <c r="BV36" s="167"/>
      <c r="BW36" s="375">
        <f t="shared" si="2"/>
        <v>27</v>
      </c>
      <c r="BX36" s="375"/>
      <c r="BY36" s="374" t="str">
        <f>IF('各会計、関係団体の財政状況及び健全化判断比率'!B70="","",'各会計、関係団体の財政状況及び健全化判断比率'!B70)</f>
        <v>福島県後期高齢者医療広域連合　後期高齢者医療特別会計</v>
      </c>
      <c r="BZ36" s="374"/>
      <c r="CA36" s="374"/>
      <c r="CB36" s="374"/>
      <c r="CC36" s="374"/>
      <c r="CD36" s="374"/>
      <c r="CE36" s="374"/>
      <c r="CF36" s="374"/>
      <c r="CG36" s="374"/>
      <c r="CH36" s="374"/>
      <c r="CI36" s="374"/>
      <c r="CJ36" s="374"/>
      <c r="CK36" s="374"/>
      <c r="CL36" s="374"/>
      <c r="CM36" s="374"/>
      <c r="CN36" s="167"/>
      <c r="CO36" s="375">
        <f t="shared" si="3"/>
        <v>36</v>
      </c>
      <c r="CP36" s="375"/>
      <c r="CQ36" s="374" t="str">
        <f>IF('各会計、関係団体の財政状況及び健全化判断比率'!BS9="","",'各会計、関係団体の財政状況及び健全化判断比率'!BS9)</f>
        <v>郡山市健康振興財団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中谷地土地区画整理事業特別会計</v>
      </c>
      <c r="F37" s="374"/>
      <c r="G37" s="374"/>
      <c r="H37" s="374"/>
      <c r="I37" s="374"/>
      <c r="J37" s="374"/>
      <c r="K37" s="374"/>
      <c r="L37" s="374"/>
      <c r="M37" s="374"/>
      <c r="N37" s="374"/>
      <c r="O37" s="374"/>
      <c r="P37" s="374"/>
      <c r="Q37" s="374"/>
      <c r="R37" s="374"/>
      <c r="S37" s="374"/>
      <c r="T37" s="167"/>
      <c r="U37" s="375">
        <f t="shared" si="4"/>
        <v>14</v>
      </c>
      <c r="V37" s="375"/>
      <c r="W37" s="374" t="str">
        <f>IF('各会計、関係団体の財政状況及び健全化判断比率'!B31="","",'各会計、関係団体の財政状況及び健全化判断比率'!B31)</f>
        <v>駐車場事業特別会計</v>
      </c>
      <c r="X37" s="374"/>
      <c r="Y37" s="374"/>
      <c r="Z37" s="374"/>
      <c r="AA37" s="374"/>
      <c r="AB37" s="374"/>
      <c r="AC37" s="374"/>
      <c r="AD37" s="374"/>
      <c r="AE37" s="374"/>
      <c r="AF37" s="374"/>
      <c r="AG37" s="374"/>
      <c r="AH37" s="374"/>
      <c r="AI37" s="374"/>
      <c r="AJ37" s="374"/>
      <c r="AK37" s="374"/>
      <c r="AL37" s="167"/>
      <c r="AM37" s="375">
        <f t="shared" si="0"/>
        <v>18</v>
      </c>
      <c r="AN37" s="375"/>
      <c r="AO37" s="374" t="str">
        <f>IF('各会計、関係団体の財政状況及び健全化判断比率'!B35="","",'各会計、関係団体の財政状況及び健全化判断比率'!B35)</f>
        <v>農業集落排水事業会計</v>
      </c>
      <c r="AP37" s="374"/>
      <c r="AQ37" s="374"/>
      <c r="AR37" s="374"/>
      <c r="AS37" s="374"/>
      <c r="AT37" s="374"/>
      <c r="AU37" s="374"/>
      <c r="AV37" s="374"/>
      <c r="AW37" s="374"/>
      <c r="AX37" s="374"/>
      <c r="AY37" s="374"/>
      <c r="AZ37" s="374"/>
      <c r="BA37" s="374"/>
      <c r="BB37" s="374"/>
      <c r="BC37" s="374"/>
      <c r="BD37" s="167"/>
      <c r="BE37" s="375">
        <f t="shared" si="1"/>
        <v>22</v>
      </c>
      <c r="BF37" s="375"/>
      <c r="BG37" s="374" t="str">
        <f>IF('各会計、関係団体の財政状況及び健全化判断比率'!B39="","",'各会計、関係団体の財政状況及び健全化判断比率'!B39)</f>
        <v>総合地方卸売市場特別会計</v>
      </c>
      <c r="BH37" s="374"/>
      <c r="BI37" s="374"/>
      <c r="BJ37" s="374"/>
      <c r="BK37" s="374"/>
      <c r="BL37" s="374"/>
      <c r="BM37" s="374"/>
      <c r="BN37" s="374"/>
      <c r="BO37" s="374"/>
      <c r="BP37" s="374"/>
      <c r="BQ37" s="374"/>
      <c r="BR37" s="374"/>
      <c r="BS37" s="374"/>
      <c r="BT37" s="374"/>
      <c r="BU37" s="374"/>
      <c r="BV37" s="167"/>
      <c r="BW37" s="375">
        <f t="shared" si="2"/>
        <v>28</v>
      </c>
      <c r="BX37" s="375"/>
      <c r="BY37" s="374" t="str">
        <f>IF('各会計、関係団体の財政状況及び健全化判断比率'!B71="","",'各会計、関係団体の財政状況及び健全化判断比率'!B71)</f>
        <v>福島県市民交通災害共済組合　一般会計</v>
      </c>
      <c r="BZ37" s="374"/>
      <c r="CA37" s="374"/>
      <c r="CB37" s="374"/>
      <c r="CC37" s="374"/>
      <c r="CD37" s="374"/>
      <c r="CE37" s="374"/>
      <c r="CF37" s="374"/>
      <c r="CG37" s="374"/>
      <c r="CH37" s="374"/>
      <c r="CI37" s="374"/>
      <c r="CJ37" s="374"/>
      <c r="CK37" s="374"/>
      <c r="CL37" s="374"/>
      <c r="CM37" s="374"/>
      <c r="CN37" s="167"/>
      <c r="CO37" s="375">
        <f t="shared" si="3"/>
        <v>37</v>
      </c>
      <c r="CP37" s="375"/>
      <c r="CQ37" s="374" t="str">
        <f>IF('各会計、関係団体の財政状況及び健全化判断比率'!BS10="","",'各会計、関係団体の財政状況及び健全化判断比率'!BS10)</f>
        <v>郡山コンベンションビューロー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富田第二土地区画整理事業特別会計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23</v>
      </c>
      <c r="BF38" s="375"/>
      <c r="BG38" s="374" t="str">
        <f>IF('各会計、関係団体の財政状況及び健全化判断比率'!B40="","",'各会計、関係団体の財政状況及び健全化判断比率'!B40)</f>
        <v>熱海温泉事業特別会計</v>
      </c>
      <c r="BH38" s="374"/>
      <c r="BI38" s="374"/>
      <c r="BJ38" s="374"/>
      <c r="BK38" s="374"/>
      <c r="BL38" s="374"/>
      <c r="BM38" s="374"/>
      <c r="BN38" s="374"/>
      <c r="BO38" s="374"/>
      <c r="BP38" s="374"/>
      <c r="BQ38" s="374"/>
      <c r="BR38" s="374"/>
      <c r="BS38" s="374"/>
      <c r="BT38" s="374"/>
      <c r="BU38" s="374"/>
      <c r="BV38" s="167"/>
      <c r="BW38" s="375">
        <f t="shared" si="2"/>
        <v>29</v>
      </c>
      <c r="BX38" s="375"/>
      <c r="BY38" s="374" t="str">
        <f>IF('各会計、関係団体の財政状況及び健全化判断比率'!B72="","",'各会計、関係団体の財政状況及び健全化判断比率'!B72)</f>
        <v>福島県市町村総合事務組合　一般会計</v>
      </c>
      <c r="BZ38" s="374"/>
      <c r="CA38" s="374"/>
      <c r="CB38" s="374"/>
      <c r="CC38" s="374"/>
      <c r="CD38" s="374"/>
      <c r="CE38" s="374"/>
      <c r="CF38" s="374"/>
      <c r="CG38" s="374"/>
      <c r="CH38" s="374"/>
      <c r="CI38" s="374"/>
      <c r="CJ38" s="374"/>
      <c r="CK38" s="374"/>
      <c r="CL38" s="374"/>
      <c r="CM38" s="374"/>
      <c r="CN38" s="167"/>
      <c r="CO38" s="375">
        <f t="shared" si="3"/>
        <v>38</v>
      </c>
      <c r="CP38" s="375"/>
      <c r="CQ38" s="374" t="str">
        <f>IF('各会計、関係団体の財政状況及び健全化判断比率'!BS11="","",'各会計、関係団体の財政状況及び健全化判断比率'!BS11)</f>
        <v>郡山駅西口再開発</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f t="shared" si="5"/>
        <v>6</v>
      </c>
      <c r="D39" s="375"/>
      <c r="E39" s="374" t="str">
        <f>IF('各会計、関係団体の財政状況及び健全化判断比率'!B12="","",'各会計、関係団体の財政状況及び健全化判断比率'!B12)</f>
        <v>伊賀河原土地区画整理事業特別会計</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24</v>
      </c>
      <c r="BF39" s="375"/>
      <c r="BG39" s="374" t="str">
        <f>IF('各会計、関係団体の財政状況及び健全化判断比率'!B41="","",'各会計、関係団体の財政状況及び健全化判断比率'!B41)</f>
        <v>工業団地開発事業特別会計</v>
      </c>
      <c r="BH39" s="374"/>
      <c r="BI39" s="374"/>
      <c r="BJ39" s="374"/>
      <c r="BK39" s="374"/>
      <c r="BL39" s="374"/>
      <c r="BM39" s="374"/>
      <c r="BN39" s="374"/>
      <c r="BO39" s="374"/>
      <c r="BP39" s="374"/>
      <c r="BQ39" s="374"/>
      <c r="BR39" s="374"/>
      <c r="BS39" s="374"/>
      <c r="BT39" s="374"/>
      <c r="BU39" s="374"/>
      <c r="BV39" s="167"/>
      <c r="BW39" s="375">
        <f t="shared" si="2"/>
        <v>30</v>
      </c>
      <c r="BX39" s="375"/>
      <c r="BY39" s="374" t="str">
        <f>IF('各会計、関係団体の財政状況及び健全化判断比率'!B73="","",'各会計、関係団体の財政状況及び健全化判断比率'!B73)</f>
        <v>福島県市町村総合事務組合　消防補償等特別会計</v>
      </c>
      <c r="BZ39" s="374"/>
      <c r="CA39" s="374"/>
      <c r="CB39" s="374"/>
      <c r="CC39" s="374"/>
      <c r="CD39" s="374"/>
      <c r="CE39" s="374"/>
      <c r="CF39" s="374"/>
      <c r="CG39" s="374"/>
      <c r="CH39" s="374"/>
      <c r="CI39" s="374"/>
      <c r="CJ39" s="374"/>
      <c r="CK39" s="374"/>
      <c r="CL39" s="374"/>
      <c r="CM39" s="374"/>
      <c r="CN39" s="167"/>
      <c r="CO39" s="375">
        <f t="shared" si="3"/>
        <v>39</v>
      </c>
      <c r="CP39" s="375"/>
      <c r="CQ39" s="374" t="str">
        <f>IF('各会計、関係団体の財政状況及び健全化判断比率'!BS12="","",'各会計、関係団体の財政状況及び健全化判断比率'!BS12)</f>
        <v>郡山地方土地開発公社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f t="shared" si="5"/>
        <v>7</v>
      </c>
      <c r="D40" s="375"/>
      <c r="E40" s="374" t="str">
        <f>IF('各会計、関係団体の財政状況及び健全化判断比率'!B13="","",'各会計、関係団体の財政状況及び健全化判断比率'!B13)</f>
        <v>徳定土地区画整理事業特別会計</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31</v>
      </c>
      <c r="BX40" s="375"/>
      <c r="BY40" s="374" t="str">
        <f>IF('各会計、関係団体の財政状況及び健全化判断比率'!B74="","",'各会計、関係団体の財政状況及び健全化判断比率'!B74)</f>
        <v>福島県市町村総合事務組合　消防賞じゅつ金特別会計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f t="shared" si="5"/>
        <v>8</v>
      </c>
      <c r="D41" s="375"/>
      <c r="E41" s="374" t="str">
        <f>IF('各会計、関係団体の財政状況及び健全化判断比率'!B14="","",'各会計、関係団体の財政状況及び健全化判断比率'!B14)</f>
        <v>大町土地区画整理事業特別会計</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32</v>
      </c>
      <c r="BX41" s="375"/>
      <c r="BY41" s="374" t="str">
        <f>IF('各会計、関係団体の財政状況及び健全化判断比率'!B75="","",'各会計、関係団体の財政状況及び健全化判断比率'!B75)</f>
        <v>福島県市町村総合事務組合　非常勤職員公務災害補償特別会計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f t="shared" si="5"/>
        <v>9</v>
      </c>
      <c r="D42" s="375"/>
      <c r="E42" s="374" t="str">
        <f>IF('各会計、関係団体の財政状況及び健全化判断比率'!B15="","",'各会計、関係団体の財政状況及び健全化判断比率'!B15)</f>
        <v>郡山駅西口市街地再開発事業特別会計</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33</v>
      </c>
      <c r="BX42" s="375"/>
      <c r="BY42" s="374" t="str">
        <f>IF('各会計、関係団体の財政状況及び健全化判断比率'!B76="","",'各会計、関係団体の財政状況及び健全化判断比率'!B76)</f>
        <v>福島県市町村総合事務組合　自治会館管理特別会計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f t="shared" si="5"/>
        <v>10</v>
      </c>
      <c r="D43" s="375"/>
      <c r="E43" s="374" t="str">
        <f>IF('各会計、関係団体の財政状況及び健全化判断比率'!B16="","",'各会計、関係団体の財政状況及び健全化判断比率'!B16)</f>
        <v>母子父子寡婦福祉資金貸付金特別会計</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535</v>
      </c>
      <c r="G33" s="29" t="s">
        <v>536</v>
      </c>
      <c r="H33" s="29" t="s">
        <v>537</v>
      </c>
      <c r="I33" s="29" t="s">
        <v>538</v>
      </c>
      <c r="J33" s="30" t="s">
        <v>539</v>
      </c>
      <c r="K33" s="22"/>
      <c r="L33" s="22"/>
      <c r="M33" s="22"/>
      <c r="N33" s="22"/>
      <c r="O33" s="22"/>
      <c r="P33" s="22"/>
    </row>
    <row r="34" spans="1:16" ht="39" customHeight="1">
      <c r="A34" s="22"/>
      <c r="B34" s="31"/>
      <c r="C34" s="1184" t="s">
        <v>541</v>
      </c>
      <c r="D34" s="1184"/>
      <c r="E34" s="1185"/>
      <c r="F34" s="32">
        <v>7.6</v>
      </c>
      <c r="G34" s="33">
        <v>7.7</v>
      </c>
      <c r="H34" s="33">
        <v>9.08</v>
      </c>
      <c r="I34" s="33">
        <v>11.49</v>
      </c>
      <c r="J34" s="34">
        <v>13.84</v>
      </c>
      <c r="K34" s="22"/>
      <c r="L34" s="22"/>
      <c r="M34" s="22"/>
      <c r="N34" s="22"/>
      <c r="O34" s="22"/>
      <c r="P34" s="22"/>
    </row>
    <row r="35" spans="1:16" ht="39" customHeight="1">
      <c r="A35" s="22"/>
      <c r="B35" s="35"/>
      <c r="C35" s="1178" t="s">
        <v>542</v>
      </c>
      <c r="D35" s="1179"/>
      <c r="E35" s="1180"/>
      <c r="F35" s="36">
        <v>6.05</v>
      </c>
      <c r="G35" s="37">
        <v>6.15</v>
      </c>
      <c r="H35" s="37">
        <v>6.52</v>
      </c>
      <c r="I35" s="37">
        <v>6.06</v>
      </c>
      <c r="J35" s="38">
        <v>5.83</v>
      </c>
      <c r="K35" s="22"/>
      <c r="L35" s="22"/>
      <c r="M35" s="22"/>
      <c r="N35" s="22"/>
      <c r="O35" s="22"/>
      <c r="P35" s="22"/>
    </row>
    <row r="36" spans="1:16" ht="39" customHeight="1">
      <c r="A36" s="22"/>
      <c r="B36" s="35"/>
      <c r="C36" s="1178" t="s">
        <v>543</v>
      </c>
      <c r="D36" s="1179"/>
      <c r="E36" s="1180"/>
      <c r="F36" s="36">
        <v>2.23</v>
      </c>
      <c r="G36" s="37">
        <v>1.75</v>
      </c>
      <c r="H36" s="37">
        <v>2.2400000000000002</v>
      </c>
      <c r="I36" s="37">
        <v>1.66</v>
      </c>
      <c r="J36" s="38">
        <v>1.73</v>
      </c>
      <c r="K36" s="22"/>
      <c r="L36" s="22"/>
      <c r="M36" s="22"/>
      <c r="N36" s="22"/>
      <c r="O36" s="22"/>
      <c r="P36" s="22"/>
    </row>
    <row r="37" spans="1:16" ht="39" customHeight="1">
      <c r="A37" s="22"/>
      <c r="B37" s="35"/>
      <c r="C37" s="1178" t="s">
        <v>544</v>
      </c>
      <c r="D37" s="1179"/>
      <c r="E37" s="1180"/>
      <c r="F37" s="36">
        <v>0.31</v>
      </c>
      <c r="G37" s="37">
        <v>0.86</v>
      </c>
      <c r="H37" s="37">
        <v>0.75</v>
      </c>
      <c r="I37" s="37">
        <v>0.66</v>
      </c>
      <c r="J37" s="38">
        <v>0.83</v>
      </c>
      <c r="K37" s="22"/>
      <c r="L37" s="22"/>
      <c r="M37" s="22"/>
      <c r="N37" s="22"/>
      <c r="O37" s="22"/>
      <c r="P37" s="22"/>
    </row>
    <row r="38" spans="1:16" ht="39" customHeight="1">
      <c r="A38" s="22"/>
      <c r="B38" s="35"/>
      <c r="C38" s="1178" t="s">
        <v>545</v>
      </c>
      <c r="D38" s="1179"/>
      <c r="E38" s="1180"/>
      <c r="F38" s="36">
        <v>0.31</v>
      </c>
      <c r="G38" s="37">
        <v>0.23</v>
      </c>
      <c r="H38" s="37">
        <v>0.2</v>
      </c>
      <c r="I38" s="37">
        <v>0.19</v>
      </c>
      <c r="J38" s="38">
        <v>0.63</v>
      </c>
      <c r="K38" s="22"/>
      <c r="L38" s="22"/>
      <c r="M38" s="22"/>
      <c r="N38" s="22"/>
      <c r="O38" s="22"/>
      <c r="P38" s="22"/>
    </row>
    <row r="39" spans="1:16" ht="39" customHeight="1">
      <c r="A39" s="22"/>
      <c r="B39" s="35"/>
      <c r="C39" s="1178" t="s">
        <v>546</v>
      </c>
      <c r="D39" s="1179"/>
      <c r="E39" s="1180"/>
      <c r="F39" s="36">
        <v>0</v>
      </c>
      <c r="G39" s="37">
        <v>0</v>
      </c>
      <c r="H39" s="37">
        <v>0.08</v>
      </c>
      <c r="I39" s="37">
        <v>0.12</v>
      </c>
      <c r="J39" s="38">
        <v>0.14000000000000001</v>
      </c>
      <c r="K39" s="22"/>
      <c r="L39" s="22"/>
      <c r="M39" s="22"/>
      <c r="N39" s="22"/>
      <c r="O39" s="22"/>
      <c r="P39" s="22"/>
    </row>
    <row r="40" spans="1:16" ht="39" customHeight="1">
      <c r="A40" s="22"/>
      <c r="B40" s="35"/>
      <c r="C40" s="1178" t="s">
        <v>547</v>
      </c>
      <c r="D40" s="1179"/>
      <c r="E40" s="1180"/>
      <c r="F40" s="36">
        <v>0.06</v>
      </c>
      <c r="G40" s="37">
        <v>0.05</v>
      </c>
      <c r="H40" s="37">
        <v>0.06</v>
      </c>
      <c r="I40" s="37">
        <v>0.06</v>
      </c>
      <c r="J40" s="38">
        <v>0.06</v>
      </c>
      <c r="K40" s="22"/>
      <c r="L40" s="22"/>
      <c r="M40" s="22"/>
      <c r="N40" s="22"/>
      <c r="O40" s="22"/>
      <c r="P40" s="22"/>
    </row>
    <row r="41" spans="1:16" ht="39" customHeight="1">
      <c r="A41" s="22"/>
      <c r="B41" s="35"/>
      <c r="C41" s="1178" t="s">
        <v>548</v>
      </c>
      <c r="D41" s="1179"/>
      <c r="E41" s="1180"/>
      <c r="F41" s="36">
        <v>0.04</v>
      </c>
      <c r="G41" s="37">
        <v>0.06</v>
      </c>
      <c r="H41" s="37">
        <v>7.0000000000000007E-2</v>
      </c>
      <c r="I41" s="37">
        <v>0.05</v>
      </c>
      <c r="J41" s="38">
        <v>0.03</v>
      </c>
      <c r="K41" s="22"/>
      <c r="L41" s="22"/>
      <c r="M41" s="22"/>
      <c r="N41" s="22"/>
      <c r="O41" s="22"/>
      <c r="P41" s="22"/>
    </row>
    <row r="42" spans="1:16" ht="39" customHeight="1">
      <c r="A42" s="22"/>
      <c r="B42" s="39"/>
      <c r="C42" s="1178" t="s">
        <v>549</v>
      </c>
      <c r="D42" s="1179"/>
      <c r="E42" s="1180"/>
      <c r="F42" s="36" t="s">
        <v>510</v>
      </c>
      <c r="G42" s="37" t="s">
        <v>550</v>
      </c>
      <c r="H42" s="37" t="s">
        <v>510</v>
      </c>
      <c r="I42" s="37" t="s">
        <v>510</v>
      </c>
      <c r="J42" s="38" t="s">
        <v>510</v>
      </c>
      <c r="K42" s="22"/>
      <c r="L42" s="22"/>
      <c r="M42" s="22"/>
      <c r="N42" s="22"/>
      <c r="O42" s="22"/>
      <c r="P42" s="22"/>
    </row>
    <row r="43" spans="1:16" ht="39" customHeight="1" thickBot="1">
      <c r="A43" s="22"/>
      <c r="B43" s="40"/>
      <c r="C43" s="1181" t="s">
        <v>551</v>
      </c>
      <c r="D43" s="1182"/>
      <c r="E43" s="1183"/>
      <c r="F43" s="41">
        <v>0.24</v>
      </c>
      <c r="G43" s="42">
        <v>12.53</v>
      </c>
      <c r="H43" s="42">
        <v>0.22</v>
      </c>
      <c r="I43" s="42">
        <v>0.03</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c r="A45" s="48"/>
      <c r="B45" s="1194" t="s">
        <v>11</v>
      </c>
      <c r="C45" s="1195"/>
      <c r="D45" s="58"/>
      <c r="E45" s="1200" t="s">
        <v>12</v>
      </c>
      <c r="F45" s="1200"/>
      <c r="G45" s="1200"/>
      <c r="H45" s="1200"/>
      <c r="I45" s="1200"/>
      <c r="J45" s="1201"/>
      <c r="K45" s="59">
        <v>10919</v>
      </c>
      <c r="L45" s="60">
        <v>10357</v>
      </c>
      <c r="M45" s="60">
        <v>10241</v>
      </c>
      <c r="N45" s="60">
        <v>10047</v>
      </c>
      <c r="O45" s="61">
        <v>10239</v>
      </c>
      <c r="P45" s="48"/>
      <c r="Q45" s="48"/>
      <c r="R45" s="48"/>
      <c r="S45" s="48"/>
      <c r="T45" s="48"/>
      <c r="U45" s="48"/>
    </row>
    <row r="46" spans="1:21" ht="30.75" customHeight="1">
      <c r="A46" s="48"/>
      <c r="B46" s="1196"/>
      <c r="C46" s="1197"/>
      <c r="D46" s="62"/>
      <c r="E46" s="1188" t="s">
        <v>13</v>
      </c>
      <c r="F46" s="1188"/>
      <c r="G46" s="1188"/>
      <c r="H46" s="1188"/>
      <c r="I46" s="1188"/>
      <c r="J46" s="1189"/>
      <c r="K46" s="63" t="s">
        <v>510</v>
      </c>
      <c r="L46" s="64" t="s">
        <v>510</v>
      </c>
      <c r="M46" s="64" t="s">
        <v>510</v>
      </c>
      <c r="N46" s="64" t="s">
        <v>510</v>
      </c>
      <c r="O46" s="65" t="s">
        <v>510</v>
      </c>
      <c r="P46" s="48"/>
      <c r="Q46" s="48"/>
      <c r="R46" s="48"/>
      <c r="S46" s="48"/>
      <c r="T46" s="48"/>
      <c r="U46" s="48"/>
    </row>
    <row r="47" spans="1:21" ht="30.75" customHeight="1">
      <c r="A47" s="48"/>
      <c r="B47" s="1196"/>
      <c r="C47" s="1197"/>
      <c r="D47" s="62"/>
      <c r="E47" s="1188" t="s">
        <v>14</v>
      </c>
      <c r="F47" s="1188"/>
      <c r="G47" s="1188"/>
      <c r="H47" s="1188"/>
      <c r="I47" s="1188"/>
      <c r="J47" s="1189"/>
      <c r="K47" s="63" t="s">
        <v>510</v>
      </c>
      <c r="L47" s="64" t="s">
        <v>510</v>
      </c>
      <c r="M47" s="64" t="s">
        <v>510</v>
      </c>
      <c r="N47" s="64" t="s">
        <v>510</v>
      </c>
      <c r="O47" s="65" t="s">
        <v>510</v>
      </c>
      <c r="P47" s="48"/>
      <c r="Q47" s="48"/>
      <c r="R47" s="48"/>
      <c r="S47" s="48"/>
      <c r="T47" s="48"/>
      <c r="U47" s="48"/>
    </row>
    <row r="48" spans="1:21" ht="30.75" customHeight="1">
      <c r="A48" s="48"/>
      <c r="B48" s="1196"/>
      <c r="C48" s="1197"/>
      <c r="D48" s="62"/>
      <c r="E48" s="1188" t="s">
        <v>15</v>
      </c>
      <c r="F48" s="1188"/>
      <c r="G48" s="1188"/>
      <c r="H48" s="1188"/>
      <c r="I48" s="1188"/>
      <c r="J48" s="1189"/>
      <c r="K48" s="63">
        <v>4240</v>
      </c>
      <c r="L48" s="64">
        <v>3931</v>
      </c>
      <c r="M48" s="64">
        <v>3867</v>
      </c>
      <c r="N48" s="64">
        <v>4311</v>
      </c>
      <c r="O48" s="65">
        <v>4520</v>
      </c>
      <c r="P48" s="48"/>
      <c r="Q48" s="48"/>
      <c r="R48" s="48"/>
      <c r="S48" s="48"/>
      <c r="T48" s="48"/>
      <c r="U48" s="48"/>
    </row>
    <row r="49" spans="1:21" ht="30.75" customHeight="1">
      <c r="A49" s="48"/>
      <c r="B49" s="1196"/>
      <c r="C49" s="1197"/>
      <c r="D49" s="62"/>
      <c r="E49" s="1188" t="s">
        <v>16</v>
      </c>
      <c r="F49" s="1188"/>
      <c r="G49" s="1188"/>
      <c r="H49" s="1188"/>
      <c r="I49" s="1188"/>
      <c r="J49" s="1189"/>
      <c r="K49" s="63">
        <v>121</v>
      </c>
      <c r="L49" s="64">
        <v>82</v>
      </c>
      <c r="M49" s="64">
        <v>75</v>
      </c>
      <c r="N49" s="64">
        <v>73</v>
      </c>
      <c r="O49" s="65">
        <v>89</v>
      </c>
      <c r="P49" s="48"/>
      <c r="Q49" s="48"/>
      <c r="R49" s="48"/>
      <c r="S49" s="48"/>
      <c r="T49" s="48"/>
      <c r="U49" s="48"/>
    </row>
    <row r="50" spans="1:21" ht="30.75" customHeight="1">
      <c r="A50" s="48"/>
      <c r="B50" s="1196"/>
      <c r="C50" s="1197"/>
      <c r="D50" s="62"/>
      <c r="E50" s="1188" t="s">
        <v>17</v>
      </c>
      <c r="F50" s="1188"/>
      <c r="G50" s="1188"/>
      <c r="H50" s="1188"/>
      <c r="I50" s="1188"/>
      <c r="J50" s="1189"/>
      <c r="K50" s="63">
        <v>478</v>
      </c>
      <c r="L50" s="64">
        <v>353</v>
      </c>
      <c r="M50" s="64">
        <v>282</v>
      </c>
      <c r="N50" s="64">
        <v>240</v>
      </c>
      <c r="O50" s="65">
        <v>254</v>
      </c>
      <c r="P50" s="48"/>
      <c r="Q50" s="48"/>
      <c r="R50" s="48"/>
      <c r="S50" s="48"/>
      <c r="T50" s="48"/>
      <c r="U50" s="48"/>
    </row>
    <row r="51" spans="1:21" ht="30.75" customHeight="1">
      <c r="A51" s="48"/>
      <c r="B51" s="1198"/>
      <c r="C51" s="1199"/>
      <c r="D51" s="66"/>
      <c r="E51" s="1188" t="s">
        <v>18</v>
      </c>
      <c r="F51" s="1188"/>
      <c r="G51" s="1188"/>
      <c r="H51" s="1188"/>
      <c r="I51" s="1188"/>
      <c r="J51" s="1189"/>
      <c r="K51" s="63" t="s">
        <v>510</v>
      </c>
      <c r="L51" s="64" t="s">
        <v>510</v>
      </c>
      <c r="M51" s="64" t="s">
        <v>510</v>
      </c>
      <c r="N51" s="64" t="s">
        <v>510</v>
      </c>
      <c r="O51" s="65" t="s">
        <v>510</v>
      </c>
      <c r="P51" s="48"/>
      <c r="Q51" s="48"/>
      <c r="R51" s="48"/>
      <c r="S51" s="48"/>
      <c r="T51" s="48"/>
      <c r="U51" s="48"/>
    </row>
    <row r="52" spans="1:21" ht="30.75" customHeight="1">
      <c r="A52" s="48"/>
      <c r="B52" s="1186" t="s">
        <v>19</v>
      </c>
      <c r="C52" s="1187"/>
      <c r="D52" s="66"/>
      <c r="E52" s="1188" t="s">
        <v>20</v>
      </c>
      <c r="F52" s="1188"/>
      <c r="G52" s="1188"/>
      <c r="H52" s="1188"/>
      <c r="I52" s="1188"/>
      <c r="J52" s="1189"/>
      <c r="K52" s="63">
        <v>12069</v>
      </c>
      <c r="L52" s="64">
        <v>12100</v>
      </c>
      <c r="M52" s="64">
        <v>12136</v>
      </c>
      <c r="N52" s="64">
        <v>11464</v>
      </c>
      <c r="O52" s="65">
        <v>11582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3689</v>
      </c>
      <c r="L53" s="69">
        <v>2623</v>
      </c>
      <c r="M53" s="69">
        <v>2329</v>
      </c>
      <c r="N53" s="69">
        <v>3207</v>
      </c>
      <c r="O53" s="70">
        <v>3520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535</v>
      </c>
      <c r="J40" s="79" t="s">
        <v>536</v>
      </c>
      <c r="K40" s="79" t="s">
        <v>537</v>
      </c>
      <c r="L40" s="79" t="s">
        <v>538</v>
      </c>
      <c r="M40" s="80" t="s">
        <v>539</v>
      </c>
    </row>
    <row r="41" spans="2:13" ht="27.75" customHeight="1">
      <c r="B41" s="1214" t="s">
        <v>24</v>
      </c>
      <c r="C41" s="1215"/>
      <c r="D41" s="81"/>
      <c r="E41" s="1216" t="s">
        <v>25</v>
      </c>
      <c r="F41" s="1216"/>
      <c r="G41" s="1216"/>
      <c r="H41" s="1217"/>
      <c r="I41" s="82">
        <v>87723</v>
      </c>
      <c r="J41" s="83">
        <v>87230</v>
      </c>
      <c r="K41" s="83">
        <v>86517</v>
      </c>
      <c r="L41" s="83">
        <v>85052</v>
      </c>
      <c r="M41" s="84">
        <v>84589</v>
      </c>
    </row>
    <row r="42" spans="2:13" ht="27.75" customHeight="1">
      <c r="B42" s="1204"/>
      <c r="C42" s="1205"/>
      <c r="D42" s="85"/>
      <c r="E42" s="1208" t="s">
        <v>26</v>
      </c>
      <c r="F42" s="1208"/>
      <c r="G42" s="1208"/>
      <c r="H42" s="1209"/>
      <c r="I42" s="86">
        <v>2366</v>
      </c>
      <c r="J42" s="87">
        <v>2026</v>
      </c>
      <c r="K42" s="87">
        <v>1645</v>
      </c>
      <c r="L42" s="87">
        <v>1502</v>
      </c>
      <c r="M42" s="88">
        <v>1361</v>
      </c>
    </row>
    <row r="43" spans="2:13" ht="27.75" customHeight="1">
      <c r="B43" s="1204"/>
      <c r="C43" s="1205"/>
      <c r="D43" s="85"/>
      <c r="E43" s="1208" t="s">
        <v>27</v>
      </c>
      <c r="F43" s="1208"/>
      <c r="G43" s="1208"/>
      <c r="H43" s="1209"/>
      <c r="I43" s="86">
        <v>59952</v>
      </c>
      <c r="J43" s="87">
        <v>56999</v>
      </c>
      <c r="K43" s="87">
        <v>54451</v>
      </c>
      <c r="L43" s="87">
        <v>53236</v>
      </c>
      <c r="M43" s="88">
        <v>38960</v>
      </c>
    </row>
    <row r="44" spans="2:13" ht="27.75" customHeight="1">
      <c r="B44" s="1204"/>
      <c r="C44" s="1205"/>
      <c r="D44" s="85"/>
      <c r="E44" s="1208" t="s">
        <v>28</v>
      </c>
      <c r="F44" s="1208"/>
      <c r="G44" s="1208"/>
      <c r="H44" s="1209"/>
      <c r="I44" s="86">
        <v>714</v>
      </c>
      <c r="J44" s="87">
        <v>651</v>
      </c>
      <c r="K44" s="87">
        <v>665</v>
      </c>
      <c r="L44" s="87">
        <v>677</v>
      </c>
      <c r="M44" s="88">
        <v>665</v>
      </c>
    </row>
    <row r="45" spans="2:13" ht="27.75" customHeight="1">
      <c r="B45" s="1204"/>
      <c r="C45" s="1205"/>
      <c r="D45" s="85"/>
      <c r="E45" s="1208" t="s">
        <v>29</v>
      </c>
      <c r="F45" s="1208"/>
      <c r="G45" s="1208"/>
      <c r="H45" s="1209"/>
      <c r="I45" s="86">
        <v>15948</v>
      </c>
      <c r="J45" s="87">
        <v>14841</v>
      </c>
      <c r="K45" s="87">
        <v>14572</v>
      </c>
      <c r="L45" s="87">
        <v>14951</v>
      </c>
      <c r="M45" s="88">
        <v>15086</v>
      </c>
    </row>
    <row r="46" spans="2:13" ht="27.75" customHeight="1">
      <c r="B46" s="1204"/>
      <c r="C46" s="1205"/>
      <c r="D46" s="89"/>
      <c r="E46" s="1208" t="s">
        <v>30</v>
      </c>
      <c r="F46" s="1208"/>
      <c r="G46" s="1208"/>
      <c r="H46" s="1209"/>
      <c r="I46" s="86">
        <v>303</v>
      </c>
      <c r="J46" s="87">
        <v>9</v>
      </c>
      <c r="K46" s="87" t="s">
        <v>510</v>
      </c>
      <c r="L46" s="87" t="s">
        <v>510</v>
      </c>
      <c r="M46" s="88" t="s">
        <v>510</v>
      </c>
    </row>
    <row r="47" spans="2:13" ht="27.75" customHeight="1">
      <c r="B47" s="1204"/>
      <c r="C47" s="1205"/>
      <c r="D47" s="90"/>
      <c r="E47" s="1218" t="s">
        <v>31</v>
      </c>
      <c r="F47" s="1219"/>
      <c r="G47" s="1219"/>
      <c r="H47" s="1220"/>
      <c r="I47" s="86" t="s">
        <v>510</v>
      </c>
      <c r="J47" s="87" t="s">
        <v>510</v>
      </c>
      <c r="K47" s="87" t="s">
        <v>510</v>
      </c>
      <c r="L47" s="87" t="s">
        <v>510</v>
      </c>
      <c r="M47" s="88" t="s">
        <v>510</v>
      </c>
    </row>
    <row r="48" spans="2:13" ht="27.75" customHeight="1">
      <c r="B48" s="1204"/>
      <c r="C48" s="1205"/>
      <c r="D48" s="85"/>
      <c r="E48" s="1208" t="s">
        <v>32</v>
      </c>
      <c r="F48" s="1208"/>
      <c r="G48" s="1208"/>
      <c r="H48" s="1209"/>
      <c r="I48" s="86" t="s">
        <v>510</v>
      </c>
      <c r="J48" s="87" t="s">
        <v>510</v>
      </c>
      <c r="K48" s="87" t="s">
        <v>510</v>
      </c>
      <c r="L48" s="87" t="s">
        <v>510</v>
      </c>
      <c r="M48" s="88" t="s">
        <v>510</v>
      </c>
    </row>
    <row r="49" spans="2:13" ht="27.75" customHeight="1">
      <c r="B49" s="1206"/>
      <c r="C49" s="1207"/>
      <c r="D49" s="85"/>
      <c r="E49" s="1208" t="s">
        <v>33</v>
      </c>
      <c r="F49" s="1208"/>
      <c r="G49" s="1208"/>
      <c r="H49" s="1209"/>
      <c r="I49" s="86" t="s">
        <v>510</v>
      </c>
      <c r="J49" s="87" t="s">
        <v>510</v>
      </c>
      <c r="K49" s="87" t="s">
        <v>510</v>
      </c>
      <c r="L49" s="87" t="s">
        <v>510</v>
      </c>
      <c r="M49" s="88" t="s">
        <v>510</v>
      </c>
    </row>
    <row r="50" spans="2:13" ht="27.75" customHeight="1">
      <c r="B50" s="1202" t="s">
        <v>34</v>
      </c>
      <c r="C50" s="1203"/>
      <c r="D50" s="91"/>
      <c r="E50" s="1208" t="s">
        <v>35</v>
      </c>
      <c r="F50" s="1208"/>
      <c r="G50" s="1208"/>
      <c r="H50" s="1209"/>
      <c r="I50" s="86">
        <v>30712</v>
      </c>
      <c r="J50" s="87">
        <v>33270</v>
      </c>
      <c r="K50" s="87">
        <v>32480</v>
      </c>
      <c r="L50" s="87">
        <v>32756</v>
      </c>
      <c r="M50" s="88">
        <v>28610</v>
      </c>
    </row>
    <row r="51" spans="2:13" ht="27.75" customHeight="1">
      <c r="B51" s="1204"/>
      <c r="C51" s="1205"/>
      <c r="D51" s="85"/>
      <c r="E51" s="1208" t="s">
        <v>36</v>
      </c>
      <c r="F51" s="1208"/>
      <c r="G51" s="1208"/>
      <c r="H51" s="1209"/>
      <c r="I51" s="86">
        <v>22112</v>
      </c>
      <c r="J51" s="87">
        <v>19658</v>
      </c>
      <c r="K51" s="87">
        <v>17621</v>
      </c>
      <c r="L51" s="87">
        <v>18422</v>
      </c>
      <c r="M51" s="88">
        <v>15197</v>
      </c>
    </row>
    <row r="52" spans="2:13" ht="27.75" customHeight="1">
      <c r="B52" s="1206"/>
      <c r="C52" s="1207"/>
      <c r="D52" s="85"/>
      <c r="E52" s="1208" t="s">
        <v>37</v>
      </c>
      <c r="F52" s="1208"/>
      <c r="G52" s="1208"/>
      <c r="H52" s="1209"/>
      <c r="I52" s="86">
        <v>111778</v>
      </c>
      <c r="J52" s="87">
        <v>113452</v>
      </c>
      <c r="K52" s="87">
        <v>111774</v>
      </c>
      <c r="L52" s="87">
        <v>110126</v>
      </c>
      <c r="M52" s="88">
        <v>108390</v>
      </c>
    </row>
    <row r="53" spans="2:13" ht="27.75" customHeight="1" thickBot="1">
      <c r="B53" s="1210" t="s">
        <v>21</v>
      </c>
      <c r="C53" s="1211"/>
      <c r="D53" s="92"/>
      <c r="E53" s="1212" t="s">
        <v>38</v>
      </c>
      <c r="F53" s="1212"/>
      <c r="G53" s="1212"/>
      <c r="H53" s="1213"/>
      <c r="I53" s="93">
        <v>2405</v>
      </c>
      <c r="J53" s="94">
        <v>-4624</v>
      </c>
      <c r="K53" s="94">
        <v>-4025</v>
      </c>
      <c r="L53" s="94">
        <v>-5885</v>
      </c>
      <c r="M53" s="95">
        <v>-11537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582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582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583</v>
      </c>
      <c r="C41" s="248"/>
      <c r="D41" s="248"/>
      <c r="E41" s="248"/>
      <c r="F41" s="248"/>
      <c r="G41" s="248"/>
      <c r="H41" s="248"/>
      <c r="I41" s="248"/>
      <c r="J41" s="248"/>
      <c r="K41" s="248"/>
      <c r="L41" s="248"/>
      <c r="M41" s="248"/>
      <c r="N41" s="248"/>
      <c r="O41" s="248"/>
      <c r="P41" s="249"/>
    </row>
    <row r="42" spans="2:17">
      <c r="B42" s="250"/>
      <c r="C42" s="246"/>
      <c r="D42" s="246"/>
      <c r="E42" s="246"/>
      <c r="F42" s="246"/>
      <c r="G42" s="353" t="s">
        <v>584</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585</v>
      </c>
    </row>
    <row r="50" spans="1:17">
      <c r="B50" s="250"/>
      <c r="C50" s="246"/>
      <c r="D50" s="246"/>
      <c r="E50" s="246"/>
      <c r="F50" s="246"/>
      <c r="G50" s="1242"/>
      <c r="H50" s="1243"/>
      <c r="I50" s="1243"/>
      <c r="J50" s="1244"/>
      <c r="K50" s="356" t="s">
        <v>535</v>
      </c>
      <c r="L50" s="356" t="s">
        <v>536</v>
      </c>
      <c r="M50" s="356" t="s">
        <v>537</v>
      </c>
      <c r="N50" s="356" t="s">
        <v>538</v>
      </c>
      <c r="O50" s="356" t="s">
        <v>539</v>
      </c>
    </row>
    <row r="51" spans="1:17">
      <c r="B51" s="250"/>
      <c r="C51" s="246"/>
      <c r="D51" s="246"/>
      <c r="E51" s="246"/>
      <c r="F51" s="246"/>
      <c r="G51" s="1245" t="s">
        <v>586</v>
      </c>
      <c r="H51" s="1246"/>
      <c r="I51" s="1251" t="s">
        <v>587</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592</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588</v>
      </c>
      <c r="H55" s="1226"/>
      <c r="I55" s="1231" t="s">
        <v>587</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592</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589</v>
      </c>
      <c r="C63" s="246"/>
      <c r="D63" s="246"/>
      <c r="E63" s="246"/>
      <c r="F63" s="246"/>
      <c r="G63" s="246"/>
      <c r="H63" s="246"/>
      <c r="I63" s="246"/>
      <c r="J63" s="246"/>
      <c r="K63" s="246"/>
      <c r="L63" s="246"/>
      <c r="M63" s="246"/>
      <c r="N63" s="246"/>
      <c r="O63" s="246"/>
    </row>
    <row r="64" spans="1:17">
      <c r="B64" s="250"/>
      <c r="C64" s="246"/>
      <c r="D64" s="246"/>
      <c r="E64" s="246"/>
      <c r="F64" s="246"/>
      <c r="G64" s="353" t="s">
        <v>584</v>
      </c>
      <c r="I64" s="354"/>
      <c r="J64" s="354"/>
      <c r="K64" s="354"/>
      <c r="L64" s="246"/>
      <c r="M64" s="246"/>
      <c r="N64" s="246"/>
      <c r="O64" s="246"/>
    </row>
    <row r="65" spans="2:30">
      <c r="B65" s="250"/>
      <c r="C65" s="246"/>
      <c r="D65" s="246"/>
      <c r="E65" s="246"/>
      <c r="F65" s="246"/>
      <c r="G65" s="1233" t="s">
        <v>593</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590</v>
      </c>
      <c r="I71" s="370"/>
      <c r="J71" s="366"/>
      <c r="K71" s="366"/>
      <c r="L71" s="367"/>
      <c r="M71" s="366"/>
      <c r="N71" s="367"/>
      <c r="O71" s="368"/>
    </row>
    <row r="72" spans="2:30">
      <c r="B72" s="250"/>
      <c r="C72" s="246"/>
      <c r="D72" s="246"/>
      <c r="E72" s="246"/>
      <c r="F72" s="246"/>
      <c r="G72" s="1242"/>
      <c r="H72" s="1243"/>
      <c r="I72" s="1243"/>
      <c r="J72" s="1244"/>
      <c r="K72" s="356" t="s">
        <v>535</v>
      </c>
      <c r="L72" s="356" t="s">
        <v>536</v>
      </c>
      <c r="M72" s="356" t="s">
        <v>537</v>
      </c>
      <c r="N72" s="356" t="s">
        <v>538</v>
      </c>
      <c r="O72" s="356" t="s">
        <v>539</v>
      </c>
    </row>
    <row r="73" spans="2:30">
      <c r="B73" s="250"/>
      <c r="C73" s="246"/>
      <c r="D73" s="246"/>
      <c r="E73" s="246"/>
      <c r="F73" s="246"/>
      <c r="G73" s="1245" t="s">
        <v>586</v>
      </c>
      <c r="H73" s="1246"/>
      <c r="I73" s="1251" t="s">
        <v>587</v>
      </c>
      <c r="J73" s="1251"/>
      <c r="K73" s="1232">
        <v>4.2</v>
      </c>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591</v>
      </c>
      <c r="J75" s="1231"/>
      <c r="K75" s="1253">
        <v>6.7</v>
      </c>
      <c r="L75" s="1253">
        <v>5.9</v>
      </c>
      <c r="M75" s="1253">
        <v>5</v>
      </c>
      <c r="N75" s="1253">
        <v>4.5999999999999996</v>
      </c>
      <c r="O75" s="1253">
        <v>5.0999999999999996</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588</v>
      </c>
      <c r="H77" s="1226"/>
      <c r="I77" s="1231" t="s">
        <v>587</v>
      </c>
      <c r="J77" s="1231"/>
      <c r="K77" s="1232">
        <v>62.7</v>
      </c>
      <c r="L77" s="1232">
        <v>54.4</v>
      </c>
      <c r="M77" s="1221">
        <v>47</v>
      </c>
      <c r="N77" s="1221">
        <v>41.4</v>
      </c>
      <c r="O77" s="1221">
        <v>38.9</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591</v>
      </c>
      <c r="J79" s="1223"/>
      <c r="K79" s="1224">
        <v>8.6</v>
      </c>
      <c r="L79" s="1224">
        <v>8.1</v>
      </c>
      <c r="M79" s="1224">
        <v>7.3</v>
      </c>
      <c r="N79" s="1224">
        <v>6.7</v>
      </c>
      <c r="O79" s="1224">
        <v>6.4</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534</v>
      </c>
      <c r="G2" s="113"/>
      <c r="H2" s="114"/>
    </row>
    <row r="3" spans="1:8">
      <c r="A3" s="110" t="s">
        <v>527</v>
      </c>
      <c r="B3" s="115"/>
      <c r="C3" s="116"/>
      <c r="D3" s="117">
        <v>29748</v>
      </c>
      <c r="E3" s="118"/>
      <c r="F3" s="119">
        <v>41705</v>
      </c>
      <c r="G3" s="120"/>
      <c r="H3" s="121"/>
    </row>
    <row r="4" spans="1:8">
      <c r="A4" s="122"/>
      <c r="B4" s="123"/>
      <c r="C4" s="124"/>
      <c r="D4" s="125">
        <v>12879</v>
      </c>
      <c r="E4" s="126"/>
      <c r="F4" s="127">
        <v>22742</v>
      </c>
      <c r="G4" s="128"/>
      <c r="H4" s="129"/>
    </row>
    <row r="5" spans="1:8">
      <c r="A5" s="110" t="s">
        <v>529</v>
      </c>
      <c r="B5" s="115"/>
      <c r="C5" s="116"/>
      <c r="D5" s="117">
        <v>31598</v>
      </c>
      <c r="E5" s="118"/>
      <c r="F5" s="119">
        <v>47677</v>
      </c>
      <c r="G5" s="120"/>
      <c r="H5" s="121"/>
    </row>
    <row r="6" spans="1:8">
      <c r="A6" s="122"/>
      <c r="B6" s="123"/>
      <c r="C6" s="124"/>
      <c r="D6" s="125">
        <v>14332</v>
      </c>
      <c r="E6" s="126"/>
      <c r="F6" s="127">
        <v>23360</v>
      </c>
      <c r="G6" s="128"/>
      <c r="H6" s="129"/>
    </row>
    <row r="7" spans="1:8">
      <c r="A7" s="110" t="s">
        <v>530</v>
      </c>
      <c r="B7" s="115"/>
      <c r="C7" s="116"/>
      <c r="D7" s="117">
        <v>46041</v>
      </c>
      <c r="E7" s="118"/>
      <c r="F7" s="119">
        <v>51613</v>
      </c>
      <c r="G7" s="120"/>
      <c r="H7" s="121"/>
    </row>
    <row r="8" spans="1:8">
      <c r="A8" s="122"/>
      <c r="B8" s="123"/>
      <c r="C8" s="124"/>
      <c r="D8" s="125">
        <v>18322</v>
      </c>
      <c r="E8" s="126"/>
      <c r="F8" s="127">
        <v>25872</v>
      </c>
      <c r="G8" s="128"/>
      <c r="H8" s="129"/>
    </row>
    <row r="9" spans="1:8">
      <c r="A9" s="110" t="s">
        <v>531</v>
      </c>
      <c r="B9" s="115"/>
      <c r="C9" s="116"/>
      <c r="D9" s="117">
        <v>63526</v>
      </c>
      <c r="E9" s="118"/>
      <c r="F9" s="119">
        <v>50880</v>
      </c>
      <c r="G9" s="120"/>
      <c r="H9" s="121"/>
    </row>
    <row r="10" spans="1:8">
      <c r="A10" s="122"/>
      <c r="B10" s="123"/>
      <c r="C10" s="124"/>
      <c r="D10" s="125">
        <v>22674</v>
      </c>
      <c r="E10" s="126"/>
      <c r="F10" s="127">
        <v>27819</v>
      </c>
      <c r="G10" s="128"/>
      <c r="H10" s="129"/>
    </row>
    <row r="11" spans="1:8">
      <c r="A11" s="110" t="s">
        <v>532</v>
      </c>
      <c r="B11" s="115"/>
      <c r="C11" s="116"/>
      <c r="D11" s="117">
        <v>56283</v>
      </c>
      <c r="E11" s="118"/>
      <c r="F11" s="119">
        <v>46395</v>
      </c>
      <c r="G11" s="120"/>
      <c r="H11" s="121"/>
    </row>
    <row r="12" spans="1:8">
      <c r="A12" s="122"/>
      <c r="B12" s="123"/>
      <c r="C12" s="130"/>
      <c r="D12" s="125">
        <v>27177</v>
      </c>
      <c r="E12" s="126"/>
      <c r="F12" s="127">
        <v>26304</v>
      </c>
      <c r="G12" s="128"/>
      <c r="H12" s="129"/>
    </row>
    <row r="13" spans="1:8">
      <c r="A13" s="110"/>
      <c r="B13" s="115"/>
      <c r="C13" s="131"/>
      <c r="D13" s="132">
        <v>45439</v>
      </c>
      <c r="E13" s="133"/>
      <c r="F13" s="134">
        <v>47654</v>
      </c>
      <c r="G13" s="135"/>
      <c r="H13" s="121"/>
    </row>
    <row r="14" spans="1:8">
      <c r="A14" s="122"/>
      <c r="B14" s="123"/>
      <c r="C14" s="124"/>
      <c r="D14" s="125">
        <v>19077</v>
      </c>
      <c r="E14" s="126"/>
      <c r="F14" s="127">
        <v>25219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6.1</v>
      </c>
      <c r="C19" s="136">
        <f>ROUND(VALUE(SUBSTITUTE(実質収支比率等に係る経年分析!G$48,"▲","-")),2)</f>
        <v>6.22</v>
      </c>
      <c r="D19" s="136">
        <f>ROUND(VALUE(SUBSTITUTE(実質収支比率等に係る経年分析!H$48,"▲","-")),2)</f>
        <v>6.61</v>
      </c>
      <c r="E19" s="136">
        <f>ROUND(VALUE(SUBSTITUTE(実質収支比率等に係る経年分析!I$48,"▲","-")),2)</f>
        <v>6.11</v>
      </c>
      <c r="F19" s="136">
        <f>ROUND(VALUE(SUBSTITUTE(実質収支比率等に係る経年分析!J$48,"▲","-")),2)</f>
        <v>5.86</v>
      </c>
    </row>
    <row r="20" spans="1:11">
      <c r="A20" s="136" t="s">
        <v>43</v>
      </c>
      <c r="B20" s="136">
        <f>ROUND(VALUE(SUBSTITUTE(実質収支比率等に係る経年分析!F$47,"▲","-")),2)</f>
        <v>16.71</v>
      </c>
      <c r="C20" s="136">
        <f>ROUND(VALUE(SUBSTITUTE(実質収支比率等に係る経年分析!G$47,"▲","-")),2)</f>
        <v>18.22</v>
      </c>
      <c r="D20" s="136">
        <f>ROUND(VALUE(SUBSTITUTE(実質収支比率等に係る経年分析!H$47,"▲","-")),2)</f>
        <v>18.91</v>
      </c>
      <c r="E20" s="136">
        <f>ROUND(VALUE(SUBSTITUTE(実質収支比率等に係る経年分析!I$47,"▲","-")),2)</f>
        <v>20.3</v>
      </c>
      <c r="F20" s="136">
        <f>ROUND(VALUE(SUBSTITUTE(実質収支比率等に係る経年分析!J$47,"▲","-")),2)</f>
        <v>18.46</v>
      </c>
    </row>
    <row r="21" spans="1:11">
      <c r="A21" s="136" t="s">
        <v>44</v>
      </c>
      <c r="B21" s="136">
        <f>IF(ISNUMBER(VALUE(SUBSTITUTE(実質収支比率等に係る経年分析!F$49,"▲","-"))),ROUND(VALUE(SUBSTITUTE(実質収支比率等に係る経年分析!F$49,"▲","-")),2),NA())</f>
        <v>2.34</v>
      </c>
      <c r="C21" s="136">
        <f>IF(ISNUMBER(VALUE(SUBSTITUTE(実質収支比率等に係る経年分析!G$49,"▲","-"))),ROUND(VALUE(SUBSTITUTE(実質収支比率等に係る経年分析!G$49,"▲","-")),2),NA())</f>
        <v>2.12</v>
      </c>
      <c r="D21" s="136">
        <f>IF(ISNUMBER(VALUE(SUBSTITUTE(実質収支比率等に係る経年分析!H$49,"▲","-"))),ROUND(VALUE(SUBSTITUTE(実質収支比率等に係る経年分析!H$49,"▲","-")),2),NA())</f>
        <v>1.21</v>
      </c>
      <c r="E21" s="136">
        <f>IF(ISNUMBER(VALUE(SUBSTITUTE(実質収支比率等に係る経年分析!I$49,"▲","-"))),ROUND(VALUE(SUBSTITUTE(実質収支比率等に係る経年分析!I$49,"▲","-")),2),NA())</f>
        <v>1.01</v>
      </c>
      <c r="F21" s="136">
        <f>IF(ISNUMBER(VALUE(SUBSTITUTE(実質収支比率等に係る経年分析!J$49,"▲","-"))),ROUND(VALUE(SUBSTITUTE(実質収支比率等に係る経年分析!J$49,"▲","-")),2),NA())</f>
        <v>-2.56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12.53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f>IF(ROUND(VALUE(SUBSTITUTE(連結実質赤字比率に係る赤字・黒字の構成分析!G$42,"▲", "-")), 2) &lt; 0, ABS(ROUND(VALUE(SUBSTITUTE(連結実質赤字比率に係る赤字・黒字の構成分析!G$42,"▲", "-")), 2)), NA())</f>
        <v>0.02</v>
      </c>
      <c r="E28" s="137" t="e">
        <f>IF(ROUND(VALUE(SUBSTITUTE(連結実質赤字比率に係る赤字・黒字の構成分析!G$42,"▲", "-")), 2) &gt;= 0, ABS(ROUND(VALUE(SUBSTITUTE(連結実質赤字比率に係る赤字・黒字の構成分析!G$42,"▲", "-")), 2)), NA())</f>
        <v>#N/A</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母子父子寡婦福祉資金貸付金特別会計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工業用水道事業会計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c r="A32" s="137" t="str">
        <f>IF(連結実質赤字比率に係る赤字・黒字の構成分析!C$38="",NA(),連結実質赤字比率に係る赤字・黒字の構成分析!C$38)</f>
        <v>熱海温泉事業特別会計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0.63</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0.83</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1.75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2.2400000000000002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6.15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6.52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5.83</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11.49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13.84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12069</v>
      </c>
      <c r="E42" s="138"/>
      <c r="F42" s="138"/>
      <c r="G42" s="138">
        <f>'実質公債費比率（分子）の構造'!L$52</f>
        <v>12100</v>
      </c>
      <c r="H42" s="138"/>
      <c r="I42" s="138"/>
      <c r="J42" s="138">
        <f>'実質公債費比率（分子）の構造'!M$52</f>
        <v>12136</v>
      </c>
      <c r="K42" s="138"/>
      <c r="L42" s="138"/>
      <c r="M42" s="138">
        <f>'実質公債費比率（分子）の構造'!N$52</f>
        <v>11464</v>
      </c>
      <c r="N42" s="138"/>
      <c r="O42" s="138"/>
      <c r="P42" s="138">
        <f>'実質公債費比率（分子）の構造'!O$52</f>
        <v>11582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478</v>
      </c>
      <c r="C44" s="138"/>
      <c r="D44" s="138"/>
      <c r="E44" s="138">
        <f>'実質公債費比率（分子）の構造'!L$50</f>
        <v>353</v>
      </c>
      <c r="F44" s="138"/>
      <c r="G44" s="138"/>
      <c r="H44" s="138">
        <f>'実質公債費比率（分子）の構造'!M$50</f>
        <v>282</v>
      </c>
      <c r="I44" s="138"/>
      <c r="J44" s="138"/>
      <c r="K44" s="138">
        <f>'実質公債費比率（分子）の構造'!N$50</f>
        <v>240</v>
      </c>
      <c r="L44" s="138"/>
      <c r="M44" s="138"/>
      <c r="N44" s="138">
        <f>'実質公債費比率（分子）の構造'!O$50</f>
        <v>254</v>
      </c>
      <c r="O44" s="138"/>
      <c r="P44" s="138"/>
    </row>
    <row r="45" spans="1:16">
      <c r="A45" s="138" t="s">
        <v>54</v>
      </c>
      <c r="B45" s="138">
        <f>'実質公債費比率（分子）の構造'!K$49</f>
        <v>121</v>
      </c>
      <c r="C45" s="138"/>
      <c r="D45" s="138"/>
      <c r="E45" s="138">
        <f>'実質公債費比率（分子）の構造'!L$49</f>
        <v>82</v>
      </c>
      <c r="F45" s="138"/>
      <c r="G45" s="138"/>
      <c r="H45" s="138">
        <f>'実質公債費比率（分子）の構造'!M$49</f>
        <v>75</v>
      </c>
      <c r="I45" s="138"/>
      <c r="J45" s="138"/>
      <c r="K45" s="138">
        <f>'実質公債費比率（分子）の構造'!N$49</f>
        <v>73</v>
      </c>
      <c r="L45" s="138"/>
      <c r="M45" s="138"/>
      <c r="N45" s="138">
        <f>'実質公債費比率（分子）の構造'!O$49</f>
        <v>89</v>
      </c>
      <c r="O45" s="138"/>
      <c r="P45" s="138"/>
    </row>
    <row r="46" spans="1:16">
      <c r="A46" s="138" t="s">
        <v>55</v>
      </c>
      <c r="B46" s="138">
        <f>'実質公債費比率（分子）の構造'!K$48</f>
        <v>4240</v>
      </c>
      <c r="C46" s="138"/>
      <c r="D46" s="138"/>
      <c r="E46" s="138">
        <f>'実質公債費比率（分子）の構造'!L$48</f>
        <v>3931</v>
      </c>
      <c r="F46" s="138"/>
      <c r="G46" s="138"/>
      <c r="H46" s="138">
        <f>'実質公債費比率（分子）の構造'!M$48</f>
        <v>3867</v>
      </c>
      <c r="I46" s="138"/>
      <c r="J46" s="138"/>
      <c r="K46" s="138">
        <f>'実質公債費比率（分子）の構造'!N$48</f>
        <v>4311</v>
      </c>
      <c r="L46" s="138"/>
      <c r="M46" s="138"/>
      <c r="N46" s="138">
        <f>'実質公債費比率（分子）の構造'!O$48</f>
        <v>4520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10919</v>
      </c>
      <c r="C49" s="138"/>
      <c r="D49" s="138"/>
      <c r="E49" s="138">
        <f>'実質公債費比率（分子）の構造'!L$45</f>
        <v>10357</v>
      </c>
      <c r="F49" s="138"/>
      <c r="G49" s="138"/>
      <c r="H49" s="138">
        <f>'実質公債費比率（分子）の構造'!M$45</f>
        <v>10241</v>
      </c>
      <c r="I49" s="138"/>
      <c r="J49" s="138"/>
      <c r="K49" s="138">
        <f>'実質公債費比率（分子）の構造'!N$45</f>
        <v>10047</v>
      </c>
      <c r="L49" s="138"/>
      <c r="M49" s="138"/>
      <c r="N49" s="138">
        <f>'実質公債費比率（分子）の構造'!O$45</f>
        <v>10239</v>
      </c>
      <c r="O49" s="138"/>
      <c r="P49" s="138"/>
    </row>
    <row r="50" spans="1:16">
      <c r="A50" s="138" t="s">
        <v>59</v>
      </c>
      <c r="B50" s="138" t="e">
        <f>NA()</f>
        <v>#N/A</v>
      </c>
      <c r="C50" s="138">
        <f>IF(ISNUMBER('実質公債費比率（分子）の構造'!K$53),'実質公債費比率（分子）の構造'!K$53,NA())</f>
        <v>3689</v>
      </c>
      <c r="D50" s="138" t="e">
        <f>NA()</f>
        <v>#N/A</v>
      </c>
      <c r="E50" s="138" t="e">
        <f>NA()</f>
        <v>#N/A</v>
      </c>
      <c r="F50" s="138">
        <f>IF(ISNUMBER('実質公債費比率（分子）の構造'!L$53),'実質公債費比率（分子）の構造'!L$53,NA())</f>
        <v>2623</v>
      </c>
      <c r="G50" s="138" t="e">
        <f>NA()</f>
        <v>#N/A</v>
      </c>
      <c r="H50" s="138" t="e">
        <f>NA()</f>
        <v>#N/A</v>
      </c>
      <c r="I50" s="138">
        <f>IF(ISNUMBER('実質公債費比率（分子）の構造'!M$53),'実質公債費比率（分子）の構造'!M$53,NA())</f>
        <v>2329</v>
      </c>
      <c r="J50" s="138" t="e">
        <f>NA()</f>
        <v>#N/A</v>
      </c>
      <c r="K50" s="138" t="e">
        <f>NA()</f>
        <v>#N/A</v>
      </c>
      <c r="L50" s="138">
        <f>IF(ISNUMBER('実質公債費比率（分子）の構造'!N$53),'実質公債費比率（分子）の構造'!N$53,NA())</f>
        <v>3207</v>
      </c>
      <c r="M50" s="138" t="e">
        <f>NA()</f>
        <v>#N/A</v>
      </c>
      <c r="N50" s="138" t="e">
        <f>NA()</f>
        <v>#N/A</v>
      </c>
      <c r="O50" s="138">
        <f>IF(ISNUMBER('実質公債費比率（分子）の構造'!O$53),'実質公債費比率（分子）の構造'!O$53,NA())</f>
        <v>3520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111778</v>
      </c>
      <c r="E56" s="137"/>
      <c r="F56" s="137"/>
      <c r="G56" s="137">
        <f>'将来負担比率（分子）の構造'!J$52</f>
        <v>113452</v>
      </c>
      <c r="H56" s="137"/>
      <c r="I56" s="137"/>
      <c r="J56" s="137">
        <f>'将来負担比率（分子）の構造'!K$52</f>
        <v>111774</v>
      </c>
      <c r="K56" s="137"/>
      <c r="L56" s="137"/>
      <c r="M56" s="137">
        <f>'将来負担比率（分子）の構造'!L$52</f>
        <v>110126</v>
      </c>
      <c r="N56" s="137"/>
      <c r="O56" s="137"/>
      <c r="P56" s="137">
        <f>'将来負担比率（分子）の構造'!M$52</f>
        <v>108390</v>
      </c>
    </row>
    <row r="57" spans="1:16">
      <c r="A57" s="137" t="s">
        <v>36</v>
      </c>
      <c r="B57" s="137"/>
      <c r="C57" s="137"/>
      <c r="D57" s="137">
        <f>'将来負担比率（分子）の構造'!I$51</f>
        <v>22112</v>
      </c>
      <c r="E57" s="137"/>
      <c r="F57" s="137"/>
      <c r="G57" s="137">
        <f>'将来負担比率（分子）の構造'!J$51</f>
        <v>19658</v>
      </c>
      <c r="H57" s="137"/>
      <c r="I57" s="137"/>
      <c r="J57" s="137">
        <f>'将来負担比率（分子）の構造'!K$51</f>
        <v>17621</v>
      </c>
      <c r="K57" s="137"/>
      <c r="L57" s="137"/>
      <c r="M57" s="137">
        <f>'将来負担比率（分子）の構造'!L$51</f>
        <v>18422</v>
      </c>
      <c r="N57" s="137"/>
      <c r="O57" s="137"/>
      <c r="P57" s="137">
        <f>'将来負担比率（分子）の構造'!M$51</f>
        <v>15197</v>
      </c>
    </row>
    <row r="58" spans="1:16">
      <c r="A58" s="137" t="s">
        <v>35</v>
      </c>
      <c r="B58" s="137"/>
      <c r="C58" s="137"/>
      <c r="D58" s="137">
        <f>'将来負担比率（分子）の構造'!I$50</f>
        <v>30712</v>
      </c>
      <c r="E58" s="137"/>
      <c r="F58" s="137"/>
      <c r="G58" s="137">
        <f>'将来負担比率（分子）の構造'!J$50</f>
        <v>33270</v>
      </c>
      <c r="H58" s="137"/>
      <c r="I58" s="137"/>
      <c r="J58" s="137">
        <f>'将来負担比率（分子）の構造'!K$50</f>
        <v>32480</v>
      </c>
      <c r="K58" s="137"/>
      <c r="L58" s="137"/>
      <c r="M58" s="137">
        <f>'将来負担比率（分子）の構造'!L$50</f>
        <v>32756</v>
      </c>
      <c r="N58" s="137"/>
      <c r="O58" s="137"/>
      <c r="P58" s="137">
        <f>'将来負担比率（分子）の構造'!M$50</f>
        <v>28610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303</v>
      </c>
      <c r="C61" s="137"/>
      <c r="D61" s="137"/>
      <c r="E61" s="137">
        <f>'将来負担比率（分子）の構造'!J$46</f>
        <v>9</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15948</v>
      </c>
      <c r="C62" s="137"/>
      <c r="D62" s="137"/>
      <c r="E62" s="137">
        <f>'将来負担比率（分子）の構造'!J$45</f>
        <v>14841</v>
      </c>
      <c r="F62" s="137"/>
      <c r="G62" s="137"/>
      <c r="H62" s="137">
        <f>'将来負担比率（分子）の構造'!K$45</f>
        <v>14572</v>
      </c>
      <c r="I62" s="137"/>
      <c r="J62" s="137"/>
      <c r="K62" s="137">
        <f>'将来負担比率（分子）の構造'!L$45</f>
        <v>14951</v>
      </c>
      <c r="L62" s="137"/>
      <c r="M62" s="137"/>
      <c r="N62" s="137">
        <f>'将来負担比率（分子）の構造'!M$45</f>
        <v>15086</v>
      </c>
      <c r="O62" s="137"/>
      <c r="P62" s="137"/>
    </row>
    <row r="63" spans="1:16">
      <c r="A63" s="137" t="s">
        <v>28</v>
      </c>
      <c r="B63" s="137">
        <f>'将来負担比率（分子）の構造'!I$44</f>
        <v>714</v>
      </c>
      <c r="C63" s="137"/>
      <c r="D63" s="137"/>
      <c r="E63" s="137">
        <f>'将来負担比率（分子）の構造'!J$44</f>
        <v>651</v>
      </c>
      <c r="F63" s="137"/>
      <c r="G63" s="137"/>
      <c r="H63" s="137">
        <f>'将来負担比率（分子）の構造'!K$44</f>
        <v>665</v>
      </c>
      <c r="I63" s="137"/>
      <c r="J63" s="137"/>
      <c r="K63" s="137">
        <f>'将来負担比率（分子）の構造'!L$44</f>
        <v>677</v>
      </c>
      <c r="L63" s="137"/>
      <c r="M63" s="137"/>
      <c r="N63" s="137">
        <f>'将来負担比率（分子）の構造'!M$44</f>
        <v>665</v>
      </c>
      <c r="O63" s="137"/>
      <c r="P63" s="137"/>
    </row>
    <row r="64" spans="1:16">
      <c r="A64" s="137" t="s">
        <v>27</v>
      </c>
      <c r="B64" s="137">
        <f>'将来負担比率（分子）の構造'!I$43</f>
        <v>59952</v>
      </c>
      <c r="C64" s="137"/>
      <c r="D64" s="137"/>
      <c r="E64" s="137">
        <f>'将来負担比率（分子）の構造'!J$43</f>
        <v>56999</v>
      </c>
      <c r="F64" s="137"/>
      <c r="G64" s="137"/>
      <c r="H64" s="137">
        <f>'将来負担比率（分子）の構造'!K$43</f>
        <v>54451</v>
      </c>
      <c r="I64" s="137"/>
      <c r="J64" s="137"/>
      <c r="K64" s="137">
        <f>'将来負担比率（分子）の構造'!L$43</f>
        <v>53236</v>
      </c>
      <c r="L64" s="137"/>
      <c r="M64" s="137"/>
      <c r="N64" s="137">
        <f>'将来負担比率（分子）の構造'!M$43</f>
        <v>38960</v>
      </c>
      <c r="O64" s="137"/>
      <c r="P64" s="137"/>
    </row>
    <row r="65" spans="1:16">
      <c r="A65" s="137" t="s">
        <v>26</v>
      </c>
      <c r="B65" s="137">
        <f>'将来負担比率（分子）の構造'!I$42</f>
        <v>2366</v>
      </c>
      <c r="C65" s="137"/>
      <c r="D65" s="137"/>
      <c r="E65" s="137">
        <f>'将来負担比率（分子）の構造'!J$42</f>
        <v>2026</v>
      </c>
      <c r="F65" s="137"/>
      <c r="G65" s="137"/>
      <c r="H65" s="137">
        <f>'将来負担比率（分子）の構造'!K$42</f>
        <v>1645</v>
      </c>
      <c r="I65" s="137"/>
      <c r="J65" s="137"/>
      <c r="K65" s="137">
        <f>'将来負担比率（分子）の構造'!L$42</f>
        <v>1502</v>
      </c>
      <c r="L65" s="137"/>
      <c r="M65" s="137"/>
      <c r="N65" s="137">
        <f>'将来負担比率（分子）の構造'!M$42</f>
        <v>1361</v>
      </c>
      <c r="O65" s="137"/>
      <c r="P65" s="137"/>
    </row>
    <row r="66" spans="1:16">
      <c r="A66" s="137" t="s">
        <v>25</v>
      </c>
      <c r="B66" s="137">
        <f>'将来負担比率（分子）の構造'!I$41</f>
        <v>87723</v>
      </c>
      <c r="C66" s="137"/>
      <c r="D66" s="137"/>
      <c r="E66" s="137">
        <f>'将来負担比率（分子）の構造'!J$41</f>
        <v>87230</v>
      </c>
      <c r="F66" s="137"/>
      <c r="G66" s="137"/>
      <c r="H66" s="137">
        <f>'将来負担比率（分子）の構造'!K$41</f>
        <v>86517</v>
      </c>
      <c r="I66" s="137"/>
      <c r="J66" s="137"/>
      <c r="K66" s="137">
        <f>'将来負担比率（分子）の構造'!L$41</f>
        <v>85052</v>
      </c>
      <c r="L66" s="137"/>
      <c r="M66" s="137"/>
      <c r="N66" s="137">
        <f>'将来負担比率（分子）の構造'!M$41</f>
        <v>84589</v>
      </c>
      <c r="O66" s="137"/>
      <c r="P66" s="137"/>
    </row>
    <row r="67" spans="1:16">
      <c r="A67" s="137" t="s">
        <v>63</v>
      </c>
      <c r="B67" s="137" t="e">
        <f>NA()</f>
        <v>#N/A</v>
      </c>
      <c r="C67" s="137">
        <f>IF(ISNUMBER('将来負担比率（分子）の構造'!I$53), IF('将来負担比率（分子）の構造'!I$53 &lt; 0, 0, '将来負担比率（分子）の構造'!I$53), NA())</f>
        <v>2405</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AQ1" sqref="AQ1"/>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46979873</v>
      </c>
      <c r="S5" s="671"/>
      <c r="T5" s="671"/>
      <c r="U5" s="671"/>
      <c r="V5" s="671"/>
      <c r="W5" s="671"/>
      <c r="X5" s="671"/>
      <c r="Y5" s="718"/>
      <c r="Z5" s="731">
        <v>27</v>
      </c>
      <c r="AA5" s="731"/>
      <c r="AB5" s="731"/>
      <c r="AC5" s="731"/>
      <c r="AD5" s="732">
        <v>44170434</v>
      </c>
      <c r="AE5" s="732"/>
      <c r="AF5" s="732"/>
      <c r="AG5" s="732"/>
      <c r="AH5" s="732"/>
      <c r="AI5" s="732"/>
      <c r="AJ5" s="732"/>
      <c r="AK5" s="732"/>
      <c r="AL5" s="719">
        <v>70.8</v>
      </c>
      <c r="AM5" s="688"/>
      <c r="AN5" s="688"/>
      <c r="AO5" s="720"/>
      <c r="AP5" s="707" t="s">
        <v>210</v>
      </c>
      <c r="AQ5" s="708"/>
      <c r="AR5" s="708"/>
      <c r="AS5" s="708"/>
      <c r="AT5" s="708"/>
      <c r="AU5" s="708"/>
      <c r="AV5" s="708"/>
      <c r="AW5" s="708"/>
      <c r="AX5" s="708"/>
      <c r="AY5" s="708"/>
      <c r="AZ5" s="708"/>
      <c r="BA5" s="708"/>
      <c r="BB5" s="708"/>
      <c r="BC5" s="708"/>
      <c r="BD5" s="708"/>
      <c r="BE5" s="708"/>
      <c r="BF5" s="709"/>
      <c r="BG5" s="620">
        <v>42173160</v>
      </c>
      <c r="BH5" s="621"/>
      <c r="BI5" s="621"/>
      <c r="BJ5" s="621"/>
      <c r="BK5" s="621"/>
      <c r="BL5" s="621"/>
      <c r="BM5" s="621"/>
      <c r="BN5" s="622"/>
      <c r="BO5" s="673">
        <v>89.8</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1129268</v>
      </c>
      <c r="S6" s="621"/>
      <c r="T6" s="621"/>
      <c r="U6" s="621"/>
      <c r="V6" s="621"/>
      <c r="W6" s="621"/>
      <c r="X6" s="621"/>
      <c r="Y6" s="622"/>
      <c r="Z6" s="673">
        <v>0.6</v>
      </c>
      <c r="AA6" s="673"/>
      <c r="AB6" s="673"/>
      <c r="AC6" s="673"/>
      <c r="AD6" s="674">
        <v>1129268</v>
      </c>
      <c r="AE6" s="674"/>
      <c r="AF6" s="674"/>
      <c r="AG6" s="674"/>
      <c r="AH6" s="674"/>
      <c r="AI6" s="674"/>
      <c r="AJ6" s="674"/>
      <c r="AK6" s="674"/>
      <c r="AL6" s="643">
        <v>1.8</v>
      </c>
      <c r="AM6" s="675"/>
      <c r="AN6" s="675"/>
      <c r="AO6" s="676"/>
      <c r="AP6" s="617" t="s">
        <v>216</v>
      </c>
      <c r="AQ6" s="618"/>
      <c r="AR6" s="618"/>
      <c r="AS6" s="618"/>
      <c r="AT6" s="618"/>
      <c r="AU6" s="618"/>
      <c r="AV6" s="618"/>
      <c r="AW6" s="618"/>
      <c r="AX6" s="618"/>
      <c r="AY6" s="618"/>
      <c r="AZ6" s="618"/>
      <c r="BA6" s="618"/>
      <c r="BB6" s="618"/>
      <c r="BC6" s="618"/>
      <c r="BD6" s="618"/>
      <c r="BE6" s="618"/>
      <c r="BF6" s="619"/>
      <c r="BG6" s="620">
        <v>42173160</v>
      </c>
      <c r="BH6" s="621"/>
      <c r="BI6" s="621"/>
      <c r="BJ6" s="621"/>
      <c r="BK6" s="621"/>
      <c r="BL6" s="621"/>
      <c r="BM6" s="621"/>
      <c r="BN6" s="622"/>
      <c r="BO6" s="673">
        <v>89.8</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673920</v>
      </c>
      <c r="CS6" s="621"/>
      <c r="CT6" s="621"/>
      <c r="CU6" s="621"/>
      <c r="CV6" s="621"/>
      <c r="CW6" s="621"/>
      <c r="CX6" s="621"/>
      <c r="CY6" s="622"/>
      <c r="CZ6" s="673">
        <v>0.4</v>
      </c>
      <c r="DA6" s="673"/>
      <c r="DB6" s="673"/>
      <c r="DC6" s="673"/>
      <c r="DD6" s="626" t="s">
        <v>211</v>
      </c>
      <c r="DE6" s="621"/>
      <c r="DF6" s="621"/>
      <c r="DG6" s="621"/>
      <c r="DH6" s="621"/>
      <c r="DI6" s="621"/>
      <c r="DJ6" s="621"/>
      <c r="DK6" s="621"/>
      <c r="DL6" s="621"/>
      <c r="DM6" s="621"/>
      <c r="DN6" s="621"/>
      <c r="DO6" s="621"/>
      <c r="DP6" s="622"/>
      <c r="DQ6" s="626">
        <v>673920</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45345</v>
      </c>
      <c r="S7" s="621"/>
      <c r="T7" s="621"/>
      <c r="U7" s="621"/>
      <c r="V7" s="621"/>
      <c r="W7" s="621"/>
      <c r="X7" s="621"/>
      <c r="Y7" s="622"/>
      <c r="Z7" s="673">
        <v>0</v>
      </c>
      <c r="AA7" s="673"/>
      <c r="AB7" s="673"/>
      <c r="AC7" s="673"/>
      <c r="AD7" s="674">
        <v>45345</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21984911</v>
      </c>
      <c r="BH7" s="621"/>
      <c r="BI7" s="621"/>
      <c r="BJ7" s="621"/>
      <c r="BK7" s="621"/>
      <c r="BL7" s="621"/>
      <c r="BM7" s="621"/>
      <c r="BN7" s="622"/>
      <c r="BO7" s="673">
        <v>46.8</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14046619</v>
      </c>
      <c r="CS7" s="621"/>
      <c r="CT7" s="621"/>
      <c r="CU7" s="621"/>
      <c r="CV7" s="621"/>
      <c r="CW7" s="621"/>
      <c r="CX7" s="621"/>
      <c r="CY7" s="622"/>
      <c r="CZ7" s="673">
        <v>8.4</v>
      </c>
      <c r="DA7" s="673"/>
      <c r="DB7" s="673"/>
      <c r="DC7" s="673"/>
      <c r="DD7" s="626">
        <v>146233</v>
      </c>
      <c r="DE7" s="621"/>
      <c r="DF7" s="621"/>
      <c r="DG7" s="621"/>
      <c r="DH7" s="621"/>
      <c r="DI7" s="621"/>
      <c r="DJ7" s="621"/>
      <c r="DK7" s="621"/>
      <c r="DL7" s="621"/>
      <c r="DM7" s="621"/>
      <c r="DN7" s="621"/>
      <c r="DO7" s="621"/>
      <c r="DP7" s="622"/>
      <c r="DQ7" s="626">
        <v>12807803</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125927</v>
      </c>
      <c r="S8" s="621"/>
      <c r="T8" s="621"/>
      <c r="U8" s="621"/>
      <c r="V8" s="621"/>
      <c r="W8" s="621"/>
      <c r="X8" s="621"/>
      <c r="Y8" s="622"/>
      <c r="Z8" s="673">
        <v>0.1</v>
      </c>
      <c r="AA8" s="673"/>
      <c r="AB8" s="673"/>
      <c r="AC8" s="673"/>
      <c r="AD8" s="674">
        <v>125927</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514514</v>
      </c>
      <c r="BH8" s="621"/>
      <c r="BI8" s="621"/>
      <c r="BJ8" s="621"/>
      <c r="BK8" s="621"/>
      <c r="BL8" s="621"/>
      <c r="BM8" s="621"/>
      <c r="BN8" s="622"/>
      <c r="BO8" s="673">
        <v>1.1000000000000001</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70461475</v>
      </c>
      <c r="CS8" s="621"/>
      <c r="CT8" s="621"/>
      <c r="CU8" s="621"/>
      <c r="CV8" s="621"/>
      <c r="CW8" s="621"/>
      <c r="CX8" s="621"/>
      <c r="CY8" s="622"/>
      <c r="CZ8" s="673">
        <v>42</v>
      </c>
      <c r="DA8" s="673"/>
      <c r="DB8" s="673"/>
      <c r="DC8" s="673"/>
      <c r="DD8" s="626">
        <v>1277589</v>
      </c>
      <c r="DE8" s="621"/>
      <c r="DF8" s="621"/>
      <c r="DG8" s="621"/>
      <c r="DH8" s="621"/>
      <c r="DI8" s="621"/>
      <c r="DJ8" s="621"/>
      <c r="DK8" s="621"/>
      <c r="DL8" s="621"/>
      <c r="DM8" s="621"/>
      <c r="DN8" s="621"/>
      <c r="DO8" s="621"/>
      <c r="DP8" s="622"/>
      <c r="DQ8" s="626">
        <v>19254626</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67230</v>
      </c>
      <c r="S9" s="621"/>
      <c r="T9" s="621"/>
      <c r="U9" s="621"/>
      <c r="V9" s="621"/>
      <c r="W9" s="621"/>
      <c r="X9" s="621"/>
      <c r="Y9" s="622"/>
      <c r="Z9" s="673">
        <v>0</v>
      </c>
      <c r="AA9" s="673"/>
      <c r="AB9" s="673"/>
      <c r="AC9" s="673"/>
      <c r="AD9" s="674">
        <v>67230</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16719922</v>
      </c>
      <c r="BH9" s="621"/>
      <c r="BI9" s="621"/>
      <c r="BJ9" s="621"/>
      <c r="BK9" s="621"/>
      <c r="BL9" s="621"/>
      <c r="BM9" s="621"/>
      <c r="BN9" s="622"/>
      <c r="BO9" s="673">
        <v>35.6</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10732187</v>
      </c>
      <c r="CS9" s="621"/>
      <c r="CT9" s="621"/>
      <c r="CU9" s="621"/>
      <c r="CV9" s="621"/>
      <c r="CW9" s="621"/>
      <c r="CX9" s="621"/>
      <c r="CY9" s="622"/>
      <c r="CZ9" s="673">
        <v>6.4</v>
      </c>
      <c r="DA9" s="673"/>
      <c r="DB9" s="673"/>
      <c r="DC9" s="673"/>
      <c r="DD9" s="626">
        <v>2257703</v>
      </c>
      <c r="DE9" s="621"/>
      <c r="DF9" s="621"/>
      <c r="DG9" s="621"/>
      <c r="DH9" s="621"/>
      <c r="DI9" s="621"/>
      <c r="DJ9" s="621"/>
      <c r="DK9" s="621"/>
      <c r="DL9" s="621"/>
      <c r="DM9" s="621"/>
      <c r="DN9" s="621"/>
      <c r="DO9" s="621"/>
      <c r="DP9" s="622"/>
      <c r="DQ9" s="626">
        <v>7780497</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5771137</v>
      </c>
      <c r="S10" s="621"/>
      <c r="T10" s="621"/>
      <c r="U10" s="621"/>
      <c r="V10" s="621"/>
      <c r="W10" s="621"/>
      <c r="X10" s="621"/>
      <c r="Y10" s="622"/>
      <c r="Z10" s="673">
        <v>3.3</v>
      </c>
      <c r="AA10" s="673"/>
      <c r="AB10" s="673"/>
      <c r="AC10" s="673"/>
      <c r="AD10" s="674">
        <v>5771137</v>
      </c>
      <c r="AE10" s="674"/>
      <c r="AF10" s="674"/>
      <c r="AG10" s="674"/>
      <c r="AH10" s="674"/>
      <c r="AI10" s="674"/>
      <c r="AJ10" s="674"/>
      <c r="AK10" s="674"/>
      <c r="AL10" s="643">
        <v>9.1999999999999993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1330546</v>
      </c>
      <c r="BH10" s="621"/>
      <c r="BI10" s="621"/>
      <c r="BJ10" s="621"/>
      <c r="BK10" s="621"/>
      <c r="BL10" s="621"/>
      <c r="BM10" s="621"/>
      <c r="BN10" s="622"/>
      <c r="BO10" s="673">
        <v>2.8</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218859</v>
      </c>
      <c r="CS10" s="621"/>
      <c r="CT10" s="621"/>
      <c r="CU10" s="621"/>
      <c r="CV10" s="621"/>
      <c r="CW10" s="621"/>
      <c r="CX10" s="621"/>
      <c r="CY10" s="622"/>
      <c r="CZ10" s="673">
        <v>0.1</v>
      </c>
      <c r="DA10" s="673"/>
      <c r="DB10" s="673"/>
      <c r="DC10" s="673"/>
      <c r="DD10" s="626">
        <v>814</v>
      </c>
      <c r="DE10" s="621"/>
      <c r="DF10" s="621"/>
      <c r="DG10" s="621"/>
      <c r="DH10" s="621"/>
      <c r="DI10" s="621"/>
      <c r="DJ10" s="621"/>
      <c r="DK10" s="621"/>
      <c r="DL10" s="621"/>
      <c r="DM10" s="621"/>
      <c r="DN10" s="621"/>
      <c r="DO10" s="621"/>
      <c r="DP10" s="622"/>
      <c r="DQ10" s="626">
        <v>152420</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23032</v>
      </c>
      <c r="S11" s="621"/>
      <c r="T11" s="621"/>
      <c r="U11" s="621"/>
      <c r="V11" s="621"/>
      <c r="W11" s="621"/>
      <c r="X11" s="621"/>
      <c r="Y11" s="622"/>
      <c r="Z11" s="673">
        <v>0</v>
      </c>
      <c r="AA11" s="673"/>
      <c r="AB11" s="673"/>
      <c r="AC11" s="673"/>
      <c r="AD11" s="674">
        <v>21194</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3419929</v>
      </c>
      <c r="BH11" s="621"/>
      <c r="BI11" s="621"/>
      <c r="BJ11" s="621"/>
      <c r="BK11" s="621"/>
      <c r="BL11" s="621"/>
      <c r="BM11" s="621"/>
      <c r="BN11" s="622"/>
      <c r="BO11" s="673">
        <v>7.3</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4060185</v>
      </c>
      <c r="CS11" s="621"/>
      <c r="CT11" s="621"/>
      <c r="CU11" s="621"/>
      <c r="CV11" s="621"/>
      <c r="CW11" s="621"/>
      <c r="CX11" s="621"/>
      <c r="CY11" s="622"/>
      <c r="CZ11" s="673">
        <v>2.4</v>
      </c>
      <c r="DA11" s="673"/>
      <c r="DB11" s="673"/>
      <c r="DC11" s="673"/>
      <c r="DD11" s="626">
        <v>1505790</v>
      </c>
      <c r="DE11" s="621"/>
      <c r="DF11" s="621"/>
      <c r="DG11" s="621"/>
      <c r="DH11" s="621"/>
      <c r="DI11" s="621"/>
      <c r="DJ11" s="621"/>
      <c r="DK11" s="621"/>
      <c r="DL11" s="621"/>
      <c r="DM11" s="621"/>
      <c r="DN11" s="621"/>
      <c r="DO11" s="621"/>
      <c r="DP11" s="622"/>
      <c r="DQ11" s="626">
        <v>2157240</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16254874</v>
      </c>
      <c r="BH12" s="621"/>
      <c r="BI12" s="621"/>
      <c r="BJ12" s="621"/>
      <c r="BK12" s="621"/>
      <c r="BL12" s="621"/>
      <c r="BM12" s="621"/>
      <c r="BN12" s="622"/>
      <c r="BO12" s="673">
        <v>34.6</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6550701</v>
      </c>
      <c r="CS12" s="621"/>
      <c r="CT12" s="621"/>
      <c r="CU12" s="621"/>
      <c r="CV12" s="621"/>
      <c r="CW12" s="621"/>
      <c r="CX12" s="621"/>
      <c r="CY12" s="622"/>
      <c r="CZ12" s="673">
        <v>3.9</v>
      </c>
      <c r="DA12" s="673"/>
      <c r="DB12" s="673"/>
      <c r="DC12" s="673"/>
      <c r="DD12" s="626">
        <v>1049447</v>
      </c>
      <c r="DE12" s="621"/>
      <c r="DF12" s="621"/>
      <c r="DG12" s="621"/>
      <c r="DH12" s="621"/>
      <c r="DI12" s="621"/>
      <c r="DJ12" s="621"/>
      <c r="DK12" s="621"/>
      <c r="DL12" s="621"/>
      <c r="DM12" s="621"/>
      <c r="DN12" s="621"/>
      <c r="DO12" s="621"/>
      <c r="DP12" s="622"/>
      <c r="DQ12" s="626">
        <v>2920567</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190970</v>
      </c>
      <c r="S13" s="621"/>
      <c r="T13" s="621"/>
      <c r="U13" s="621"/>
      <c r="V13" s="621"/>
      <c r="W13" s="621"/>
      <c r="X13" s="621"/>
      <c r="Y13" s="622"/>
      <c r="Z13" s="673">
        <v>0.1</v>
      </c>
      <c r="AA13" s="673"/>
      <c r="AB13" s="673"/>
      <c r="AC13" s="673"/>
      <c r="AD13" s="674">
        <v>190970</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16174040</v>
      </c>
      <c r="BH13" s="621"/>
      <c r="BI13" s="621"/>
      <c r="BJ13" s="621"/>
      <c r="BK13" s="621"/>
      <c r="BL13" s="621"/>
      <c r="BM13" s="621"/>
      <c r="BN13" s="622"/>
      <c r="BO13" s="673">
        <v>34.4</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16483611</v>
      </c>
      <c r="CS13" s="621"/>
      <c r="CT13" s="621"/>
      <c r="CU13" s="621"/>
      <c r="CV13" s="621"/>
      <c r="CW13" s="621"/>
      <c r="CX13" s="621"/>
      <c r="CY13" s="622"/>
      <c r="CZ13" s="673">
        <v>9.8000000000000007</v>
      </c>
      <c r="DA13" s="673"/>
      <c r="DB13" s="673"/>
      <c r="DC13" s="673"/>
      <c r="DD13" s="626">
        <v>6361177</v>
      </c>
      <c r="DE13" s="621"/>
      <c r="DF13" s="621"/>
      <c r="DG13" s="621"/>
      <c r="DH13" s="621"/>
      <c r="DI13" s="621"/>
      <c r="DJ13" s="621"/>
      <c r="DK13" s="621"/>
      <c r="DL13" s="621"/>
      <c r="DM13" s="621"/>
      <c r="DN13" s="621"/>
      <c r="DO13" s="621"/>
      <c r="DP13" s="622"/>
      <c r="DQ13" s="626">
        <v>11616386</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709870</v>
      </c>
      <c r="BH14" s="621"/>
      <c r="BI14" s="621"/>
      <c r="BJ14" s="621"/>
      <c r="BK14" s="621"/>
      <c r="BL14" s="621"/>
      <c r="BM14" s="621"/>
      <c r="BN14" s="622"/>
      <c r="BO14" s="673">
        <v>1.5</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3617950</v>
      </c>
      <c r="CS14" s="621"/>
      <c r="CT14" s="621"/>
      <c r="CU14" s="621"/>
      <c r="CV14" s="621"/>
      <c r="CW14" s="621"/>
      <c r="CX14" s="621"/>
      <c r="CY14" s="622"/>
      <c r="CZ14" s="673">
        <v>2.2000000000000002</v>
      </c>
      <c r="DA14" s="673"/>
      <c r="DB14" s="673"/>
      <c r="DC14" s="673"/>
      <c r="DD14" s="626">
        <v>135274</v>
      </c>
      <c r="DE14" s="621"/>
      <c r="DF14" s="621"/>
      <c r="DG14" s="621"/>
      <c r="DH14" s="621"/>
      <c r="DI14" s="621"/>
      <c r="DJ14" s="621"/>
      <c r="DK14" s="621"/>
      <c r="DL14" s="621"/>
      <c r="DM14" s="621"/>
      <c r="DN14" s="621"/>
      <c r="DO14" s="621"/>
      <c r="DP14" s="622"/>
      <c r="DQ14" s="626">
        <v>3489438</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184653</v>
      </c>
      <c r="S15" s="621"/>
      <c r="T15" s="621"/>
      <c r="U15" s="621"/>
      <c r="V15" s="621"/>
      <c r="W15" s="621"/>
      <c r="X15" s="621"/>
      <c r="Y15" s="622"/>
      <c r="Z15" s="673">
        <v>0.1</v>
      </c>
      <c r="AA15" s="673"/>
      <c r="AB15" s="673"/>
      <c r="AC15" s="673"/>
      <c r="AD15" s="674">
        <v>184653</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3223505</v>
      </c>
      <c r="BH15" s="621"/>
      <c r="BI15" s="621"/>
      <c r="BJ15" s="621"/>
      <c r="BK15" s="621"/>
      <c r="BL15" s="621"/>
      <c r="BM15" s="621"/>
      <c r="BN15" s="622"/>
      <c r="BO15" s="673">
        <v>6.9</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14648093</v>
      </c>
      <c r="CS15" s="621"/>
      <c r="CT15" s="621"/>
      <c r="CU15" s="621"/>
      <c r="CV15" s="621"/>
      <c r="CW15" s="621"/>
      <c r="CX15" s="621"/>
      <c r="CY15" s="622"/>
      <c r="CZ15" s="673">
        <v>8.6999999999999993</v>
      </c>
      <c r="DA15" s="673"/>
      <c r="DB15" s="673"/>
      <c r="DC15" s="673"/>
      <c r="DD15" s="626">
        <v>5662209</v>
      </c>
      <c r="DE15" s="621"/>
      <c r="DF15" s="621"/>
      <c r="DG15" s="621"/>
      <c r="DH15" s="621"/>
      <c r="DI15" s="621"/>
      <c r="DJ15" s="621"/>
      <c r="DK15" s="621"/>
      <c r="DL15" s="621"/>
      <c r="DM15" s="621"/>
      <c r="DN15" s="621"/>
      <c r="DO15" s="621"/>
      <c r="DP15" s="622"/>
      <c r="DQ15" s="626">
        <v>9306072</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13344520</v>
      </c>
      <c r="S16" s="621"/>
      <c r="T16" s="621"/>
      <c r="U16" s="621"/>
      <c r="V16" s="621"/>
      <c r="W16" s="621"/>
      <c r="X16" s="621"/>
      <c r="Y16" s="622"/>
      <c r="Z16" s="673">
        <v>7.7</v>
      </c>
      <c r="AA16" s="673"/>
      <c r="AB16" s="673"/>
      <c r="AC16" s="673"/>
      <c r="AD16" s="674">
        <v>10314200</v>
      </c>
      <c r="AE16" s="674"/>
      <c r="AF16" s="674"/>
      <c r="AG16" s="674"/>
      <c r="AH16" s="674"/>
      <c r="AI16" s="674"/>
      <c r="AJ16" s="674"/>
      <c r="AK16" s="674"/>
      <c r="AL16" s="643">
        <v>16.5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16126932</v>
      </c>
      <c r="CS16" s="621"/>
      <c r="CT16" s="621"/>
      <c r="CU16" s="621"/>
      <c r="CV16" s="621"/>
      <c r="CW16" s="621"/>
      <c r="CX16" s="621"/>
      <c r="CY16" s="622"/>
      <c r="CZ16" s="673">
        <v>9.6</v>
      </c>
      <c r="DA16" s="673"/>
      <c r="DB16" s="673"/>
      <c r="DC16" s="673"/>
      <c r="DD16" s="626" t="s">
        <v>112</v>
      </c>
      <c r="DE16" s="621"/>
      <c r="DF16" s="621"/>
      <c r="DG16" s="621"/>
      <c r="DH16" s="621"/>
      <c r="DI16" s="621"/>
      <c r="DJ16" s="621"/>
      <c r="DK16" s="621"/>
      <c r="DL16" s="621"/>
      <c r="DM16" s="621"/>
      <c r="DN16" s="621"/>
      <c r="DO16" s="621"/>
      <c r="DP16" s="622"/>
      <c r="DQ16" s="626">
        <v>99350</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10314200</v>
      </c>
      <c r="S17" s="621"/>
      <c r="T17" s="621"/>
      <c r="U17" s="621"/>
      <c r="V17" s="621"/>
      <c r="W17" s="621"/>
      <c r="X17" s="621"/>
      <c r="Y17" s="622"/>
      <c r="Z17" s="673">
        <v>5.9</v>
      </c>
      <c r="AA17" s="673"/>
      <c r="AB17" s="673"/>
      <c r="AC17" s="673"/>
      <c r="AD17" s="674">
        <v>10314200</v>
      </c>
      <c r="AE17" s="674"/>
      <c r="AF17" s="674"/>
      <c r="AG17" s="674"/>
      <c r="AH17" s="674"/>
      <c r="AI17" s="674"/>
      <c r="AJ17" s="674"/>
      <c r="AK17" s="674"/>
      <c r="AL17" s="643">
        <v>16.5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10238750</v>
      </c>
      <c r="CS17" s="621"/>
      <c r="CT17" s="621"/>
      <c r="CU17" s="621"/>
      <c r="CV17" s="621"/>
      <c r="CW17" s="621"/>
      <c r="CX17" s="621"/>
      <c r="CY17" s="622"/>
      <c r="CZ17" s="673">
        <v>6.1</v>
      </c>
      <c r="DA17" s="673"/>
      <c r="DB17" s="673"/>
      <c r="DC17" s="673"/>
      <c r="DD17" s="626" t="s">
        <v>112</v>
      </c>
      <c r="DE17" s="621"/>
      <c r="DF17" s="621"/>
      <c r="DG17" s="621"/>
      <c r="DH17" s="621"/>
      <c r="DI17" s="621"/>
      <c r="DJ17" s="621"/>
      <c r="DK17" s="621"/>
      <c r="DL17" s="621"/>
      <c r="DM17" s="621"/>
      <c r="DN17" s="621"/>
      <c r="DO17" s="621"/>
      <c r="DP17" s="622"/>
      <c r="DQ17" s="626">
        <v>9820638</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1006507</v>
      </c>
      <c r="S18" s="621"/>
      <c r="T18" s="621"/>
      <c r="U18" s="621"/>
      <c r="V18" s="621"/>
      <c r="W18" s="621"/>
      <c r="X18" s="621"/>
      <c r="Y18" s="622"/>
      <c r="Z18" s="673">
        <v>0.6</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2023813</v>
      </c>
      <c r="S19" s="621"/>
      <c r="T19" s="621"/>
      <c r="U19" s="621"/>
      <c r="V19" s="621"/>
      <c r="W19" s="621"/>
      <c r="X19" s="621"/>
      <c r="Y19" s="622"/>
      <c r="Z19" s="673">
        <v>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4806713</v>
      </c>
      <c r="BH19" s="621"/>
      <c r="BI19" s="621"/>
      <c r="BJ19" s="621"/>
      <c r="BK19" s="621"/>
      <c r="BL19" s="621"/>
      <c r="BM19" s="621"/>
      <c r="BN19" s="622"/>
      <c r="BO19" s="673">
        <v>10.199999999999999</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67861955</v>
      </c>
      <c r="S20" s="621"/>
      <c r="T20" s="621"/>
      <c r="U20" s="621"/>
      <c r="V20" s="621"/>
      <c r="W20" s="621"/>
      <c r="X20" s="621"/>
      <c r="Y20" s="622"/>
      <c r="Z20" s="673">
        <v>39</v>
      </c>
      <c r="AA20" s="673"/>
      <c r="AB20" s="673"/>
      <c r="AC20" s="673"/>
      <c r="AD20" s="674">
        <v>62020358</v>
      </c>
      <c r="AE20" s="674"/>
      <c r="AF20" s="674"/>
      <c r="AG20" s="674"/>
      <c r="AH20" s="674"/>
      <c r="AI20" s="674"/>
      <c r="AJ20" s="674"/>
      <c r="AK20" s="674"/>
      <c r="AL20" s="643">
        <v>99.4</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4806713</v>
      </c>
      <c r="BH20" s="621"/>
      <c r="BI20" s="621"/>
      <c r="BJ20" s="621"/>
      <c r="BK20" s="621"/>
      <c r="BL20" s="621"/>
      <c r="BM20" s="621"/>
      <c r="BN20" s="622"/>
      <c r="BO20" s="673">
        <v>10.199999999999999</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167859282</v>
      </c>
      <c r="CS20" s="621"/>
      <c r="CT20" s="621"/>
      <c r="CU20" s="621"/>
      <c r="CV20" s="621"/>
      <c r="CW20" s="621"/>
      <c r="CX20" s="621"/>
      <c r="CY20" s="622"/>
      <c r="CZ20" s="673">
        <v>100</v>
      </c>
      <c r="DA20" s="673"/>
      <c r="DB20" s="673"/>
      <c r="DC20" s="673"/>
      <c r="DD20" s="626">
        <v>18396236</v>
      </c>
      <c r="DE20" s="621"/>
      <c r="DF20" s="621"/>
      <c r="DG20" s="621"/>
      <c r="DH20" s="621"/>
      <c r="DI20" s="621"/>
      <c r="DJ20" s="621"/>
      <c r="DK20" s="621"/>
      <c r="DL20" s="621"/>
      <c r="DM20" s="621"/>
      <c r="DN20" s="621"/>
      <c r="DO20" s="621"/>
      <c r="DP20" s="622"/>
      <c r="DQ20" s="626">
        <v>80078957</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65197</v>
      </c>
      <c r="S21" s="621"/>
      <c r="T21" s="621"/>
      <c r="U21" s="621"/>
      <c r="V21" s="621"/>
      <c r="W21" s="621"/>
      <c r="X21" s="621"/>
      <c r="Y21" s="622"/>
      <c r="Z21" s="673">
        <v>0</v>
      </c>
      <c r="AA21" s="673"/>
      <c r="AB21" s="673"/>
      <c r="AC21" s="673"/>
      <c r="AD21" s="674">
        <v>65197</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63841</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554245</v>
      </c>
      <c r="S22" s="621"/>
      <c r="T22" s="621"/>
      <c r="U22" s="621"/>
      <c r="V22" s="621"/>
      <c r="W22" s="621"/>
      <c r="X22" s="621"/>
      <c r="Y22" s="622"/>
      <c r="Z22" s="673">
        <v>0.3</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v>1933433</v>
      </c>
      <c r="BH22" s="621"/>
      <c r="BI22" s="621"/>
      <c r="BJ22" s="621"/>
      <c r="BK22" s="621"/>
      <c r="BL22" s="621"/>
      <c r="BM22" s="621"/>
      <c r="BN22" s="622"/>
      <c r="BO22" s="673">
        <v>4.0999999999999996</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1780250</v>
      </c>
      <c r="S23" s="621"/>
      <c r="T23" s="621"/>
      <c r="U23" s="621"/>
      <c r="V23" s="621"/>
      <c r="W23" s="621"/>
      <c r="X23" s="621"/>
      <c r="Y23" s="622"/>
      <c r="Z23" s="673">
        <v>1</v>
      </c>
      <c r="AA23" s="673"/>
      <c r="AB23" s="673"/>
      <c r="AC23" s="673"/>
      <c r="AD23" s="674">
        <v>188539</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2809439</v>
      </c>
      <c r="BH23" s="621"/>
      <c r="BI23" s="621"/>
      <c r="BJ23" s="621"/>
      <c r="BK23" s="621"/>
      <c r="BL23" s="621"/>
      <c r="BM23" s="621"/>
      <c r="BN23" s="622"/>
      <c r="BO23" s="673">
        <v>6</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1006676</v>
      </c>
      <c r="S24" s="621"/>
      <c r="T24" s="621"/>
      <c r="U24" s="621"/>
      <c r="V24" s="621"/>
      <c r="W24" s="621"/>
      <c r="X24" s="621"/>
      <c r="Y24" s="622"/>
      <c r="Z24" s="673">
        <v>0.6</v>
      </c>
      <c r="AA24" s="673"/>
      <c r="AB24" s="673"/>
      <c r="AC24" s="673"/>
      <c r="AD24" s="674">
        <v>73547</v>
      </c>
      <c r="AE24" s="674"/>
      <c r="AF24" s="674"/>
      <c r="AG24" s="674"/>
      <c r="AH24" s="674"/>
      <c r="AI24" s="674"/>
      <c r="AJ24" s="674"/>
      <c r="AK24" s="674"/>
      <c r="AL24" s="643">
        <v>0.1</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49254325</v>
      </c>
      <c r="CS24" s="671"/>
      <c r="CT24" s="671"/>
      <c r="CU24" s="671"/>
      <c r="CV24" s="671"/>
      <c r="CW24" s="671"/>
      <c r="CX24" s="671"/>
      <c r="CY24" s="718"/>
      <c r="CZ24" s="722">
        <v>29.3</v>
      </c>
      <c r="DA24" s="723"/>
      <c r="DB24" s="723"/>
      <c r="DC24" s="724"/>
      <c r="DD24" s="717">
        <v>30966676</v>
      </c>
      <c r="DE24" s="671"/>
      <c r="DF24" s="671"/>
      <c r="DG24" s="671"/>
      <c r="DH24" s="671"/>
      <c r="DI24" s="671"/>
      <c r="DJ24" s="671"/>
      <c r="DK24" s="718"/>
      <c r="DL24" s="717">
        <v>30557743</v>
      </c>
      <c r="DM24" s="671"/>
      <c r="DN24" s="671"/>
      <c r="DO24" s="671"/>
      <c r="DP24" s="671"/>
      <c r="DQ24" s="671"/>
      <c r="DR24" s="671"/>
      <c r="DS24" s="671"/>
      <c r="DT24" s="671"/>
      <c r="DU24" s="671"/>
      <c r="DV24" s="718"/>
      <c r="DW24" s="719">
        <v>45.5</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18437026</v>
      </c>
      <c r="S25" s="621"/>
      <c r="T25" s="621"/>
      <c r="U25" s="621"/>
      <c r="V25" s="621"/>
      <c r="W25" s="621"/>
      <c r="X25" s="621"/>
      <c r="Y25" s="622"/>
      <c r="Z25" s="673">
        <v>10.6</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15057951</v>
      </c>
      <c r="CS25" s="639"/>
      <c r="CT25" s="639"/>
      <c r="CU25" s="639"/>
      <c r="CV25" s="639"/>
      <c r="CW25" s="639"/>
      <c r="CX25" s="639"/>
      <c r="CY25" s="640"/>
      <c r="CZ25" s="623">
        <v>9</v>
      </c>
      <c r="DA25" s="641"/>
      <c r="DB25" s="641"/>
      <c r="DC25" s="642"/>
      <c r="DD25" s="626">
        <v>13708888</v>
      </c>
      <c r="DE25" s="639"/>
      <c r="DF25" s="639"/>
      <c r="DG25" s="639"/>
      <c r="DH25" s="639"/>
      <c r="DI25" s="639"/>
      <c r="DJ25" s="639"/>
      <c r="DK25" s="640"/>
      <c r="DL25" s="626">
        <v>13522555</v>
      </c>
      <c r="DM25" s="639"/>
      <c r="DN25" s="639"/>
      <c r="DO25" s="639"/>
      <c r="DP25" s="639"/>
      <c r="DQ25" s="639"/>
      <c r="DR25" s="639"/>
      <c r="DS25" s="639"/>
      <c r="DT25" s="639"/>
      <c r="DU25" s="639"/>
      <c r="DV25" s="640"/>
      <c r="DW25" s="643">
        <v>20.100000000000001</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v>2717</v>
      </c>
      <c r="S26" s="621"/>
      <c r="T26" s="621"/>
      <c r="U26" s="621"/>
      <c r="V26" s="621"/>
      <c r="W26" s="621"/>
      <c r="X26" s="621"/>
      <c r="Y26" s="622"/>
      <c r="Z26" s="673">
        <v>0</v>
      </c>
      <c r="AA26" s="673"/>
      <c r="AB26" s="673"/>
      <c r="AC26" s="673"/>
      <c r="AD26" s="674">
        <v>2717</v>
      </c>
      <c r="AE26" s="674"/>
      <c r="AF26" s="674"/>
      <c r="AG26" s="674"/>
      <c r="AH26" s="674"/>
      <c r="AI26" s="674"/>
      <c r="AJ26" s="674"/>
      <c r="AK26" s="674"/>
      <c r="AL26" s="643">
        <v>0</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10867096</v>
      </c>
      <c r="CS26" s="621"/>
      <c r="CT26" s="621"/>
      <c r="CU26" s="621"/>
      <c r="CV26" s="621"/>
      <c r="CW26" s="621"/>
      <c r="CX26" s="621"/>
      <c r="CY26" s="622"/>
      <c r="CZ26" s="623">
        <v>6.5</v>
      </c>
      <c r="DA26" s="641"/>
      <c r="DB26" s="641"/>
      <c r="DC26" s="642"/>
      <c r="DD26" s="626">
        <v>9599230</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54122081</v>
      </c>
      <c r="S27" s="621"/>
      <c r="T27" s="621"/>
      <c r="U27" s="621"/>
      <c r="V27" s="621"/>
      <c r="W27" s="621"/>
      <c r="X27" s="621"/>
      <c r="Y27" s="622"/>
      <c r="Z27" s="673">
        <v>31.1</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46979873</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23957624</v>
      </c>
      <c r="CS27" s="639"/>
      <c r="CT27" s="639"/>
      <c r="CU27" s="639"/>
      <c r="CV27" s="639"/>
      <c r="CW27" s="639"/>
      <c r="CX27" s="639"/>
      <c r="CY27" s="640"/>
      <c r="CZ27" s="623">
        <v>14.3</v>
      </c>
      <c r="DA27" s="641"/>
      <c r="DB27" s="641"/>
      <c r="DC27" s="642"/>
      <c r="DD27" s="626">
        <v>7437150</v>
      </c>
      <c r="DE27" s="639"/>
      <c r="DF27" s="639"/>
      <c r="DG27" s="639"/>
      <c r="DH27" s="639"/>
      <c r="DI27" s="639"/>
      <c r="DJ27" s="639"/>
      <c r="DK27" s="640"/>
      <c r="DL27" s="626">
        <v>7227958</v>
      </c>
      <c r="DM27" s="639"/>
      <c r="DN27" s="639"/>
      <c r="DO27" s="639"/>
      <c r="DP27" s="639"/>
      <c r="DQ27" s="639"/>
      <c r="DR27" s="639"/>
      <c r="DS27" s="639"/>
      <c r="DT27" s="639"/>
      <c r="DU27" s="639"/>
      <c r="DV27" s="640"/>
      <c r="DW27" s="643">
        <v>10.8</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245468</v>
      </c>
      <c r="S28" s="621"/>
      <c r="T28" s="621"/>
      <c r="U28" s="621"/>
      <c r="V28" s="621"/>
      <c r="W28" s="621"/>
      <c r="X28" s="621"/>
      <c r="Y28" s="622"/>
      <c r="Z28" s="673">
        <v>0.1</v>
      </c>
      <c r="AA28" s="673"/>
      <c r="AB28" s="673"/>
      <c r="AC28" s="673"/>
      <c r="AD28" s="674">
        <v>7951</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10238750</v>
      </c>
      <c r="CS28" s="621"/>
      <c r="CT28" s="621"/>
      <c r="CU28" s="621"/>
      <c r="CV28" s="621"/>
      <c r="CW28" s="621"/>
      <c r="CX28" s="621"/>
      <c r="CY28" s="622"/>
      <c r="CZ28" s="623">
        <v>6.1</v>
      </c>
      <c r="DA28" s="641"/>
      <c r="DB28" s="641"/>
      <c r="DC28" s="642"/>
      <c r="DD28" s="626">
        <v>9820638</v>
      </c>
      <c r="DE28" s="621"/>
      <c r="DF28" s="621"/>
      <c r="DG28" s="621"/>
      <c r="DH28" s="621"/>
      <c r="DI28" s="621"/>
      <c r="DJ28" s="621"/>
      <c r="DK28" s="622"/>
      <c r="DL28" s="626">
        <v>9807230</v>
      </c>
      <c r="DM28" s="621"/>
      <c r="DN28" s="621"/>
      <c r="DO28" s="621"/>
      <c r="DP28" s="621"/>
      <c r="DQ28" s="621"/>
      <c r="DR28" s="621"/>
      <c r="DS28" s="621"/>
      <c r="DT28" s="621"/>
      <c r="DU28" s="621"/>
      <c r="DV28" s="622"/>
      <c r="DW28" s="643">
        <v>14.6</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84756</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10238750</v>
      </c>
      <c r="CS29" s="639"/>
      <c r="CT29" s="639"/>
      <c r="CU29" s="639"/>
      <c r="CV29" s="639"/>
      <c r="CW29" s="639"/>
      <c r="CX29" s="639"/>
      <c r="CY29" s="640"/>
      <c r="CZ29" s="623">
        <v>6.1</v>
      </c>
      <c r="DA29" s="641"/>
      <c r="DB29" s="641"/>
      <c r="DC29" s="642"/>
      <c r="DD29" s="626">
        <v>9820638</v>
      </c>
      <c r="DE29" s="639"/>
      <c r="DF29" s="639"/>
      <c r="DG29" s="639"/>
      <c r="DH29" s="639"/>
      <c r="DI29" s="639"/>
      <c r="DJ29" s="639"/>
      <c r="DK29" s="640"/>
      <c r="DL29" s="626">
        <v>9807230</v>
      </c>
      <c r="DM29" s="639"/>
      <c r="DN29" s="639"/>
      <c r="DO29" s="639"/>
      <c r="DP29" s="639"/>
      <c r="DQ29" s="639"/>
      <c r="DR29" s="639"/>
      <c r="DS29" s="639"/>
      <c r="DT29" s="639"/>
      <c r="DU29" s="639"/>
      <c r="DV29" s="640"/>
      <c r="DW29" s="643">
        <v>14.6</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9176288</v>
      </c>
      <c r="S30" s="621"/>
      <c r="T30" s="621"/>
      <c r="U30" s="621"/>
      <c r="V30" s="621"/>
      <c r="W30" s="621"/>
      <c r="X30" s="621"/>
      <c r="Y30" s="622"/>
      <c r="Z30" s="673">
        <v>5.3</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v>
      </c>
      <c r="BH30" s="687"/>
      <c r="BI30" s="687"/>
      <c r="BJ30" s="687"/>
      <c r="BK30" s="687"/>
      <c r="BL30" s="687"/>
      <c r="BM30" s="688">
        <v>94.8</v>
      </c>
      <c r="BN30" s="687"/>
      <c r="BO30" s="687"/>
      <c r="BP30" s="687"/>
      <c r="BQ30" s="689"/>
      <c r="BR30" s="686">
        <v>98.8</v>
      </c>
      <c r="BS30" s="687"/>
      <c r="BT30" s="687"/>
      <c r="BU30" s="687"/>
      <c r="BV30" s="687"/>
      <c r="BW30" s="687"/>
      <c r="BX30" s="688">
        <v>94.4</v>
      </c>
      <c r="BY30" s="687"/>
      <c r="BZ30" s="687"/>
      <c r="CA30" s="687"/>
      <c r="CB30" s="689"/>
      <c r="CD30" s="692"/>
      <c r="CE30" s="693"/>
      <c r="CF30" s="657" t="s">
        <v>293</v>
      </c>
      <c r="CG30" s="654"/>
      <c r="CH30" s="654"/>
      <c r="CI30" s="654"/>
      <c r="CJ30" s="654"/>
      <c r="CK30" s="654"/>
      <c r="CL30" s="654"/>
      <c r="CM30" s="654"/>
      <c r="CN30" s="654"/>
      <c r="CO30" s="654"/>
      <c r="CP30" s="654"/>
      <c r="CQ30" s="655"/>
      <c r="CR30" s="620">
        <v>9463894</v>
      </c>
      <c r="CS30" s="621"/>
      <c r="CT30" s="621"/>
      <c r="CU30" s="621"/>
      <c r="CV30" s="621"/>
      <c r="CW30" s="621"/>
      <c r="CX30" s="621"/>
      <c r="CY30" s="622"/>
      <c r="CZ30" s="623">
        <v>5.6</v>
      </c>
      <c r="DA30" s="641"/>
      <c r="DB30" s="641"/>
      <c r="DC30" s="642"/>
      <c r="DD30" s="626">
        <v>9103671</v>
      </c>
      <c r="DE30" s="621"/>
      <c r="DF30" s="621"/>
      <c r="DG30" s="621"/>
      <c r="DH30" s="621"/>
      <c r="DI30" s="621"/>
      <c r="DJ30" s="621"/>
      <c r="DK30" s="622"/>
      <c r="DL30" s="626">
        <v>9090263</v>
      </c>
      <c r="DM30" s="621"/>
      <c r="DN30" s="621"/>
      <c r="DO30" s="621"/>
      <c r="DP30" s="621"/>
      <c r="DQ30" s="621"/>
      <c r="DR30" s="621"/>
      <c r="DS30" s="621"/>
      <c r="DT30" s="621"/>
      <c r="DU30" s="621"/>
      <c r="DV30" s="622"/>
      <c r="DW30" s="643">
        <v>13.5</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7470666</v>
      </c>
      <c r="S31" s="621"/>
      <c r="T31" s="621"/>
      <c r="U31" s="621"/>
      <c r="V31" s="621"/>
      <c r="W31" s="621"/>
      <c r="X31" s="621"/>
      <c r="Y31" s="622"/>
      <c r="Z31" s="673">
        <v>4.3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98.7</v>
      </c>
      <c r="BH31" s="639"/>
      <c r="BI31" s="639"/>
      <c r="BJ31" s="639"/>
      <c r="BK31" s="639"/>
      <c r="BL31" s="639"/>
      <c r="BM31" s="675">
        <v>95.3</v>
      </c>
      <c r="BN31" s="685"/>
      <c r="BO31" s="685"/>
      <c r="BP31" s="685"/>
      <c r="BQ31" s="649"/>
      <c r="BR31" s="684">
        <v>98.4</v>
      </c>
      <c r="BS31" s="639"/>
      <c r="BT31" s="639"/>
      <c r="BU31" s="639"/>
      <c r="BV31" s="639"/>
      <c r="BW31" s="639"/>
      <c r="BX31" s="675">
        <v>95</v>
      </c>
      <c r="BY31" s="685"/>
      <c r="BZ31" s="685"/>
      <c r="CA31" s="685"/>
      <c r="CB31" s="649"/>
      <c r="CD31" s="692"/>
      <c r="CE31" s="693"/>
      <c r="CF31" s="657" t="s">
        <v>297</v>
      </c>
      <c r="CG31" s="654"/>
      <c r="CH31" s="654"/>
      <c r="CI31" s="654"/>
      <c r="CJ31" s="654"/>
      <c r="CK31" s="654"/>
      <c r="CL31" s="654"/>
      <c r="CM31" s="654"/>
      <c r="CN31" s="654"/>
      <c r="CO31" s="654"/>
      <c r="CP31" s="654"/>
      <c r="CQ31" s="655"/>
      <c r="CR31" s="620">
        <v>774856</v>
      </c>
      <c r="CS31" s="639"/>
      <c r="CT31" s="639"/>
      <c r="CU31" s="639"/>
      <c r="CV31" s="639"/>
      <c r="CW31" s="639"/>
      <c r="CX31" s="639"/>
      <c r="CY31" s="640"/>
      <c r="CZ31" s="623">
        <v>0.5</v>
      </c>
      <c r="DA31" s="641"/>
      <c r="DB31" s="641"/>
      <c r="DC31" s="642"/>
      <c r="DD31" s="626">
        <v>716967</v>
      </c>
      <c r="DE31" s="639"/>
      <c r="DF31" s="639"/>
      <c r="DG31" s="639"/>
      <c r="DH31" s="639"/>
      <c r="DI31" s="639"/>
      <c r="DJ31" s="639"/>
      <c r="DK31" s="640"/>
      <c r="DL31" s="626">
        <v>716967</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4039857</v>
      </c>
      <c r="S32" s="621"/>
      <c r="T32" s="621"/>
      <c r="U32" s="621"/>
      <c r="V32" s="621"/>
      <c r="W32" s="621"/>
      <c r="X32" s="621"/>
      <c r="Y32" s="622"/>
      <c r="Z32" s="673">
        <v>2.2999999999999998</v>
      </c>
      <c r="AA32" s="673"/>
      <c r="AB32" s="673"/>
      <c r="AC32" s="673"/>
      <c r="AD32" s="674">
        <v>36878</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93</v>
      </c>
      <c r="BN32" s="605"/>
      <c r="BO32" s="605"/>
      <c r="BP32" s="605"/>
      <c r="BQ32" s="662"/>
      <c r="BR32" s="683">
        <v>99</v>
      </c>
      <c r="BS32" s="605"/>
      <c r="BT32" s="605"/>
      <c r="BU32" s="605"/>
      <c r="BV32" s="605"/>
      <c r="BW32" s="605"/>
      <c r="BX32" s="668">
        <v>92.4</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9021300</v>
      </c>
      <c r="S33" s="621"/>
      <c r="T33" s="621"/>
      <c r="U33" s="621"/>
      <c r="V33" s="621"/>
      <c r="W33" s="621"/>
      <c r="X33" s="621"/>
      <c r="Y33" s="622"/>
      <c r="Z33" s="673">
        <v>5.2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84081789</v>
      </c>
      <c r="CS33" s="639"/>
      <c r="CT33" s="639"/>
      <c r="CU33" s="639"/>
      <c r="CV33" s="639"/>
      <c r="CW33" s="639"/>
      <c r="CX33" s="639"/>
      <c r="CY33" s="640"/>
      <c r="CZ33" s="623">
        <v>50.1</v>
      </c>
      <c r="DA33" s="641"/>
      <c r="DB33" s="641"/>
      <c r="DC33" s="642"/>
      <c r="DD33" s="626">
        <v>44098715</v>
      </c>
      <c r="DE33" s="639"/>
      <c r="DF33" s="639"/>
      <c r="DG33" s="639"/>
      <c r="DH33" s="639"/>
      <c r="DI33" s="639"/>
      <c r="DJ33" s="639"/>
      <c r="DK33" s="640"/>
      <c r="DL33" s="626">
        <v>30291076</v>
      </c>
      <c r="DM33" s="639"/>
      <c r="DN33" s="639"/>
      <c r="DO33" s="639"/>
      <c r="DP33" s="639"/>
      <c r="DQ33" s="639"/>
      <c r="DR33" s="639"/>
      <c r="DS33" s="639"/>
      <c r="DT33" s="639"/>
      <c r="DU33" s="639"/>
      <c r="DV33" s="640"/>
      <c r="DW33" s="643">
        <v>45.1</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48882784</v>
      </c>
      <c r="CS34" s="621"/>
      <c r="CT34" s="621"/>
      <c r="CU34" s="621"/>
      <c r="CV34" s="621"/>
      <c r="CW34" s="621"/>
      <c r="CX34" s="621"/>
      <c r="CY34" s="622"/>
      <c r="CZ34" s="623">
        <v>29.1</v>
      </c>
      <c r="DA34" s="641"/>
      <c r="DB34" s="641"/>
      <c r="DC34" s="642"/>
      <c r="DD34" s="626">
        <v>15981641</v>
      </c>
      <c r="DE34" s="621"/>
      <c r="DF34" s="621"/>
      <c r="DG34" s="621"/>
      <c r="DH34" s="621"/>
      <c r="DI34" s="621"/>
      <c r="DJ34" s="621"/>
      <c r="DK34" s="622"/>
      <c r="DL34" s="626">
        <v>12908479</v>
      </c>
      <c r="DM34" s="621"/>
      <c r="DN34" s="621"/>
      <c r="DO34" s="621"/>
      <c r="DP34" s="621"/>
      <c r="DQ34" s="621"/>
      <c r="DR34" s="621"/>
      <c r="DS34" s="621"/>
      <c r="DT34" s="621"/>
      <c r="DU34" s="621"/>
      <c r="DV34" s="622"/>
      <c r="DW34" s="643">
        <v>19.2</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4800000</v>
      </c>
      <c r="S35" s="621"/>
      <c r="T35" s="621"/>
      <c r="U35" s="621"/>
      <c r="V35" s="621"/>
      <c r="W35" s="621"/>
      <c r="X35" s="621"/>
      <c r="Y35" s="622"/>
      <c r="Z35" s="673">
        <v>2.8</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16964066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1165161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2796346</v>
      </c>
      <c r="CS35" s="639"/>
      <c r="CT35" s="639"/>
      <c r="CU35" s="639"/>
      <c r="CV35" s="639"/>
      <c r="CW35" s="639"/>
      <c r="CX35" s="639"/>
      <c r="CY35" s="640"/>
      <c r="CZ35" s="623">
        <v>1.7</v>
      </c>
      <c r="DA35" s="641"/>
      <c r="DB35" s="641"/>
      <c r="DC35" s="642"/>
      <c r="DD35" s="626">
        <v>1942596</v>
      </c>
      <c r="DE35" s="639"/>
      <c r="DF35" s="639"/>
      <c r="DG35" s="639"/>
      <c r="DH35" s="639"/>
      <c r="DI35" s="639"/>
      <c r="DJ35" s="639"/>
      <c r="DK35" s="640"/>
      <c r="DL35" s="626">
        <v>1941835</v>
      </c>
      <c r="DM35" s="639"/>
      <c r="DN35" s="639"/>
      <c r="DO35" s="639"/>
      <c r="DP35" s="639"/>
      <c r="DQ35" s="639"/>
      <c r="DR35" s="639"/>
      <c r="DS35" s="639"/>
      <c r="DT35" s="639"/>
      <c r="DU35" s="639"/>
      <c r="DV35" s="640"/>
      <c r="DW35" s="643">
        <v>2.9</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173868482</v>
      </c>
      <c r="S36" s="661"/>
      <c r="T36" s="661"/>
      <c r="U36" s="661"/>
      <c r="V36" s="661"/>
      <c r="W36" s="661"/>
      <c r="X36" s="661"/>
      <c r="Y36" s="664"/>
      <c r="Z36" s="665">
        <v>100</v>
      </c>
      <c r="AA36" s="665"/>
      <c r="AB36" s="665"/>
      <c r="AC36" s="665"/>
      <c r="AD36" s="666">
        <v>62395187</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5680142</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738641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11440614</v>
      </c>
      <c r="CS36" s="621"/>
      <c r="CT36" s="621"/>
      <c r="CU36" s="621"/>
      <c r="CV36" s="621"/>
      <c r="CW36" s="621"/>
      <c r="CX36" s="621"/>
      <c r="CY36" s="622"/>
      <c r="CZ36" s="623">
        <v>6.8</v>
      </c>
      <c r="DA36" s="641"/>
      <c r="DB36" s="641"/>
      <c r="DC36" s="642"/>
      <c r="DD36" s="626">
        <v>10250325</v>
      </c>
      <c r="DE36" s="621"/>
      <c r="DF36" s="621"/>
      <c r="DG36" s="621"/>
      <c r="DH36" s="621"/>
      <c r="DI36" s="621"/>
      <c r="DJ36" s="621"/>
      <c r="DK36" s="622"/>
      <c r="DL36" s="626">
        <v>7928424</v>
      </c>
      <c r="DM36" s="621"/>
      <c r="DN36" s="621"/>
      <c r="DO36" s="621"/>
      <c r="DP36" s="621"/>
      <c r="DQ36" s="621"/>
      <c r="DR36" s="621"/>
      <c r="DS36" s="621"/>
      <c r="DT36" s="621"/>
      <c r="DU36" s="621"/>
      <c r="DV36" s="622"/>
      <c r="DW36" s="643">
        <v>11.8</v>
      </c>
      <c r="DX36" s="644"/>
      <c r="DY36" s="644"/>
      <c r="DZ36" s="644"/>
      <c r="EA36" s="644"/>
      <c r="EB36" s="644"/>
      <c r="EC36" s="645"/>
    </row>
    <row r="37" spans="2:133" ht="11.25" customHeight="1">
      <c r="AQ37" s="646" t="s">
        <v>315</v>
      </c>
      <c r="AR37" s="647"/>
      <c r="AS37" s="647"/>
      <c r="AT37" s="647"/>
      <c r="AU37" s="647"/>
      <c r="AV37" s="647"/>
      <c r="AW37" s="647"/>
      <c r="AX37" s="647"/>
      <c r="AY37" s="648"/>
      <c r="AZ37" s="620">
        <v>723437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45091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3035020</v>
      </c>
      <c r="CS37" s="639"/>
      <c r="CT37" s="639"/>
      <c r="CU37" s="639"/>
      <c r="CV37" s="639"/>
      <c r="CW37" s="639"/>
      <c r="CX37" s="639"/>
      <c r="CY37" s="640"/>
      <c r="CZ37" s="623">
        <v>1.8</v>
      </c>
      <c r="DA37" s="641"/>
      <c r="DB37" s="641"/>
      <c r="DC37" s="642"/>
      <c r="DD37" s="626">
        <v>3035020</v>
      </c>
      <c r="DE37" s="639"/>
      <c r="DF37" s="639"/>
      <c r="DG37" s="639"/>
      <c r="DH37" s="639"/>
      <c r="DI37" s="639"/>
      <c r="DJ37" s="639"/>
      <c r="DK37" s="640"/>
      <c r="DL37" s="626">
        <v>2678845</v>
      </c>
      <c r="DM37" s="639"/>
      <c r="DN37" s="639"/>
      <c r="DO37" s="639"/>
      <c r="DP37" s="639"/>
      <c r="DQ37" s="639"/>
      <c r="DR37" s="639"/>
      <c r="DS37" s="639"/>
      <c r="DT37" s="639"/>
      <c r="DU37" s="639"/>
      <c r="DV37" s="640"/>
      <c r="DW37" s="643">
        <v>4</v>
      </c>
      <c r="DX37" s="644"/>
      <c r="DY37" s="644"/>
      <c r="DZ37" s="644"/>
      <c r="EA37" s="644"/>
      <c r="EB37" s="644"/>
      <c r="EC37" s="645"/>
    </row>
    <row r="38" spans="2:133" ht="11.25" customHeight="1">
      <c r="AQ38" s="646" t="s">
        <v>318</v>
      </c>
      <c r="AR38" s="647"/>
      <c r="AS38" s="647"/>
      <c r="AT38" s="647"/>
      <c r="AU38" s="647"/>
      <c r="AV38" s="647"/>
      <c r="AW38" s="647"/>
      <c r="AX38" s="647"/>
      <c r="AY38" s="648"/>
      <c r="AZ38" s="620">
        <v>596224</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73042</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11063689</v>
      </c>
      <c r="CS38" s="621"/>
      <c r="CT38" s="621"/>
      <c r="CU38" s="621"/>
      <c r="CV38" s="621"/>
      <c r="CW38" s="621"/>
      <c r="CX38" s="621"/>
      <c r="CY38" s="622"/>
      <c r="CZ38" s="623">
        <v>6.6</v>
      </c>
      <c r="DA38" s="641"/>
      <c r="DB38" s="641"/>
      <c r="DC38" s="642"/>
      <c r="DD38" s="626">
        <v>9296181</v>
      </c>
      <c r="DE38" s="621"/>
      <c r="DF38" s="621"/>
      <c r="DG38" s="621"/>
      <c r="DH38" s="621"/>
      <c r="DI38" s="621"/>
      <c r="DJ38" s="621"/>
      <c r="DK38" s="622"/>
      <c r="DL38" s="626">
        <v>7447257</v>
      </c>
      <c r="DM38" s="621"/>
      <c r="DN38" s="621"/>
      <c r="DO38" s="621"/>
      <c r="DP38" s="621"/>
      <c r="DQ38" s="621"/>
      <c r="DR38" s="621"/>
      <c r="DS38" s="621"/>
      <c r="DT38" s="621"/>
      <c r="DU38" s="621"/>
      <c r="DV38" s="622"/>
      <c r="DW38" s="643">
        <v>11.1</v>
      </c>
      <c r="DX38" s="644"/>
      <c r="DY38" s="644"/>
      <c r="DZ38" s="644"/>
      <c r="EA38" s="644"/>
      <c r="EB38" s="644"/>
      <c r="EC38" s="645"/>
    </row>
    <row r="39" spans="2:133" ht="11.25" customHeight="1">
      <c r="AQ39" s="646" t="s">
        <v>321</v>
      </c>
      <c r="AR39" s="647"/>
      <c r="AS39" s="647"/>
      <c r="AT39" s="647"/>
      <c r="AU39" s="647"/>
      <c r="AV39" s="647"/>
      <c r="AW39" s="647"/>
      <c r="AX39" s="647"/>
      <c r="AY39" s="648"/>
      <c r="AZ39" s="620">
        <v>283508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4251118</v>
      </c>
      <c r="CS39" s="639"/>
      <c r="CT39" s="639"/>
      <c r="CU39" s="639"/>
      <c r="CV39" s="639"/>
      <c r="CW39" s="639"/>
      <c r="CX39" s="639"/>
      <c r="CY39" s="640"/>
      <c r="CZ39" s="623">
        <v>2.5</v>
      </c>
      <c r="DA39" s="641"/>
      <c r="DB39" s="641"/>
      <c r="DC39" s="642"/>
      <c r="DD39" s="626">
        <v>4139672</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2674766</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5647238</v>
      </c>
      <c r="CS40" s="621"/>
      <c r="CT40" s="621"/>
      <c r="CU40" s="621"/>
      <c r="CV40" s="621"/>
      <c r="CW40" s="621"/>
      <c r="CX40" s="621"/>
      <c r="CY40" s="622"/>
      <c r="CZ40" s="623">
        <v>3.4</v>
      </c>
      <c r="DA40" s="641"/>
      <c r="DB40" s="641"/>
      <c r="DC40" s="642"/>
      <c r="DD40" s="626">
        <v>2488300</v>
      </c>
      <c r="DE40" s="621"/>
      <c r="DF40" s="621"/>
      <c r="DG40" s="621"/>
      <c r="DH40" s="621"/>
      <c r="DI40" s="621"/>
      <c r="DJ40" s="621"/>
      <c r="DK40" s="622"/>
      <c r="DL40" s="626">
        <v>65081</v>
      </c>
      <c r="DM40" s="621"/>
      <c r="DN40" s="621"/>
      <c r="DO40" s="621"/>
      <c r="DP40" s="621"/>
      <c r="DQ40" s="621"/>
      <c r="DR40" s="621"/>
      <c r="DS40" s="621"/>
      <c r="DT40" s="621"/>
      <c r="DU40" s="621"/>
      <c r="DV40" s="622"/>
      <c r="DW40" s="643">
        <v>0.1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7005989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284</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34523168</v>
      </c>
      <c r="CS42" s="621"/>
      <c r="CT42" s="621"/>
      <c r="CU42" s="621"/>
      <c r="CV42" s="621"/>
      <c r="CW42" s="621"/>
      <c r="CX42" s="621"/>
      <c r="CY42" s="622"/>
      <c r="CZ42" s="623">
        <v>20.6</v>
      </c>
      <c r="DA42" s="624"/>
      <c r="DB42" s="624"/>
      <c r="DC42" s="625"/>
      <c r="DD42" s="626">
        <v>5013566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503425</v>
      </c>
      <c r="CS43" s="639"/>
      <c r="CT43" s="639"/>
      <c r="CU43" s="639"/>
      <c r="CV43" s="639"/>
      <c r="CW43" s="639"/>
      <c r="CX43" s="639"/>
      <c r="CY43" s="640"/>
      <c r="CZ43" s="623">
        <v>0.3</v>
      </c>
      <c r="DA43" s="641"/>
      <c r="DB43" s="641"/>
      <c r="DC43" s="642"/>
      <c r="DD43" s="626">
        <v>499125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18396236</v>
      </c>
      <c r="CS44" s="621"/>
      <c r="CT44" s="621"/>
      <c r="CU44" s="621"/>
      <c r="CV44" s="621"/>
      <c r="CW44" s="621"/>
      <c r="CX44" s="621"/>
      <c r="CY44" s="622"/>
      <c r="CZ44" s="623">
        <v>11</v>
      </c>
      <c r="DA44" s="624"/>
      <c r="DB44" s="624"/>
      <c r="DC44" s="625"/>
      <c r="DD44" s="626">
        <v>4914216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9421352</v>
      </c>
      <c r="CS45" s="639"/>
      <c r="CT45" s="639"/>
      <c r="CU45" s="639"/>
      <c r="CV45" s="639"/>
      <c r="CW45" s="639"/>
      <c r="CX45" s="639"/>
      <c r="CY45" s="640"/>
      <c r="CZ45" s="623">
        <v>5.6</v>
      </c>
      <c r="DA45" s="641"/>
      <c r="DB45" s="641"/>
      <c r="DC45" s="642"/>
      <c r="DD45" s="626">
        <v>1060342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8882855</v>
      </c>
      <c r="CS46" s="621"/>
      <c r="CT46" s="621"/>
      <c r="CU46" s="621"/>
      <c r="CV46" s="621"/>
      <c r="CW46" s="621"/>
      <c r="CX46" s="621"/>
      <c r="CY46" s="622"/>
      <c r="CZ46" s="623">
        <v>5.3</v>
      </c>
      <c r="DA46" s="624"/>
      <c r="DB46" s="624"/>
      <c r="DC46" s="625"/>
      <c r="DD46" s="626">
        <v>3784245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16126932</v>
      </c>
      <c r="CS47" s="639"/>
      <c r="CT47" s="639"/>
      <c r="CU47" s="639"/>
      <c r="CV47" s="639"/>
      <c r="CW47" s="639"/>
      <c r="CX47" s="639"/>
      <c r="CY47" s="640"/>
      <c r="CZ47" s="623">
        <v>9.6</v>
      </c>
      <c r="DA47" s="641"/>
      <c r="DB47" s="641"/>
      <c r="DC47" s="642"/>
      <c r="DD47" s="626">
        <v>99350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167859282</v>
      </c>
      <c r="CS49" s="605"/>
      <c r="CT49" s="605"/>
      <c r="CU49" s="605"/>
      <c r="CV49" s="605"/>
      <c r="CW49" s="605"/>
      <c r="CX49" s="605"/>
      <c r="CY49" s="606"/>
      <c r="CZ49" s="607">
        <v>100</v>
      </c>
      <c r="DA49" s="608"/>
      <c r="DB49" s="608"/>
      <c r="DC49" s="609"/>
      <c r="DD49" s="610">
        <v>80078957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172964</v>
      </c>
      <c r="R7" s="1134"/>
      <c r="S7" s="1134"/>
      <c r="T7" s="1134"/>
      <c r="U7" s="1134"/>
      <c r="V7" s="1134">
        <v>167321</v>
      </c>
      <c r="W7" s="1134"/>
      <c r="X7" s="1134"/>
      <c r="Y7" s="1134"/>
      <c r="Z7" s="1134"/>
      <c r="AA7" s="1134">
        <v>5643</v>
      </c>
      <c r="AB7" s="1134"/>
      <c r="AC7" s="1134"/>
      <c r="AD7" s="1134"/>
      <c r="AE7" s="1135"/>
      <c r="AF7" s="1136">
        <v>3922</v>
      </c>
      <c r="AG7" s="1137"/>
      <c r="AH7" s="1137"/>
      <c r="AI7" s="1137"/>
      <c r="AJ7" s="1138"/>
      <c r="AK7" s="1120">
        <v>9152</v>
      </c>
      <c r="AL7" s="1121"/>
      <c r="AM7" s="1121"/>
      <c r="AN7" s="1121"/>
      <c r="AO7" s="1121"/>
      <c r="AP7" s="1121">
        <v>82941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570</v>
      </c>
      <c r="BT7" s="1125"/>
      <c r="BU7" s="1125"/>
      <c r="BV7" s="1125"/>
      <c r="BW7" s="1125"/>
      <c r="BX7" s="1125"/>
      <c r="BY7" s="1125"/>
      <c r="BZ7" s="1125"/>
      <c r="CA7" s="1125"/>
      <c r="CB7" s="1125"/>
      <c r="CC7" s="1125"/>
      <c r="CD7" s="1125"/>
      <c r="CE7" s="1125"/>
      <c r="CF7" s="1125"/>
      <c r="CG7" s="1126"/>
      <c r="CH7" s="1117">
        <v>57</v>
      </c>
      <c r="CI7" s="1118"/>
      <c r="CJ7" s="1118"/>
      <c r="CK7" s="1118"/>
      <c r="CL7" s="1119"/>
      <c r="CM7" s="1117">
        <v>482</v>
      </c>
      <c r="CN7" s="1118"/>
      <c r="CO7" s="1118"/>
      <c r="CP7" s="1118"/>
      <c r="CQ7" s="1119"/>
      <c r="CR7" s="1117">
        <v>155</v>
      </c>
      <c r="CS7" s="1118"/>
      <c r="CT7" s="1118"/>
      <c r="CU7" s="1118"/>
      <c r="CV7" s="1119"/>
      <c r="CW7" s="1117">
        <v>78</v>
      </c>
      <c r="CX7" s="1118"/>
      <c r="CY7" s="1118"/>
      <c r="CZ7" s="1118"/>
      <c r="DA7" s="1119"/>
      <c r="DB7" s="1117" t="s">
        <v>580</v>
      </c>
      <c r="DC7" s="1118"/>
      <c r="DD7" s="1118"/>
      <c r="DE7" s="1118"/>
      <c r="DF7" s="1119"/>
      <c r="DG7" s="1117" t="s">
        <v>576</v>
      </c>
      <c r="DH7" s="1118"/>
      <c r="DI7" s="1118"/>
      <c r="DJ7" s="1118"/>
      <c r="DK7" s="1119"/>
      <c r="DL7" s="1117" t="s">
        <v>576</v>
      </c>
      <c r="DM7" s="1118"/>
      <c r="DN7" s="1118"/>
      <c r="DO7" s="1118"/>
      <c r="DP7" s="1119"/>
      <c r="DQ7" s="1117" t="s">
        <v>568</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0</v>
      </c>
      <c r="R8" s="1073"/>
      <c r="S8" s="1073"/>
      <c r="T8" s="1073"/>
      <c r="U8" s="1073"/>
      <c r="V8" s="1073">
        <v>0</v>
      </c>
      <c r="W8" s="1073"/>
      <c r="X8" s="1073"/>
      <c r="Y8" s="1073"/>
      <c r="Z8" s="1073"/>
      <c r="AA8" s="1073" t="s">
        <v>510</v>
      </c>
      <c r="AB8" s="1073"/>
      <c r="AC8" s="1073"/>
      <c r="AD8" s="1073"/>
      <c r="AE8" s="1074"/>
      <c r="AF8" s="1048" t="s">
        <v>112</v>
      </c>
      <c r="AG8" s="1049"/>
      <c r="AH8" s="1049"/>
      <c r="AI8" s="1049"/>
      <c r="AJ8" s="1050"/>
      <c r="AK8" s="1115" t="s">
        <v>552</v>
      </c>
      <c r="AL8" s="1116"/>
      <c r="AM8" s="1116"/>
      <c r="AN8" s="1116"/>
      <c r="AO8" s="1116"/>
      <c r="AP8" s="1116" t="s">
        <v>552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571</v>
      </c>
      <c r="BT8" s="1044"/>
      <c r="BU8" s="1044"/>
      <c r="BV8" s="1044"/>
      <c r="BW8" s="1044"/>
      <c r="BX8" s="1044"/>
      <c r="BY8" s="1044"/>
      <c r="BZ8" s="1044"/>
      <c r="CA8" s="1044"/>
      <c r="CB8" s="1044"/>
      <c r="CC8" s="1044"/>
      <c r="CD8" s="1044"/>
      <c r="CE8" s="1044"/>
      <c r="CF8" s="1044"/>
      <c r="CG8" s="1045"/>
      <c r="CH8" s="1018">
        <v>-12</v>
      </c>
      <c r="CI8" s="1019"/>
      <c r="CJ8" s="1019"/>
      <c r="CK8" s="1019"/>
      <c r="CL8" s="1020"/>
      <c r="CM8" s="1018">
        <v>263</v>
      </c>
      <c r="CN8" s="1019"/>
      <c r="CO8" s="1019"/>
      <c r="CP8" s="1019"/>
      <c r="CQ8" s="1020"/>
      <c r="CR8" s="1018">
        <v>125</v>
      </c>
      <c r="CS8" s="1019"/>
      <c r="CT8" s="1019"/>
      <c r="CU8" s="1019"/>
      <c r="CV8" s="1020"/>
      <c r="CW8" s="1018">
        <v>106</v>
      </c>
      <c r="CX8" s="1019"/>
      <c r="CY8" s="1019"/>
      <c r="CZ8" s="1019"/>
      <c r="DA8" s="1020"/>
      <c r="DB8" s="1018" t="s">
        <v>580</v>
      </c>
      <c r="DC8" s="1019"/>
      <c r="DD8" s="1019"/>
      <c r="DE8" s="1019"/>
      <c r="DF8" s="1020"/>
      <c r="DG8" s="1018" t="s">
        <v>576</v>
      </c>
      <c r="DH8" s="1019"/>
      <c r="DI8" s="1019"/>
      <c r="DJ8" s="1019"/>
      <c r="DK8" s="1020"/>
      <c r="DL8" s="1018" t="s">
        <v>576</v>
      </c>
      <c r="DM8" s="1019"/>
      <c r="DN8" s="1019"/>
      <c r="DO8" s="1019"/>
      <c r="DP8" s="1020"/>
      <c r="DQ8" s="1018" t="s">
        <v>569</v>
      </c>
      <c r="DR8" s="1019"/>
      <c r="DS8" s="1019"/>
      <c r="DT8" s="1019"/>
      <c r="DU8" s="1020"/>
      <c r="DV8" s="1021"/>
      <c r="DW8" s="1022"/>
      <c r="DX8" s="1022"/>
      <c r="DY8" s="1022"/>
      <c r="DZ8" s="1023"/>
      <c r="EA8" s="207"/>
    </row>
    <row r="9" spans="1:131" s="208" customFormat="1" ht="26.25" customHeight="1">
      <c r="A9" s="214">
        <v>3</v>
      </c>
      <c r="B9" s="1066" t="s">
        <v>368</v>
      </c>
      <c r="C9" s="1067"/>
      <c r="D9" s="1067"/>
      <c r="E9" s="1067"/>
      <c r="F9" s="1067"/>
      <c r="G9" s="1067"/>
      <c r="H9" s="1067"/>
      <c r="I9" s="1067"/>
      <c r="J9" s="1067"/>
      <c r="K9" s="1067"/>
      <c r="L9" s="1067"/>
      <c r="M9" s="1067"/>
      <c r="N9" s="1067"/>
      <c r="O9" s="1067"/>
      <c r="P9" s="1068"/>
      <c r="Q9" s="1072">
        <v>2</v>
      </c>
      <c r="R9" s="1073"/>
      <c r="S9" s="1073"/>
      <c r="T9" s="1073"/>
      <c r="U9" s="1073"/>
      <c r="V9" s="1073">
        <v>2</v>
      </c>
      <c r="W9" s="1073"/>
      <c r="X9" s="1073"/>
      <c r="Y9" s="1073"/>
      <c r="Z9" s="1073"/>
      <c r="AA9" s="1073" t="s">
        <v>553</v>
      </c>
      <c r="AB9" s="1073"/>
      <c r="AC9" s="1073"/>
      <c r="AD9" s="1073"/>
      <c r="AE9" s="1074"/>
      <c r="AF9" s="1048" t="s">
        <v>112</v>
      </c>
      <c r="AG9" s="1049"/>
      <c r="AH9" s="1049"/>
      <c r="AI9" s="1049"/>
      <c r="AJ9" s="1050"/>
      <c r="AK9" s="1115">
        <v>2</v>
      </c>
      <c r="AL9" s="1116"/>
      <c r="AM9" s="1116"/>
      <c r="AN9" s="1116"/>
      <c r="AO9" s="1116"/>
      <c r="AP9" s="1116" t="s">
        <v>552</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572</v>
      </c>
      <c r="BT9" s="1044"/>
      <c r="BU9" s="1044"/>
      <c r="BV9" s="1044"/>
      <c r="BW9" s="1044"/>
      <c r="BX9" s="1044"/>
      <c r="BY9" s="1044"/>
      <c r="BZ9" s="1044"/>
      <c r="CA9" s="1044"/>
      <c r="CB9" s="1044"/>
      <c r="CC9" s="1044"/>
      <c r="CD9" s="1044"/>
      <c r="CE9" s="1044"/>
      <c r="CF9" s="1044"/>
      <c r="CG9" s="1045"/>
      <c r="CH9" s="1018">
        <v>7</v>
      </c>
      <c r="CI9" s="1019"/>
      <c r="CJ9" s="1019"/>
      <c r="CK9" s="1019"/>
      <c r="CL9" s="1020"/>
      <c r="CM9" s="1018">
        <v>68</v>
      </c>
      <c r="CN9" s="1019"/>
      <c r="CO9" s="1019"/>
      <c r="CP9" s="1019"/>
      <c r="CQ9" s="1020"/>
      <c r="CR9" s="1018">
        <v>15</v>
      </c>
      <c r="CS9" s="1019"/>
      <c r="CT9" s="1019"/>
      <c r="CU9" s="1019"/>
      <c r="CV9" s="1020"/>
      <c r="CW9" s="1018">
        <v>32</v>
      </c>
      <c r="CX9" s="1019"/>
      <c r="CY9" s="1019"/>
      <c r="CZ9" s="1019"/>
      <c r="DA9" s="1020"/>
      <c r="DB9" s="1018" t="s">
        <v>581</v>
      </c>
      <c r="DC9" s="1019"/>
      <c r="DD9" s="1019"/>
      <c r="DE9" s="1019"/>
      <c r="DF9" s="1020"/>
      <c r="DG9" s="1018" t="s">
        <v>577</v>
      </c>
      <c r="DH9" s="1019"/>
      <c r="DI9" s="1019"/>
      <c r="DJ9" s="1019"/>
      <c r="DK9" s="1020"/>
      <c r="DL9" s="1018" t="s">
        <v>577</v>
      </c>
      <c r="DM9" s="1019"/>
      <c r="DN9" s="1019"/>
      <c r="DO9" s="1019"/>
      <c r="DP9" s="1020"/>
      <c r="DQ9" s="1018" t="s">
        <v>568</v>
      </c>
      <c r="DR9" s="1019"/>
      <c r="DS9" s="1019"/>
      <c r="DT9" s="1019"/>
      <c r="DU9" s="1020"/>
      <c r="DV9" s="1021"/>
      <c r="DW9" s="1022"/>
      <c r="DX9" s="1022"/>
      <c r="DY9" s="1022"/>
      <c r="DZ9" s="1023"/>
      <c r="EA9" s="207"/>
    </row>
    <row r="10" spans="1:131" s="208" customFormat="1" ht="26.25" customHeight="1">
      <c r="A10" s="214">
        <v>4</v>
      </c>
      <c r="B10" s="1066" t="s">
        <v>369</v>
      </c>
      <c r="C10" s="1067"/>
      <c r="D10" s="1067"/>
      <c r="E10" s="1067"/>
      <c r="F10" s="1067"/>
      <c r="G10" s="1067"/>
      <c r="H10" s="1067"/>
      <c r="I10" s="1067"/>
      <c r="J10" s="1067"/>
      <c r="K10" s="1067"/>
      <c r="L10" s="1067"/>
      <c r="M10" s="1067"/>
      <c r="N10" s="1067"/>
      <c r="O10" s="1067"/>
      <c r="P10" s="1068"/>
      <c r="Q10" s="1072">
        <v>0</v>
      </c>
      <c r="R10" s="1073"/>
      <c r="S10" s="1073"/>
      <c r="T10" s="1073"/>
      <c r="U10" s="1073"/>
      <c r="V10" s="1073">
        <v>0</v>
      </c>
      <c r="W10" s="1073"/>
      <c r="X10" s="1073"/>
      <c r="Y10" s="1073"/>
      <c r="Z10" s="1073"/>
      <c r="AA10" s="1073" t="s">
        <v>552</v>
      </c>
      <c r="AB10" s="1073"/>
      <c r="AC10" s="1073"/>
      <c r="AD10" s="1073"/>
      <c r="AE10" s="1074"/>
      <c r="AF10" s="1048" t="s">
        <v>112</v>
      </c>
      <c r="AG10" s="1049"/>
      <c r="AH10" s="1049"/>
      <c r="AI10" s="1049"/>
      <c r="AJ10" s="1050"/>
      <c r="AK10" s="1115" t="s">
        <v>552</v>
      </c>
      <c r="AL10" s="1116"/>
      <c r="AM10" s="1116"/>
      <c r="AN10" s="1116"/>
      <c r="AO10" s="1116"/>
      <c r="AP10" s="1116" t="s">
        <v>552</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573</v>
      </c>
      <c r="BT10" s="1044"/>
      <c r="BU10" s="1044"/>
      <c r="BV10" s="1044"/>
      <c r="BW10" s="1044"/>
      <c r="BX10" s="1044"/>
      <c r="BY10" s="1044"/>
      <c r="BZ10" s="1044"/>
      <c r="CA10" s="1044"/>
      <c r="CB10" s="1044"/>
      <c r="CC10" s="1044"/>
      <c r="CD10" s="1044"/>
      <c r="CE10" s="1044"/>
      <c r="CF10" s="1044"/>
      <c r="CG10" s="1045"/>
      <c r="CH10" s="1018">
        <v>-1</v>
      </c>
      <c r="CI10" s="1019"/>
      <c r="CJ10" s="1019"/>
      <c r="CK10" s="1019"/>
      <c r="CL10" s="1020"/>
      <c r="CM10" s="1018">
        <v>133</v>
      </c>
      <c r="CN10" s="1019"/>
      <c r="CO10" s="1019"/>
      <c r="CP10" s="1019"/>
      <c r="CQ10" s="1020"/>
      <c r="CR10" s="1018">
        <v>70</v>
      </c>
      <c r="CS10" s="1019"/>
      <c r="CT10" s="1019"/>
      <c r="CU10" s="1019"/>
      <c r="CV10" s="1020"/>
      <c r="CW10" s="1018">
        <v>34</v>
      </c>
      <c r="CX10" s="1019"/>
      <c r="CY10" s="1019"/>
      <c r="CZ10" s="1019"/>
      <c r="DA10" s="1020"/>
      <c r="DB10" s="1018" t="s">
        <v>580</v>
      </c>
      <c r="DC10" s="1019"/>
      <c r="DD10" s="1019"/>
      <c r="DE10" s="1019"/>
      <c r="DF10" s="1020"/>
      <c r="DG10" s="1018" t="s">
        <v>576</v>
      </c>
      <c r="DH10" s="1019"/>
      <c r="DI10" s="1019"/>
      <c r="DJ10" s="1019"/>
      <c r="DK10" s="1020"/>
      <c r="DL10" s="1018" t="s">
        <v>576</v>
      </c>
      <c r="DM10" s="1019"/>
      <c r="DN10" s="1019"/>
      <c r="DO10" s="1019"/>
      <c r="DP10" s="1020"/>
      <c r="DQ10" s="1018" t="s">
        <v>568</v>
      </c>
      <c r="DR10" s="1019"/>
      <c r="DS10" s="1019"/>
      <c r="DT10" s="1019"/>
      <c r="DU10" s="1020"/>
      <c r="DV10" s="1021"/>
      <c r="DW10" s="1022"/>
      <c r="DX10" s="1022"/>
      <c r="DY10" s="1022"/>
      <c r="DZ10" s="1023"/>
      <c r="EA10" s="207"/>
    </row>
    <row r="11" spans="1:131" s="208" customFormat="1" ht="26.25" customHeight="1">
      <c r="A11" s="214">
        <v>5</v>
      </c>
      <c r="B11" s="1066" t="s">
        <v>370</v>
      </c>
      <c r="C11" s="1067"/>
      <c r="D11" s="1067"/>
      <c r="E11" s="1067"/>
      <c r="F11" s="1067"/>
      <c r="G11" s="1067"/>
      <c r="H11" s="1067"/>
      <c r="I11" s="1067"/>
      <c r="J11" s="1067"/>
      <c r="K11" s="1067"/>
      <c r="L11" s="1067"/>
      <c r="M11" s="1067"/>
      <c r="N11" s="1067"/>
      <c r="O11" s="1067"/>
      <c r="P11" s="1068"/>
      <c r="Q11" s="1072">
        <v>83</v>
      </c>
      <c r="R11" s="1073"/>
      <c r="S11" s="1073"/>
      <c r="T11" s="1073"/>
      <c r="U11" s="1073"/>
      <c r="V11" s="1073">
        <v>83</v>
      </c>
      <c r="W11" s="1073"/>
      <c r="X11" s="1073"/>
      <c r="Y11" s="1073"/>
      <c r="Z11" s="1073"/>
      <c r="AA11" s="1073" t="s">
        <v>552</v>
      </c>
      <c r="AB11" s="1073"/>
      <c r="AC11" s="1073"/>
      <c r="AD11" s="1073"/>
      <c r="AE11" s="1074"/>
      <c r="AF11" s="1048" t="s">
        <v>112</v>
      </c>
      <c r="AG11" s="1049"/>
      <c r="AH11" s="1049"/>
      <c r="AI11" s="1049"/>
      <c r="AJ11" s="1050"/>
      <c r="AK11" s="1115">
        <v>71</v>
      </c>
      <c r="AL11" s="1116"/>
      <c r="AM11" s="1116"/>
      <c r="AN11" s="1116"/>
      <c r="AO11" s="1116"/>
      <c r="AP11" s="1116">
        <v>54</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574</v>
      </c>
      <c r="BT11" s="1044"/>
      <c r="BU11" s="1044"/>
      <c r="BV11" s="1044"/>
      <c r="BW11" s="1044"/>
      <c r="BX11" s="1044"/>
      <c r="BY11" s="1044"/>
      <c r="BZ11" s="1044"/>
      <c r="CA11" s="1044"/>
      <c r="CB11" s="1044"/>
      <c r="CC11" s="1044"/>
      <c r="CD11" s="1044"/>
      <c r="CE11" s="1044"/>
      <c r="CF11" s="1044"/>
      <c r="CG11" s="1045"/>
      <c r="CH11" s="1018">
        <v>21</v>
      </c>
      <c r="CI11" s="1019"/>
      <c r="CJ11" s="1019"/>
      <c r="CK11" s="1019"/>
      <c r="CL11" s="1020"/>
      <c r="CM11" s="1018">
        <v>369</v>
      </c>
      <c r="CN11" s="1019"/>
      <c r="CO11" s="1019"/>
      <c r="CP11" s="1019"/>
      <c r="CQ11" s="1020"/>
      <c r="CR11" s="1018">
        <v>102</v>
      </c>
      <c r="CS11" s="1019"/>
      <c r="CT11" s="1019"/>
      <c r="CU11" s="1019"/>
      <c r="CV11" s="1020"/>
      <c r="CW11" s="1018" t="s">
        <v>580</v>
      </c>
      <c r="CX11" s="1019"/>
      <c r="CY11" s="1019"/>
      <c r="CZ11" s="1019"/>
      <c r="DA11" s="1020"/>
      <c r="DB11" s="1018">
        <v>131</v>
      </c>
      <c r="DC11" s="1019"/>
      <c r="DD11" s="1019"/>
      <c r="DE11" s="1019"/>
      <c r="DF11" s="1020"/>
      <c r="DG11" s="1018" t="s">
        <v>577</v>
      </c>
      <c r="DH11" s="1019"/>
      <c r="DI11" s="1019"/>
      <c r="DJ11" s="1019"/>
      <c r="DK11" s="1020"/>
      <c r="DL11" s="1018" t="s">
        <v>576</v>
      </c>
      <c r="DM11" s="1019"/>
      <c r="DN11" s="1019"/>
      <c r="DO11" s="1019"/>
      <c r="DP11" s="1020"/>
      <c r="DQ11" s="1018" t="s">
        <v>569</v>
      </c>
      <c r="DR11" s="1019"/>
      <c r="DS11" s="1019"/>
      <c r="DT11" s="1019"/>
      <c r="DU11" s="1020"/>
      <c r="DV11" s="1021"/>
      <c r="DW11" s="1022"/>
      <c r="DX11" s="1022"/>
      <c r="DY11" s="1022"/>
      <c r="DZ11" s="1023"/>
      <c r="EA11" s="207"/>
    </row>
    <row r="12" spans="1:131" s="208" customFormat="1" ht="26.25" customHeight="1">
      <c r="A12" s="214">
        <v>6</v>
      </c>
      <c r="B12" s="1066" t="s">
        <v>371</v>
      </c>
      <c r="C12" s="1067"/>
      <c r="D12" s="1067"/>
      <c r="E12" s="1067"/>
      <c r="F12" s="1067"/>
      <c r="G12" s="1067"/>
      <c r="H12" s="1067"/>
      <c r="I12" s="1067"/>
      <c r="J12" s="1067"/>
      <c r="K12" s="1067"/>
      <c r="L12" s="1067"/>
      <c r="M12" s="1067"/>
      <c r="N12" s="1067"/>
      <c r="O12" s="1067"/>
      <c r="P12" s="1068"/>
      <c r="Q12" s="1072">
        <v>384</v>
      </c>
      <c r="R12" s="1073"/>
      <c r="S12" s="1073"/>
      <c r="T12" s="1073"/>
      <c r="U12" s="1073"/>
      <c r="V12" s="1073">
        <v>353</v>
      </c>
      <c r="W12" s="1073"/>
      <c r="X12" s="1073"/>
      <c r="Y12" s="1073"/>
      <c r="Z12" s="1073"/>
      <c r="AA12" s="1073">
        <v>31</v>
      </c>
      <c r="AB12" s="1073"/>
      <c r="AC12" s="1073"/>
      <c r="AD12" s="1073"/>
      <c r="AE12" s="1074"/>
      <c r="AF12" s="1048" t="s">
        <v>112</v>
      </c>
      <c r="AG12" s="1049"/>
      <c r="AH12" s="1049"/>
      <c r="AI12" s="1049"/>
      <c r="AJ12" s="1050"/>
      <c r="AK12" s="1115">
        <v>238</v>
      </c>
      <c r="AL12" s="1116"/>
      <c r="AM12" s="1116"/>
      <c r="AN12" s="1116"/>
      <c r="AO12" s="1116"/>
      <c r="AP12" s="1116">
        <v>708</v>
      </c>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575</v>
      </c>
      <c r="BT12" s="1044"/>
      <c r="BU12" s="1044"/>
      <c r="BV12" s="1044"/>
      <c r="BW12" s="1044"/>
      <c r="BX12" s="1044"/>
      <c r="BY12" s="1044"/>
      <c r="BZ12" s="1044"/>
      <c r="CA12" s="1044"/>
      <c r="CB12" s="1044"/>
      <c r="CC12" s="1044"/>
      <c r="CD12" s="1044"/>
      <c r="CE12" s="1044"/>
      <c r="CF12" s="1044"/>
      <c r="CG12" s="1045"/>
      <c r="CH12" s="1018">
        <v>-6</v>
      </c>
      <c r="CI12" s="1019"/>
      <c r="CJ12" s="1019"/>
      <c r="CK12" s="1019"/>
      <c r="CL12" s="1020"/>
      <c r="CM12" s="1018">
        <v>114</v>
      </c>
      <c r="CN12" s="1019"/>
      <c r="CO12" s="1019"/>
      <c r="CP12" s="1019"/>
      <c r="CQ12" s="1020"/>
      <c r="CR12" s="1018">
        <v>10</v>
      </c>
      <c r="CS12" s="1019"/>
      <c r="CT12" s="1019"/>
      <c r="CU12" s="1019"/>
      <c r="CV12" s="1020"/>
      <c r="CW12" s="1018" t="s">
        <v>580</v>
      </c>
      <c r="CX12" s="1019"/>
      <c r="CY12" s="1019"/>
      <c r="CZ12" s="1019"/>
      <c r="DA12" s="1020"/>
      <c r="DB12" s="1018" t="s">
        <v>580</v>
      </c>
      <c r="DC12" s="1019"/>
      <c r="DD12" s="1019"/>
      <c r="DE12" s="1019"/>
      <c r="DF12" s="1020"/>
      <c r="DG12" s="1018" t="s">
        <v>576</v>
      </c>
      <c r="DH12" s="1019"/>
      <c r="DI12" s="1019"/>
      <c r="DJ12" s="1019"/>
      <c r="DK12" s="1020"/>
      <c r="DL12" s="1018" t="s">
        <v>578</v>
      </c>
      <c r="DM12" s="1019"/>
      <c r="DN12" s="1019"/>
      <c r="DO12" s="1019"/>
      <c r="DP12" s="1020"/>
      <c r="DQ12" s="1018" t="s">
        <v>569</v>
      </c>
      <c r="DR12" s="1019"/>
      <c r="DS12" s="1019"/>
      <c r="DT12" s="1019"/>
      <c r="DU12" s="1020"/>
      <c r="DV12" s="1021"/>
      <c r="DW12" s="1022"/>
      <c r="DX12" s="1022"/>
      <c r="DY12" s="1022"/>
      <c r="DZ12" s="1023"/>
      <c r="EA12" s="207"/>
    </row>
    <row r="13" spans="1:131" s="208" customFormat="1" ht="26.25" customHeight="1">
      <c r="A13" s="214">
        <v>7</v>
      </c>
      <c r="B13" s="1066" t="s">
        <v>372</v>
      </c>
      <c r="C13" s="1067"/>
      <c r="D13" s="1067"/>
      <c r="E13" s="1067"/>
      <c r="F13" s="1067"/>
      <c r="G13" s="1067"/>
      <c r="H13" s="1067"/>
      <c r="I13" s="1067"/>
      <c r="J13" s="1067"/>
      <c r="K13" s="1067"/>
      <c r="L13" s="1067"/>
      <c r="M13" s="1067"/>
      <c r="N13" s="1067"/>
      <c r="O13" s="1067"/>
      <c r="P13" s="1068"/>
      <c r="Q13" s="1072">
        <v>500</v>
      </c>
      <c r="R13" s="1073"/>
      <c r="S13" s="1073"/>
      <c r="T13" s="1073"/>
      <c r="U13" s="1073"/>
      <c r="V13" s="1073">
        <v>466</v>
      </c>
      <c r="W13" s="1073"/>
      <c r="X13" s="1073"/>
      <c r="Y13" s="1073"/>
      <c r="Z13" s="1073"/>
      <c r="AA13" s="1073">
        <v>34</v>
      </c>
      <c r="AB13" s="1073"/>
      <c r="AC13" s="1073"/>
      <c r="AD13" s="1073"/>
      <c r="AE13" s="1074"/>
      <c r="AF13" s="1048" t="s">
        <v>112</v>
      </c>
      <c r="AG13" s="1049"/>
      <c r="AH13" s="1049"/>
      <c r="AI13" s="1049"/>
      <c r="AJ13" s="1050"/>
      <c r="AK13" s="1115">
        <v>98</v>
      </c>
      <c r="AL13" s="1116"/>
      <c r="AM13" s="1116"/>
      <c r="AN13" s="1116"/>
      <c r="AO13" s="1116"/>
      <c r="AP13" s="1116">
        <v>280</v>
      </c>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t="s">
        <v>373</v>
      </c>
      <c r="C14" s="1067"/>
      <c r="D14" s="1067"/>
      <c r="E14" s="1067"/>
      <c r="F14" s="1067"/>
      <c r="G14" s="1067"/>
      <c r="H14" s="1067"/>
      <c r="I14" s="1067"/>
      <c r="J14" s="1067"/>
      <c r="K14" s="1067"/>
      <c r="L14" s="1067"/>
      <c r="M14" s="1067"/>
      <c r="N14" s="1067"/>
      <c r="O14" s="1067"/>
      <c r="P14" s="1068"/>
      <c r="Q14" s="1072">
        <v>285</v>
      </c>
      <c r="R14" s="1073"/>
      <c r="S14" s="1073"/>
      <c r="T14" s="1073"/>
      <c r="U14" s="1073"/>
      <c r="V14" s="1073">
        <v>218</v>
      </c>
      <c r="W14" s="1073"/>
      <c r="X14" s="1073"/>
      <c r="Y14" s="1073"/>
      <c r="Z14" s="1073"/>
      <c r="AA14" s="1073">
        <v>67</v>
      </c>
      <c r="AB14" s="1073"/>
      <c r="AC14" s="1073"/>
      <c r="AD14" s="1073"/>
      <c r="AE14" s="1074"/>
      <c r="AF14" s="1048" t="s">
        <v>112</v>
      </c>
      <c r="AG14" s="1049"/>
      <c r="AH14" s="1049"/>
      <c r="AI14" s="1049"/>
      <c r="AJ14" s="1050"/>
      <c r="AK14" s="1115">
        <v>127</v>
      </c>
      <c r="AL14" s="1116"/>
      <c r="AM14" s="1116"/>
      <c r="AN14" s="1116"/>
      <c r="AO14" s="1116"/>
      <c r="AP14" s="1116">
        <v>76</v>
      </c>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t="s">
        <v>374</v>
      </c>
      <c r="C15" s="1067"/>
      <c r="D15" s="1067"/>
      <c r="E15" s="1067"/>
      <c r="F15" s="1067"/>
      <c r="G15" s="1067"/>
      <c r="H15" s="1067"/>
      <c r="I15" s="1067"/>
      <c r="J15" s="1067"/>
      <c r="K15" s="1067"/>
      <c r="L15" s="1067"/>
      <c r="M15" s="1067"/>
      <c r="N15" s="1067"/>
      <c r="O15" s="1067"/>
      <c r="P15" s="1068"/>
      <c r="Q15" s="1072">
        <v>207</v>
      </c>
      <c r="R15" s="1073"/>
      <c r="S15" s="1073"/>
      <c r="T15" s="1073"/>
      <c r="U15" s="1073"/>
      <c r="V15" s="1073">
        <v>207</v>
      </c>
      <c r="W15" s="1073"/>
      <c r="X15" s="1073"/>
      <c r="Y15" s="1073"/>
      <c r="Z15" s="1073"/>
      <c r="AA15" s="1073" t="s">
        <v>552</v>
      </c>
      <c r="AB15" s="1073"/>
      <c r="AC15" s="1073"/>
      <c r="AD15" s="1073"/>
      <c r="AE15" s="1074"/>
      <c r="AF15" s="1048" t="s">
        <v>112</v>
      </c>
      <c r="AG15" s="1049"/>
      <c r="AH15" s="1049"/>
      <c r="AI15" s="1049"/>
      <c r="AJ15" s="1050"/>
      <c r="AK15" s="1115">
        <v>185</v>
      </c>
      <c r="AL15" s="1116"/>
      <c r="AM15" s="1116"/>
      <c r="AN15" s="1116"/>
      <c r="AO15" s="1116"/>
      <c r="AP15" s="1116">
        <v>459</v>
      </c>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t="s">
        <v>375</v>
      </c>
      <c r="C16" s="1067"/>
      <c r="D16" s="1067"/>
      <c r="E16" s="1067"/>
      <c r="F16" s="1067"/>
      <c r="G16" s="1067"/>
      <c r="H16" s="1067"/>
      <c r="I16" s="1067"/>
      <c r="J16" s="1067"/>
      <c r="K16" s="1067"/>
      <c r="L16" s="1067"/>
      <c r="M16" s="1067"/>
      <c r="N16" s="1067"/>
      <c r="O16" s="1067"/>
      <c r="P16" s="1068"/>
      <c r="Q16" s="1072">
        <v>53</v>
      </c>
      <c r="R16" s="1073"/>
      <c r="S16" s="1073"/>
      <c r="T16" s="1073"/>
      <c r="U16" s="1073"/>
      <c r="V16" s="1073">
        <v>31</v>
      </c>
      <c r="W16" s="1073"/>
      <c r="X16" s="1073"/>
      <c r="Y16" s="1073"/>
      <c r="Z16" s="1073"/>
      <c r="AA16" s="1073">
        <v>22</v>
      </c>
      <c r="AB16" s="1073"/>
      <c r="AC16" s="1073"/>
      <c r="AD16" s="1073"/>
      <c r="AE16" s="1074"/>
      <c r="AF16" s="1048">
        <v>22</v>
      </c>
      <c r="AG16" s="1049"/>
      <c r="AH16" s="1049"/>
      <c r="AI16" s="1049"/>
      <c r="AJ16" s="1050"/>
      <c r="AK16" s="1115">
        <v>0</v>
      </c>
      <c r="AL16" s="1116"/>
      <c r="AM16" s="1116"/>
      <c r="AN16" s="1116"/>
      <c r="AO16" s="1116"/>
      <c r="AP16" s="1116">
        <v>70</v>
      </c>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377</v>
      </c>
      <c r="B23" s="973" t="s">
        <v>378</v>
      </c>
      <c r="C23" s="974"/>
      <c r="D23" s="974"/>
      <c r="E23" s="974"/>
      <c r="F23" s="974"/>
      <c r="G23" s="974"/>
      <c r="H23" s="974"/>
      <c r="I23" s="974"/>
      <c r="J23" s="974"/>
      <c r="K23" s="974"/>
      <c r="L23" s="974"/>
      <c r="M23" s="974"/>
      <c r="N23" s="974"/>
      <c r="O23" s="974"/>
      <c r="P23" s="975"/>
      <c r="Q23" s="1097">
        <v>173895</v>
      </c>
      <c r="R23" s="1098"/>
      <c r="S23" s="1098"/>
      <c r="T23" s="1098"/>
      <c r="U23" s="1098"/>
      <c r="V23" s="1098">
        <v>168098</v>
      </c>
      <c r="W23" s="1098"/>
      <c r="X23" s="1098"/>
      <c r="Y23" s="1098"/>
      <c r="Z23" s="1098"/>
      <c r="AA23" s="1098">
        <v>5798</v>
      </c>
      <c r="AB23" s="1098"/>
      <c r="AC23" s="1098"/>
      <c r="AD23" s="1098"/>
      <c r="AE23" s="1099"/>
      <c r="AF23" s="1100">
        <v>3945</v>
      </c>
      <c r="AG23" s="1098"/>
      <c r="AH23" s="1098"/>
      <c r="AI23" s="1098"/>
      <c r="AJ23" s="1101"/>
      <c r="AK23" s="1102"/>
      <c r="AL23" s="1103"/>
      <c r="AM23" s="1103"/>
      <c r="AN23" s="1103"/>
      <c r="AO23" s="1103"/>
      <c r="AP23" s="1098">
        <v>84589</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380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381</v>
      </c>
      <c r="R26" s="1031"/>
      <c r="S26" s="1031"/>
      <c r="T26" s="1031"/>
      <c r="U26" s="1032"/>
      <c r="V26" s="1030" t="s">
        <v>382</v>
      </c>
      <c r="W26" s="1031"/>
      <c r="X26" s="1031"/>
      <c r="Y26" s="1031"/>
      <c r="Z26" s="1032"/>
      <c r="AA26" s="1030" t="s">
        <v>383</v>
      </c>
      <c r="AB26" s="1031"/>
      <c r="AC26" s="1031"/>
      <c r="AD26" s="1031"/>
      <c r="AE26" s="1031"/>
      <c r="AF26" s="1088" t="s">
        <v>384</v>
      </c>
      <c r="AG26" s="1037"/>
      <c r="AH26" s="1037"/>
      <c r="AI26" s="1037"/>
      <c r="AJ26" s="1089"/>
      <c r="AK26" s="1031" t="s">
        <v>385</v>
      </c>
      <c r="AL26" s="1031"/>
      <c r="AM26" s="1031"/>
      <c r="AN26" s="1031"/>
      <c r="AO26" s="1032"/>
      <c r="AP26" s="1030" t="s">
        <v>386</v>
      </c>
      <c r="AQ26" s="1031"/>
      <c r="AR26" s="1031"/>
      <c r="AS26" s="1031"/>
      <c r="AT26" s="1032"/>
      <c r="AU26" s="1030" t="s">
        <v>387</v>
      </c>
      <c r="AV26" s="1031"/>
      <c r="AW26" s="1031"/>
      <c r="AX26" s="1031"/>
      <c r="AY26" s="1032"/>
      <c r="AZ26" s="1030" t="s">
        <v>388</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389</v>
      </c>
      <c r="C28" s="1080"/>
      <c r="D28" s="1080"/>
      <c r="E28" s="1080"/>
      <c r="F28" s="1080"/>
      <c r="G28" s="1080"/>
      <c r="H28" s="1080"/>
      <c r="I28" s="1080"/>
      <c r="J28" s="1080"/>
      <c r="K28" s="1080"/>
      <c r="L28" s="1080"/>
      <c r="M28" s="1080"/>
      <c r="N28" s="1080"/>
      <c r="O28" s="1080"/>
      <c r="P28" s="1081"/>
      <c r="Q28" s="1082">
        <v>37718</v>
      </c>
      <c r="R28" s="1083"/>
      <c r="S28" s="1083"/>
      <c r="T28" s="1083"/>
      <c r="U28" s="1083"/>
      <c r="V28" s="1083">
        <v>36553</v>
      </c>
      <c r="W28" s="1083"/>
      <c r="X28" s="1083"/>
      <c r="Y28" s="1083"/>
      <c r="Z28" s="1083"/>
      <c r="AA28" s="1083">
        <v>1165</v>
      </c>
      <c r="AB28" s="1083"/>
      <c r="AC28" s="1083"/>
      <c r="AD28" s="1083"/>
      <c r="AE28" s="1084"/>
      <c r="AF28" s="1085">
        <v>1165</v>
      </c>
      <c r="AG28" s="1083"/>
      <c r="AH28" s="1083"/>
      <c r="AI28" s="1083"/>
      <c r="AJ28" s="1086"/>
      <c r="AK28" s="1087">
        <v>2673</v>
      </c>
      <c r="AL28" s="1075"/>
      <c r="AM28" s="1075"/>
      <c r="AN28" s="1075"/>
      <c r="AO28" s="1075"/>
      <c r="AP28" s="1075" t="s">
        <v>555</v>
      </c>
      <c r="AQ28" s="1075"/>
      <c r="AR28" s="1075"/>
      <c r="AS28" s="1075"/>
      <c r="AT28" s="1075"/>
      <c r="AU28" s="1075" t="s">
        <v>556</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390</v>
      </c>
      <c r="C29" s="1067"/>
      <c r="D29" s="1067"/>
      <c r="E29" s="1067"/>
      <c r="F29" s="1067"/>
      <c r="G29" s="1067"/>
      <c r="H29" s="1067"/>
      <c r="I29" s="1067"/>
      <c r="J29" s="1067"/>
      <c r="K29" s="1067"/>
      <c r="L29" s="1067"/>
      <c r="M29" s="1067"/>
      <c r="N29" s="1067"/>
      <c r="O29" s="1067"/>
      <c r="P29" s="1068"/>
      <c r="Q29" s="1072">
        <v>22095</v>
      </c>
      <c r="R29" s="1073"/>
      <c r="S29" s="1073"/>
      <c r="T29" s="1073"/>
      <c r="U29" s="1073"/>
      <c r="V29" s="1073">
        <v>21531</v>
      </c>
      <c r="W29" s="1073"/>
      <c r="X29" s="1073"/>
      <c r="Y29" s="1073"/>
      <c r="Z29" s="1073"/>
      <c r="AA29" s="1073">
        <v>564</v>
      </c>
      <c r="AB29" s="1073"/>
      <c r="AC29" s="1073"/>
      <c r="AD29" s="1073"/>
      <c r="AE29" s="1074"/>
      <c r="AF29" s="1048">
        <v>564</v>
      </c>
      <c r="AG29" s="1049"/>
      <c r="AH29" s="1049"/>
      <c r="AI29" s="1049"/>
      <c r="AJ29" s="1050"/>
      <c r="AK29" s="1009">
        <v>3224</v>
      </c>
      <c r="AL29" s="1000"/>
      <c r="AM29" s="1000"/>
      <c r="AN29" s="1000"/>
      <c r="AO29" s="1000"/>
      <c r="AP29" s="1000" t="s">
        <v>555</v>
      </c>
      <c r="AQ29" s="1000"/>
      <c r="AR29" s="1000"/>
      <c r="AS29" s="1000"/>
      <c r="AT29" s="1000"/>
      <c r="AU29" s="1000" t="s">
        <v>556</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391</v>
      </c>
      <c r="C30" s="1067"/>
      <c r="D30" s="1067"/>
      <c r="E30" s="1067"/>
      <c r="F30" s="1067"/>
      <c r="G30" s="1067"/>
      <c r="H30" s="1067"/>
      <c r="I30" s="1067"/>
      <c r="J30" s="1067"/>
      <c r="K30" s="1067"/>
      <c r="L30" s="1067"/>
      <c r="M30" s="1067"/>
      <c r="N30" s="1067"/>
      <c r="O30" s="1067"/>
      <c r="P30" s="1068"/>
      <c r="Q30" s="1072">
        <v>3011</v>
      </c>
      <c r="R30" s="1073"/>
      <c r="S30" s="1073"/>
      <c r="T30" s="1073"/>
      <c r="U30" s="1073"/>
      <c r="V30" s="1073">
        <v>3001</v>
      </c>
      <c r="W30" s="1073"/>
      <c r="X30" s="1073"/>
      <c r="Y30" s="1073"/>
      <c r="Z30" s="1073"/>
      <c r="AA30" s="1073">
        <v>10</v>
      </c>
      <c r="AB30" s="1073"/>
      <c r="AC30" s="1073"/>
      <c r="AD30" s="1073"/>
      <c r="AE30" s="1074"/>
      <c r="AF30" s="1048">
        <v>10</v>
      </c>
      <c r="AG30" s="1049"/>
      <c r="AH30" s="1049"/>
      <c r="AI30" s="1049"/>
      <c r="AJ30" s="1050"/>
      <c r="AK30" s="1009">
        <v>669</v>
      </c>
      <c r="AL30" s="1000"/>
      <c r="AM30" s="1000"/>
      <c r="AN30" s="1000"/>
      <c r="AO30" s="1000"/>
      <c r="AP30" s="1000" t="s">
        <v>555</v>
      </c>
      <c r="AQ30" s="1000"/>
      <c r="AR30" s="1000"/>
      <c r="AS30" s="1000"/>
      <c r="AT30" s="1000"/>
      <c r="AU30" s="1000" t="s">
        <v>556</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392</v>
      </c>
      <c r="C31" s="1067"/>
      <c r="D31" s="1067"/>
      <c r="E31" s="1067"/>
      <c r="F31" s="1067"/>
      <c r="G31" s="1067"/>
      <c r="H31" s="1067"/>
      <c r="I31" s="1067"/>
      <c r="J31" s="1067"/>
      <c r="K31" s="1067"/>
      <c r="L31" s="1067"/>
      <c r="M31" s="1067"/>
      <c r="N31" s="1067"/>
      <c r="O31" s="1067"/>
      <c r="P31" s="1068"/>
      <c r="Q31" s="1072">
        <v>270</v>
      </c>
      <c r="R31" s="1073"/>
      <c r="S31" s="1073"/>
      <c r="T31" s="1073"/>
      <c r="U31" s="1073"/>
      <c r="V31" s="1073">
        <v>270</v>
      </c>
      <c r="W31" s="1073"/>
      <c r="X31" s="1073"/>
      <c r="Y31" s="1073"/>
      <c r="Z31" s="1073"/>
      <c r="AA31" s="1073" t="s">
        <v>554</v>
      </c>
      <c r="AB31" s="1073"/>
      <c r="AC31" s="1073"/>
      <c r="AD31" s="1073"/>
      <c r="AE31" s="1074"/>
      <c r="AF31" s="1048" t="s">
        <v>112</v>
      </c>
      <c r="AG31" s="1049"/>
      <c r="AH31" s="1049"/>
      <c r="AI31" s="1049"/>
      <c r="AJ31" s="1050"/>
      <c r="AK31" s="1009">
        <v>112</v>
      </c>
      <c r="AL31" s="1000"/>
      <c r="AM31" s="1000"/>
      <c r="AN31" s="1000"/>
      <c r="AO31" s="1000"/>
      <c r="AP31" s="1000">
        <v>390</v>
      </c>
      <c r="AQ31" s="1000"/>
      <c r="AR31" s="1000"/>
      <c r="AS31" s="1000"/>
      <c r="AT31" s="1000"/>
      <c r="AU31" s="1000">
        <v>209</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393</v>
      </c>
      <c r="C32" s="1067"/>
      <c r="D32" s="1067"/>
      <c r="E32" s="1067"/>
      <c r="F32" s="1067"/>
      <c r="G32" s="1067"/>
      <c r="H32" s="1067"/>
      <c r="I32" s="1067"/>
      <c r="J32" s="1067"/>
      <c r="K32" s="1067"/>
      <c r="L32" s="1067"/>
      <c r="M32" s="1067"/>
      <c r="N32" s="1067"/>
      <c r="O32" s="1067"/>
      <c r="P32" s="1068"/>
      <c r="Q32" s="1072">
        <v>8808</v>
      </c>
      <c r="R32" s="1073"/>
      <c r="S32" s="1073"/>
      <c r="T32" s="1073"/>
      <c r="U32" s="1073"/>
      <c r="V32" s="1073">
        <v>6652</v>
      </c>
      <c r="W32" s="1073"/>
      <c r="X32" s="1073"/>
      <c r="Y32" s="1073"/>
      <c r="Z32" s="1073"/>
      <c r="AA32" s="1073">
        <v>2156</v>
      </c>
      <c r="AB32" s="1073"/>
      <c r="AC32" s="1073"/>
      <c r="AD32" s="1073"/>
      <c r="AE32" s="1074"/>
      <c r="AF32" s="1048">
        <v>9312</v>
      </c>
      <c r="AG32" s="1049"/>
      <c r="AH32" s="1049"/>
      <c r="AI32" s="1049"/>
      <c r="AJ32" s="1050"/>
      <c r="AK32" s="1009">
        <v>228</v>
      </c>
      <c r="AL32" s="1000"/>
      <c r="AM32" s="1000"/>
      <c r="AN32" s="1000"/>
      <c r="AO32" s="1000"/>
      <c r="AP32" s="1000">
        <v>11718</v>
      </c>
      <c r="AQ32" s="1000"/>
      <c r="AR32" s="1000"/>
      <c r="AS32" s="1000"/>
      <c r="AT32" s="1000"/>
      <c r="AU32" s="1000">
        <v>539</v>
      </c>
      <c r="AV32" s="1000"/>
      <c r="AW32" s="1000"/>
      <c r="AX32" s="1000"/>
      <c r="AY32" s="1000"/>
      <c r="AZ32" s="1071" t="s">
        <v>556</v>
      </c>
      <c r="BA32" s="1071"/>
      <c r="BB32" s="1071"/>
      <c r="BC32" s="1071"/>
      <c r="BD32" s="1071"/>
      <c r="BE32" s="1061" t="s">
        <v>394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395</v>
      </c>
      <c r="C33" s="1067"/>
      <c r="D33" s="1067"/>
      <c r="E33" s="1067"/>
      <c r="F33" s="1067"/>
      <c r="G33" s="1067"/>
      <c r="H33" s="1067"/>
      <c r="I33" s="1067"/>
      <c r="J33" s="1067"/>
      <c r="K33" s="1067"/>
      <c r="L33" s="1067"/>
      <c r="M33" s="1067"/>
      <c r="N33" s="1067"/>
      <c r="O33" s="1067"/>
      <c r="P33" s="1068"/>
      <c r="Q33" s="1072">
        <v>63</v>
      </c>
      <c r="R33" s="1073"/>
      <c r="S33" s="1073"/>
      <c r="T33" s="1073"/>
      <c r="U33" s="1073"/>
      <c r="V33" s="1073">
        <v>63</v>
      </c>
      <c r="W33" s="1073"/>
      <c r="X33" s="1073"/>
      <c r="Y33" s="1073"/>
      <c r="Z33" s="1073"/>
      <c r="AA33" s="1073" t="s">
        <v>554</v>
      </c>
      <c r="AB33" s="1073"/>
      <c r="AC33" s="1073"/>
      <c r="AD33" s="1073"/>
      <c r="AE33" s="1074"/>
      <c r="AF33" s="1048">
        <v>44</v>
      </c>
      <c r="AG33" s="1049"/>
      <c r="AH33" s="1049"/>
      <c r="AI33" s="1049"/>
      <c r="AJ33" s="1050"/>
      <c r="AK33" s="1009">
        <v>1</v>
      </c>
      <c r="AL33" s="1000"/>
      <c r="AM33" s="1000"/>
      <c r="AN33" s="1000"/>
      <c r="AO33" s="1000"/>
      <c r="AP33" s="1000">
        <v>6</v>
      </c>
      <c r="AQ33" s="1000"/>
      <c r="AR33" s="1000"/>
      <c r="AS33" s="1000"/>
      <c r="AT33" s="1000"/>
      <c r="AU33" s="1000">
        <v>0</v>
      </c>
      <c r="AV33" s="1000"/>
      <c r="AW33" s="1000"/>
      <c r="AX33" s="1000"/>
      <c r="AY33" s="1000"/>
      <c r="AZ33" s="1071" t="s">
        <v>556</v>
      </c>
      <c r="BA33" s="1071"/>
      <c r="BB33" s="1071"/>
      <c r="BC33" s="1071"/>
      <c r="BD33" s="1071"/>
      <c r="BE33" s="1061" t="s">
        <v>394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396</v>
      </c>
      <c r="C34" s="1067"/>
      <c r="D34" s="1067"/>
      <c r="E34" s="1067"/>
      <c r="F34" s="1067"/>
      <c r="G34" s="1067"/>
      <c r="H34" s="1067"/>
      <c r="I34" s="1067"/>
      <c r="J34" s="1067"/>
      <c r="K34" s="1067"/>
      <c r="L34" s="1067"/>
      <c r="M34" s="1067"/>
      <c r="N34" s="1067"/>
      <c r="O34" s="1067"/>
      <c r="P34" s="1068"/>
      <c r="Q34" s="1072">
        <v>8373</v>
      </c>
      <c r="R34" s="1073"/>
      <c r="S34" s="1073"/>
      <c r="T34" s="1073"/>
      <c r="U34" s="1073"/>
      <c r="V34" s="1073">
        <v>8380</v>
      </c>
      <c r="W34" s="1073"/>
      <c r="X34" s="1073"/>
      <c r="Y34" s="1073"/>
      <c r="Z34" s="1073"/>
      <c r="AA34" s="1073">
        <v>-7</v>
      </c>
      <c r="AB34" s="1073"/>
      <c r="AC34" s="1073"/>
      <c r="AD34" s="1073"/>
      <c r="AE34" s="1074"/>
      <c r="AF34" s="1048">
        <v>98</v>
      </c>
      <c r="AG34" s="1049"/>
      <c r="AH34" s="1049"/>
      <c r="AI34" s="1049"/>
      <c r="AJ34" s="1050"/>
      <c r="AK34" s="1009">
        <v>5172</v>
      </c>
      <c r="AL34" s="1000"/>
      <c r="AM34" s="1000"/>
      <c r="AN34" s="1000"/>
      <c r="AO34" s="1000"/>
      <c r="AP34" s="1000">
        <v>70107</v>
      </c>
      <c r="AQ34" s="1000"/>
      <c r="AR34" s="1000"/>
      <c r="AS34" s="1000"/>
      <c r="AT34" s="1000"/>
      <c r="AU34" s="1000">
        <v>27692</v>
      </c>
      <c r="AV34" s="1000"/>
      <c r="AW34" s="1000"/>
      <c r="AX34" s="1000"/>
      <c r="AY34" s="1000"/>
      <c r="AZ34" s="1071" t="s">
        <v>557</v>
      </c>
      <c r="BA34" s="1071"/>
      <c r="BB34" s="1071"/>
      <c r="BC34" s="1071"/>
      <c r="BD34" s="1071"/>
      <c r="BE34" s="1061" t="s">
        <v>394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397</v>
      </c>
      <c r="C35" s="1067"/>
      <c r="D35" s="1067"/>
      <c r="E35" s="1067"/>
      <c r="F35" s="1067"/>
      <c r="G35" s="1067"/>
      <c r="H35" s="1067"/>
      <c r="I35" s="1067"/>
      <c r="J35" s="1067"/>
      <c r="K35" s="1067"/>
      <c r="L35" s="1067"/>
      <c r="M35" s="1067"/>
      <c r="N35" s="1067"/>
      <c r="O35" s="1067"/>
      <c r="P35" s="1068"/>
      <c r="Q35" s="1072">
        <v>697</v>
      </c>
      <c r="R35" s="1073"/>
      <c r="S35" s="1073"/>
      <c r="T35" s="1073"/>
      <c r="U35" s="1073"/>
      <c r="V35" s="1073">
        <v>697</v>
      </c>
      <c r="W35" s="1073"/>
      <c r="X35" s="1073"/>
      <c r="Y35" s="1073"/>
      <c r="Z35" s="1073"/>
      <c r="AA35" s="1073" t="s">
        <v>555</v>
      </c>
      <c r="AB35" s="1073"/>
      <c r="AC35" s="1073"/>
      <c r="AD35" s="1073"/>
      <c r="AE35" s="1074"/>
      <c r="AF35" s="1048">
        <v>3</v>
      </c>
      <c r="AG35" s="1049"/>
      <c r="AH35" s="1049"/>
      <c r="AI35" s="1049"/>
      <c r="AJ35" s="1050"/>
      <c r="AK35" s="1009">
        <v>508</v>
      </c>
      <c r="AL35" s="1000"/>
      <c r="AM35" s="1000"/>
      <c r="AN35" s="1000"/>
      <c r="AO35" s="1000"/>
      <c r="AP35" s="1000">
        <v>5431</v>
      </c>
      <c r="AQ35" s="1000"/>
      <c r="AR35" s="1000"/>
      <c r="AS35" s="1000"/>
      <c r="AT35" s="1000"/>
      <c r="AU35" s="1000">
        <v>5431</v>
      </c>
      <c r="AV35" s="1000"/>
      <c r="AW35" s="1000"/>
      <c r="AX35" s="1000"/>
      <c r="AY35" s="1000"/>
      <c r="AZ35" s="1071" t="s">
        <v>557</v>
      </c>
      <c r="BA35" s="1071"/>
      <c r="BB35" s="1071"/>
      <c r="BC35" s="1071"/>
      <c r="BD35" s="1071"/>
      <c r="BE35" s="1061" t="s">
        <v>394</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398</v>
      </c>
      <c r="C36" s="1067"/>
      <c r="D36" s="1067"/>
      <c r="E36" s="1067"/>
      <c r="F36" s="1067"/>
      <c r="G36" s="1067"/>
      <c r="H36" s="1067"/>
      <c r="I36" s="1067"/>
      <c r="J36" s="1067"/>
      <c r="K36" s="1067"/>
      <c r="L36" s="1067"/>
      <c r="M36" s="1067"/>
      <c r="N36" s="1067"/>
      <c r="O36" s="1067"/>
      <c r="P36" s="1068"/>
      <c r="Q36" s="1072">
        <v>190</v>
      </c>
      <c r="R36" s="1073"/>
      <c r="S36" s="1073"/>
      <c r="T36" s="1073"/>
      <c r="U36" s="1073"/>
      <c r="V36" s="1073">
        <v>190</v>
      </c>
      <c r="W36" s="1073"/>
      <c r="X36" s="1073"/>
      <c r="Y36" s="1073"/>
      <c r="Z36" s="1073"/>
      <c r="AA36" s="1073" t="s">
        <v>555</v>
      </c>
      <c r="AB36" s="1073"/>
      <c r="AC36" s="1073"/>
      <c r="AD36" s="1073"/>
      <c r="AE36" s="1074"/>
      <c r="AF36" s="1048" t="s">
        <v>112</v>
      </c>
      <c r="AG36" s="1049"/>
      <c r="AH36" s="1049"/>
      <c r="AI36" s="1049"/>
      <c r="AJ36" s="1050"/>
      <c r="AK36" s="1009">
        <v>155</v>
      </c>
      <c r="AL36" s="1000"/>
      <c r="AM36" s="1000"/>
      <c r="AN36" s="1000"/>
      <c r="AO36" s="1000"/>
      <c r="AP36" s="1000">
        <v>1007</v>
      </c>
      <c r="AQ36" s="1000"/>
      <c r="AR36" s="1000"/>
      <c r="AS36" s="1000"/>
      <c r="AT36" s="1000"/>
      <c r="AU36" s="1000">
        <v>846</v>
      </c>
      <c r="AV36" s="1000"/>
      <c r="AW36" s="1000"/>
      <c r="AX36" s="1000"/>
      <c r="AY36" s="1000"/>
      <c r="AZ36" s="1071" t="s">
        <v>556</v>
      </c>
      <c r="BA36" s="1071"/>
      <c r="BB36" s="1071"/>
      <c r="BC36" s="1071"/>
      <c r="BD36" s="1071"/>
      <c r="BE36" s="1061" t="s">
        <v>399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400</v>
      </c>
      <c r="C37" s="1067"/>
      <c r="D37" s="1067"/>
      <c r="E37" s="1067"/>
      <c r="F37" s="1067"/>
      <c r="G37" s="1067"/>
      <c r="H37" s="1067"/>
      <c r="I37" s="1067"/>
      <c r="J37" s="1067"/>
      <c r="K37" s="1067"/>
      <c r="L37" s="1067"/>
      <c r="M37" s="1067"/>
      <c r="N37" s="1067"/>
      <c r="O37" s="1067"/>
      <c r="P37" s="1068"/>
      <c r="Q37" s="1072">
        <v>6</v>
      </c>
      <c r="R37" s="1073"/>
      <c r="S37" s="1073"/>
      <c r="T37" s="1073"/>
      <c r="U37" s="1073"/>
      <c r="V37" s="1073">
        <v>6</v>
      </c>
      <c r="W37" s="1073"/>
      <c r="X37" s="1073"/>
      <c r="Y37" s="1073"/>
      <c r="Z37" s="1073"/>
      <c r="AA37" s="1073" t="s">
        <v>555</v>
      </c>
      <c r="AB37" s="1073"/>
      <c r="AC37" s="1073"/>
      <c r="AD37" s="1073"/>
      <c r="AE37" s="1074"/>
      <c r="AF37" s="1048" t="s">
        <v>112</v>
      </c>
      <c r="AG37" s="1049"/>
      <c r="AH37" s="1049"/>
      <c r="AI37" s="1049"/>
      <c r="AJ37" s="1050"/>
      <c r="AK37" s="1009">
        <v>4</v>
      </c>
      <c r="AL37" s="1000"/>
      <c r="AM37" s="1000"/>
      <c r="AN37" s="1000"/>
      <c r="AO37" s="1000"/>
      <c r="AP37" s="1000" t="s">
        <v>555</v>
      </c>
      <c r="AQ37" s="1000"/>
      <c r="AR37" s="1000"/>
      <c r="AS37" s="1000"/>
      <c r="AT37" s="1000"/>
      <c r="AU37" s="1000" t="s">
        <v>556</v>
      </c>
      <c r="AV37" s="1000"/>
      <c r="AW37" s="1000"/>
      <c r="AX37" s="1000"/>
      <c r="AY37" s="1000"/>
      <c r="AZ37" s="1071" t="s">
        <v>556</v>
      </c>
      <c r="BA37" s="1071"/>
      <c r="BB37" s="1071"/>
      <c r="BC37" s="1071"/>
      <c r="BD37" s="1071"/>
      <c r="BE37" s="1061" t="s">
        <v>399</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401</v>
      </c>
      <c r="C38" s="1067"/>
      <c r="D38" s="1067"/>
      <c r="E38" s="1067"/>
      <c r="F38" s="1067"/>
      <c r="G38" s="1067"/>
      <c r="H38" s="1067"/>
      <c r="I38" s="1067"/>
      <c r="J38" s="1067"/>
      <c r="K38" s="1067"/>
      <c r="L38" s="1067"/>
      <c r="M38" s="1067"/>
      <c r="N38" s="1067"/>
      <c r="O38" s="1067"/>
      <c r="P38" s="1068"/>
      <c r="Q38" s="1072">
        <v>12</v>
      </c>
      <c r="R38" s="1073"/>
      <c r="S38" s="1073"/>
      <c r="T38" s="1073"/>
      <c r="U38" s="1073"/>
      <c r="V38" s="1073">
        <v>12</v>
      </c>
      <c r="W38" s="1073"/>
      <c r="X38" s="1073"/>
      <c r="Y38" s="1073"/>
      <c r="Z38" s="1073"/>
      <c r="AA38" s="1073" t="s">
        <v>555</v>
      </c>
      <c r="AB38" s="1073"/>
      <c r="AC38" s="1073"/>
      <c r="AD38" s="1073"/>
      <c r="AE38" s="1074"/>
      <c r="AF38" s="1048" t="s">
        <v>112</v>
      </c>
      <c r="AG38" s="1049"/>
      <c r="AH38" s="1049"/>
      <c r="AI38" s="1049"/>
      <c r="AJ38" s="1050"/>
      <c r="AK38" s="1009">
        <v>11</v>
      </c>
      <c r="AL38" s="1000"/>
      <c r="AM38" s="1000"/>
      <c r="AN38" s="1000"/>
      <c r="AO38" s="1000"/>
      <c r="AP38" s="1000">
        <v>41</v>
      </c>
      <c r="AQ38" s="1000"/>
      <c r="AR38" s="1000"/>
      <c r="AS38" s="1000"/>
      <c r="AT38" s="1000"/>
      <c r="AU38" s="1000">
        <v>38</v>
      </c>
      <c r="AV38" s="1000"/>
      <c r="AW38" s="1000"/>
      <c r="AX38" s="1000"/>
      <c r="AY38" s="1000"/>
      <c r="AZ38" s="1071" t="s">
        <v>557</v>
      </c>
      <c r="BA38" s="1071"/>
      <c r="BB38" s="1071"/>
      <c r="BC38" s="1071"/>
      <c r="BD38" s="1071"/>
      <c r="BE38" s="1061" t="s">
        <v>399</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t="s">
        <v>402</v>
      </c>
      <c r="C39" s="1067"/>
      <c r="D39" s="1067"/>
      <c r="E39" s="1067"/>
      <c r="F39" s="1067"/>
      <c r="G39" s="1067"/>
      <c r="H39" s="1067"/>
      <c r="I39" s="1067"/>
      <c r="J39" s="1067"/>
      <c r="K39" s="1067"/>
      <c r="L39" s="1067"/>
      <c r="M39" s="1067"/>
      <c r="N39" s="1067"/>
      <c r="O39" s="1067"/>
      <c r="P39" s="1068"/>
      <c r="Q39" s="1072">
        <v>1065</v>
      </c>
      <c r="R39" s="1073"/>
      <c r="S39" s="1073"/>
      <c r="T39" s="1073"/>
      <c r="U39" s="1073"/>
      <c r="V39" s="1073">
        <v>1065</v>
      </c>
      <c r="W39" s="1073"/>
      <c r="X39" s="1073"/>
      <c r="Y39" s="1073"/>
      <c r="Z39" s="1073"/>
      <c r="AA39" s="1073" t="s">
        <v>555</v>
      </c>
      <c r="AB39" s="1073"/>
      <c r="AC39" s="1073"/>
      <c r="AD39" s="1073"/>
      <c r="AE39" s="1074"/>
      <c r="AF39" s="1048" t="s">
        <v>112</v>
      </c>
      <c r="AG39" s="1049"/>
      <c r="AH39" s="1049"/>
      <c r="AI39" s="1049"/>
      <c r="AJ39" s="1050"/>
      <c r="AK39" s="1009">
        <v>723</v>
      </c>
      <c r="AL39" s="1000"/>
      <c r="AM39" s="1000"/>
      <c r="AN39" s="1000"/>
      <c r="AO39" s="1000"/>
      <c r="AP39" s="1000">
        <v>5690</v>
      </c>
      <c r="AQ39" s="1000"/>
      <c r="AR39" s="1000"/>
      <c r="AS39" s="1000"/>
      <c r="AT39" s="1000"/>
      <c r="AU39" s="1000">
        <v>4205</v>
      </c>
      <c r="AV39" s="1000"/>
      <c r="AW39" s="1000"/>
      <c r="AX39" s="1000"/>
      <c r="AY39" s="1000"/>
      <c r="AZ39" s="1071" t="s">
        <v>558</v>
      </c>
      <c r="BA39" s="1071"/>
      <c r="BB39" s="1071"/>
      <c r="BC39" s="1071"/>
      <c r="BD39" s="1071"/>
      <c r="BE39" s="1061" t="s">
        <v>399</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t="s">
        <v>403</v>
      </c>
      <c r="C40" s="1067"/>
      <c r="D40" s="1067"/>
      <c r="E40" s="1067"/>
      <c r="F40" s="1067"/>
      <c r="G40" s="1067"/>
      <c r="H40" s="1067"/>
      <c r="I40" s="1067"/>
      <c r="J40" s="1067"/>
      <c r="K40" s="1067"/>
      <c r="L40" s="1067"/>
      <c r="M40" s="1067"/>
      <c r="N40" s="1067"/>
      <c r="O40" s="1067"/>
      <c r="P40" s="1068"/>
      <c r="Q40" s="1072">
        <v>491</v>
      </c>
      <c r="R40" s="1073"/>
      <c r="S40" s="1073"/>
      <c r="T40" s="1073"/>
      <c r="U40" s="1073"/>
      <c r="V40" s="1073">
        <v>63</v>
      </c>
      <c r="W40" s="1073"/>
      <c r="X40" s="1073"/>
      <c r="Y40" s="1073"/>
      <c r="Z40" s="1073"/>
      <c r="AA40" s="1073">
        <v>428</v>
      </c>
      <c r="AB40" s="1073"/>
      <c r="AC40" s="1073"/>
      <c r="AD40" s="1073"/>
      <c r="AE40" s="1074"/>
      <c r="AF40" s="1048">
        <v>428</v>
      </c>
      <c r="AG40" s="1049"/>
      <c r="AH40" s="1049"/>
      <c r="AI40" s="1049"/>
      <c r="AJ40" s="1050"/>
      <c r="AK40" s="1009">
        <v>284</v>
      </c>
      <c r="AL40" s="1000"/>
      <c r="AM40" s="1000"/>
      <c r="AN40" s="1000"/>
      <c r="AO40" s="1000"/>
      <c r="AP40" s="1000" t="s">
        <v>555</v>
      </c>
      <c r="AQ40" s="1000"/>
      <c r="AR40" s="1000"/>
      <c r="AS40" s="1000"/>
      <c r="AT40" s="1000"/>
      <c r="AU40" s="1000" t="s">
        <v>556</v>
      </c>
      <c r="AV40" s="1000"/>
      <c r="AW40" s="1000"/>
      <c r="AX40" s="1000"/>
      <c r="AY40" s="1000"/>
      <c r="AZ40" s="1071" t="s">
        <v>556</v>
      </c>
      <c r="BA40" s="1071"/>
      <c r="BB40" s="1071"/>
      <c r="BC40" s="1071"/>
      <c r="BD40" s="1071"/>
      <c r="BE40" s="1061" t="s">
        <v>399</v>
      </c>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t="s">
        <v>404</v>
      </c>
      <c r="C41" s="1067"/>
      <c r="D41" s="1067"/>
      <c r="E41" s="1067"/>
      <c r="F41" s="1067"/>
      <c r="G41" s="1067"/>
      <c r="H41" s="1067"/>
      <c r="I41" s="1067"/>
      <c r="J41" s="1067"/>
      <c r="K41" s="1067"/>
      <c r="L41" s="1067"/>
      <c r="M41" s="1067"/>
      <c r="N41" s="1067"/>
      <c r="O41" s="1067"/>
      <c r="P41" s="1068"/>
      <c r="Q41" s="1072">
        <v>2704</v>
      </c>
      <c r="R41" s="1073"/>
      <c r="S41" s="1073"/>
      <c r="T41" s="1073"/>
      <c r="U41" s="1073"/>
      <c r="V41" s="1073">
        <v>2704</v>
      </c>
      <c r="W41" s="1073"/>
      <c r="X41" s="1073"/>
      <c r="Y41" s="1073"/>
      <c r="Z41" s="1073"/>
      <c r="AA41" s="1073">
        <v>0</v>
      </c>
      <c r="AB41" s="1073"/>
      <c r="AC41" s="1073"/>
      <c r="AD41" s="1073"/>
      <c r="AE41" s="1074"/>
      <c r="AF41" s="1048" t="s">
        <v>112</v>
      </c>
      <c r="AG41" s="1049"/>
      <c r="AH41" s="1049"/>
      <c r="AI41" s="1049"/>
      <c r="AJ41" s="1050"/>
      <c r="AK41" s="1009">
        <v>956</v>
      </c>
      <c r="AL41" s="1000"/>
      <c r="AM41" s="1000"/>
      <c r="AN41" s="1000"/>
      <c r="AO41" s="1000"/>
      <c r="AP41" s="1000">
        <v>5366</v>
      </c>
      <c r="AQ41" s="1000"/>
      <c r="AR41" s="1000"/>
      <c r="AS41" s="1000"/>
      <c r="AT41" s="1000"/>
      <c r="AU41" s="1000" t="s">
        <v>556</v>
      </c>
      <c r="AV41" s="1000"/>
      <c r="AW41" s="1000"/>
      <c r="AX41" s="1000"/>
      <c r="AY41" s="1000"/>
      <c r="AZ41" s="1071" t="s">
        <v>557</v>
      </c>
      <c r="BA41" s="1071"/>
      <c r="BB41" s="1071"/>
      <c r="BC41" s="1071"/>
      <c r="BD41" s="1071"/>
      <c r="BE41" s="1061" t="s">
        <v>399</v>
      </c>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405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377</v>
      </c>
      <c r="B63" s="973" t="s">
        <v>406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11624</v>
      </c>
      <c r="AG63" s="988"/>
      <c r="AH63" s="988"/>
      <c r="AI63" s="988"/>
      <c r="AJ63" s="1059"/>
      <c r="AK63" s="1060"/>
      <c r="AL63" s="992"/>
      <c r="AM63" s="992"/>
      <c r="AN63" s="992"/>
      <c r="AO63" s="992"/>
      <c r="AP63" s="988">
        <f>SUM(AP28:AT41)</f>
        <v>99756</v>
      </c>
      <c r="AQ63" s="988"/>
      <c r="AR63" s="988"/>
      <c r="AS63" s="988"/>
      <c r="AT63" s="988"/>
      <c r="AU63" s="988">
        <v>38960</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407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408</v>
      </c>
      <c r="B66" s="1025"/>
      <c r="C66" s="1025"/>
      <c r="D66" s="1025"/>
      <c r="E66" s="1025"/>
      <c r="F66" s="1025"/>
      <c r="G66" s="1025"/>
      <c r="H66" s="1025"/>
      <c r="I66" s="1025"/>
      <c r="J66" s="1025"/>
      <c r="K66" s="1025"/>
      <c r="L66" s="1025"/>
      <c r="M66" s="1025"/>
      <c r="N66" s="1025"/>
      <c r="O66" s="1025"/>
      <c r="P66" s="1026"/>
      <c r="Q66" s="1030" t="s">
        <v>381</v>
      </c>
      <c r="R66" s="1031"/>
      <c r="S66" s="1031"/>
      <c r="T66" s="1031"/>
      <c r="U66" s="1032"/>
      <c r="V66" s="1030" t="s">
        <v>382</v>
      </c>
      <c r="W66" s="1031"/>
      <c r="X66" s="1031"/>
      <c r="Y66" s="1031"/>
      <c r="Z66" s="1032"/>
      <c r="AA66" s="1030" t="s">
        <v>383</v>
      </c>
      <c r="AB66" s="1031"/>
      <c r="AC66" s="1031"/>
      <c r="AD66" s="1031"/>
      <c r="AE66" s="1032"/>
      <c r="AF66" s="1036" t="s">
        <v>384</v>
      </c>
      <c r="AG66" s="1037"/>
      <c r="AH66" s="1037"/>
      <c r="AI66" s="1037"/>
      <c r="AJ66" s="1038"/>
      <c r="AK66" s="1030" t="s">
        <v>385</v>
      </c>
      <c r="AL66" s="1025"/>
      <c r="AM66" s="1025"/>
      <c r="AN66" s="1025"/>
      <c r="AO66" s="1026"/>
      <c r="AP66" s="1030" t="s">
        <v>386</v>
      </c>
      <c r="AQ66" s="1031"/>
      <c r="AR66" s="1031"/>
      <c r="AS66" s="1031"/>
      <c r="AT66" s="1032"/>
      <c r="AU66" s="1030" t="s">
        <v>409</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559</v>
      </c>
      <c r="C68" s="1015"/>
      <c r="D68" s="1015"/>
      <c r="E68" s="1015"/>
      <c r="F68" s="1015"/>
      <c r="G68" s="1015"/>
      <c r="H68" s="1015"/>
      <c r="I68" s="1015"/>
      <c r="J68" s="1015"/>
      <c r="K68" s="1015"/>
      <c r="L68" s="1015"/>
      <c r="M68" s="1015"/>
      <c r="N68" s="1015"/>
      <c r="O68" s="1015"/>
      <c r="P68" s="1016"/>
      <c r="Q68" s="1017">
        <v>5173</v>
      </c>
      <c r="R68" s="1011"/>
      <c r="S68" s="1011"/>
      <c r="T68" s="1011"/>
      <c r="U68" s="1011"/>
      <c r="V68" s="1011">
        <v>4970</v>
      </c>
      <c r="W68" s="1011"/>
      <c r="X68" s="1011"/>
      <c r="Y68" s="1011"/>
      <c r="Z68" s="1011"/>
      <c r="AA68" s="1011">
        <v>203</v>
      </c>
      <c r="AB68" s="1011"/>
      <c r="AC68" s="1011"/>
      <c r="AD68" s="1011"/>
      <c r="AE68" s="1011"/>
      <c r="AF68" s="1011">
        <v>45</v>
      </c>
      <c r="AG68" s="1011"/>
      <c r="AH68" s="1011"/>
      <c r="AI68" s="1011"/>
      <c r="AJ68" s="1011"/>
      <c r="AK68" s="1011">
        <v>12</v>
      </c>
      <c r="AL68" s="1011"/>
      <c r="AM68" s="1011"/>
      <c r="AN68" s="1011"/>
      <c r="AO68" s="1011"/>
      <c r="AP68" s="1011">
        <v>1255</v>
      </c>
      <c r="AQ68" s="1011"/>
      <c r="AR68" s="1011"/>
      <c r="AS68" s="1011"/>
      <c r="AT68" s="1011"/>
      <c r="AU68" s="1011">
        <v>665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560</v>
      </c>
      <c r="C69" s="1004"/>
      <c r="D69" s="1004"/>
      <c r="E69" s="1004"/>
      <c r="F69" s="1004"/>
      <c r="G69" s="1004"/>
      <c r="H69" s="1004"/>
      <c r="I69" s="1004"/>
      <c r="J69" s="1004"/>
      <c r="K69" s="1004"/>
      <c r="L69" s="1004"/>
      <c r="M69" s="1004"/>
      <c r="N69" s="1004"/>
      <c r="O69" s="1004"/>
      <c r="P69" s="1005"/>
      <c r="Q69" s="1006">
        <v>771</v>
      </c>
      <c r="R69" s="1000"/>
      <c r="S69" s="1000"/>
      <c r="T69" s="1000"/>
      <c r="U69" s="1000"/>
      <c r="V69" s="1000">
        <v>722</v>
      </c>
      <c r="W69" s="1000"/>
      <c r="X69" s="1000"/>
      <c r="Y69" s="1000"/>
      <c r="Z69" s="1000"/>
      <c r="AA69" s="1000">
        <v>49</v>
      </c>
      <c r="AB69" s="1000"/>
      <c r="AC69" s="1000"/>
      <c r="AD69" s="1000"/>
      <c r="AE69" s="1000"/>
      <c r="AF69" s="1000">
        <v>49</v>
      </c>
      <c r="AG69" s="1000"/>
      <c r="AH69" s="1000"/>
      <c r="AI69" s="1000"/>
      <c r="AJ69" s="1000"/>
      <c r="AK69" s="1000">
        <v>0</v>
      </c>
      <c r="AL69" s="1000"/>
      <c r="AM69" s="1000"/>
      <c r="AN69" s="1000"/>
      <c r="AO69" s="1000"/>
      <c r="AP69" s="1000" t="s">
        <v>580</v>
      </c>
      <c r="AQ69" s="1000"/>
      <c r="AR69" s="1000"/>
      <c r="AS69" s="1000"/>
      <c r="AT69" s="1000"/>
      <c r="AU69" s="1000" t="s">
        <v>568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561</v>
      </c>
      <c r="C70" s="1004"/>
      <c r="D70" s="1004"/>
      <c r="E70" s="1004"/>
      <c r="F70" s="1004"/>
      <c r="G70" s="1004"/>
      <c r="H70" s="1004"/>
      <c r="I70" s="1004"/>
      <c r="J70" s="1004"/>
      <c r="K70" s="1004"/>
      <c r="L70" s="1004"/>
      <c r="M70" s="1004"/>
      <c r="N70" s="1004"/>
      <c r="O70" s="1004"/>
      <c r="P70" s="1005"/>
      <c r="Q70" s="1006">
        <v>246870</v>
      </c>
      <c r="R70" s="1000"/>
      <c r="S70" s="1000"/>
      <c r="T70" s="1000"/>
      <c r="U70" s="1000"/>
      <c r="V70" s="1000">
        <v>235027</v>
      </c>
      <c r="W70" s="1000"/>
      <c r="X70" s="1000"/>
      <c r="Y70" s="1000"/>
      <c r="Z70" s="1000"/>
      <c r="AA70" s="1000">
        <v>11843</v>
      </c>
      <c r="AB70" s="1000"/>
      <c r="AC70" s="1000"/>
      <c r="AD70" s="1000"/>
      <c r="AE70" s="1000"/>
      <c r="AF70" s="1000">
        <v>11843</v>
      </c>
      <c r="AG70" s="1000"/>
      <c r="AH70" s="1000"/>
      <c r="AI70" s="1000"/>
      <c r="AJ70" s="1000"/>
      <c r="AK70" s="1000">
        <v>516</v>
      </c>
      <c r="AL70" s="1000"/>
      <c r="AM70" s="1000"/>
      <c r="AN70" s="1000"/>
      <c r="AO70" s="1000"/>
      <c r="AP70" s="1000" t="s">
        <v>580</v>
      </c>
      <c r="AQ70" s="1000"/>
      <c r="AR70" s="1000"/>
      <c r="AS70" s="1000"/>
      <c r="AT70" s="1000"/>
      <c r="AU70" s="1000" t="s">
        <v>568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562</v>
      </c>
      <c r="C71" s="1004"/>
      <c r="D71" s="1004"/>
      <c r="E71" s="1004"/>
      <c r="F71" s="1004"/>
      <c r="G71" s="1004"/>
      <c r="H71" s="1004"/>
      <c r="I71" s="1004"/>
      <c r="J71" s="1004"/>
      <c r="K71" s="1004"/>
      <c r="L71" s="1004"/>
      <c r="M71" s="1004"/>
      <c r="N71" s="1004"/>
      <c r="O71" s="1004"/>
      <c r="P71" s="1005"/>
      <c r="Q71" s="1006">
        <v>293</v>
      </c>
      <c r="R71" s="1000"/>
      <c r="S71" s="1000"/>
      <c r="T71" s="1000"/>
      <c r="U71" s="1000"/>
      <c r="V71" s="1000">
        <v>279</v>
      </c>
      <c r="W71" s="1000"/>
      <c r="X71" s="1000"/>
      <c r="Y71" s="1000"/>
      <c r="Z71" s="1000"/>
      <c r="AA71" s="1000">
        <v>14</v>
      </c>
      <c r="AB71" s="1000"/>
      <c r="AC71" s="1000"/>
      <c r="AD71" s="1000"/>
      <c r="AE71" s="1000"/>
      <c r="AF71" s="1000">
        <v>14</v>
      </c>
      <c r="AG71" s="1000"/>
      <c r="AH71" s="1000"/>
      <c r="AI71" s="1000"/>
      <c r="AJ71" s="1000"/>
      <c r="AK71" s="1000">
        <v>0</v>
      </c>
      <c r="AL71" s="1000"/>
      <c r="AM71" s="1000"/>
      <c r="AN71" s="1000"/>
      <c r="AO71" s="1000"/>
      <c r="AP71" s="1000">
        <v>0</v>
      </c>
      <c r="AQ71" s="1000"/>
      <c r="AR71" s="1000"/>
      <c r="AS71" s="1000"/>
      <c r="AT71" s="1000"/>
      <c r="AU71" s="1000" t="s">
        <v>568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563</v>
      </c>
      <c r="C72" s="1004"/>
      <c r="D72" s="1004"/>
      <c r="E72" s="1004"/>
      <c r="F72" s="1004"/>
      <c r="G72" s="1004"/>
      <c r="H72" s="1004"/>
      <c r="I72" s="1004"/>
      <c r="J72" s="1004"/>
      <c r="K72" s="1004"/>
      <c r="L72" s="1004"/>
      <c r="M72" s="1004"/>
      <c r="N72" s="1004"/>
      <c r="O72" s="1004"/>
      <c r="P72" s="1005"/>
      <c r="Q72" s="1006">
        <v>10590</v>
      </c>
      <c r="R72" s="1000"/>
      <c r="S72" s="1000"/>
      <c r="T72" s="1000"/>
      <c r="U72" s="1000"/>
      <c r="V72" s="1000">
        <v>9677</v>
      </c>
      <c r="W72" s="1000"/>
      <c r="X72" s="1000"/>
      <c r="Y72" s="1000"/>
      <c r="Z72" s="1000"/>
      <c r="AA72" s="1000">
        <v>913</v>
      </c>
      <c r="AB72" s="1000"/>
      <c r="AC72" s="1000"/>
      <c r="AD72" s="1000"/>
      <c r="AE72" s="1000"/>
      <c r="AF72" s="1000" t="s">
        <v>579</v>
      </c>
      <c r="AG72" s="1000"/>
      <c r="AH72" s="1000"/>
      <c r="AI72" s="1000"/>
      <c r="AJ72" s="1000"/>
      <c r="AK72" s="1000">
        <v>15</v>
      </c>
      <c r="AL72" s="1000"/>
      <c r="AM72" s="1000"/>
      <c r="AN72" s="1000"/>
      <c r="AO72" s="1000"/>
      <c r="AP72" s="1000" t="s">
        <v>579</v>
      </c>
      <c r="AQ72" s="1000"/>
      <c r="AR72" s="1000"/>
      <c r="AS72" s="1000"/>
      <c r="AT72" s="1000"/>
      <c r="AU72" s="1000" t="s">
        <v>569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564</v>
      </c>
      <c r="C73" s="1004"/>
      <c r="D73" s="1004"/>
      <c r="E73" s="1004"/>
      <c r="F73" s="1004"/>
      <c r="G73" s="1004"/>
      <c r="H73" s="1004"/>
      <c r="I73" s="1004"/>
      <c r="J73" s="1004"/>
      <c r="K73" s="1004"/>
      <c r="L73" s="1004"/>
      <c r="M73" s="1004"/>
      <c r="N73" s="1004"/>
      <c r="O73" s="1004"/>
      <c r="P73" s="1005"/>
      <c r="Q73" s="1006">
        <v>1588</v>
      </c>
      <c r="R73" s="1000"/>
      <c r="S73" s="1000"/>
      <c r="T73" s="1000"/>
      <c r="U73" s="1000"/>
      <c r="V73" s="1000">
        <v>1587</v>
      </c>
      <c r="W73" s="1000"/>
      <c r="X73" s="1000"/>
      <c r="Y73" s="1000"/>
      <c r="Z73" s="1000"/>
      <c r="AA73" s="1000">
        <v>1</v>
      </c>
      <c r="AB73" s="1000"/>
      <c r="AC73" s="1000"/>
      <c r="AD73" s="1000"/>
      <c r="AE73" s="1000"/>
      <c r="AF73" s="1000" t="s">
        <v>579</v>
      </c>
      <c r="AG73" s="1000"/>
      <c r="AH73" s="1000"/>
      <c r="AI73" s="1000"/>
      <c r="AJ73" s="1000"/>
      <c r="AK73" s="1000" t="s">
        <v>579</v>
      </c>
      <c r="AL73" s="1000"/>
      <c r="AM73" s="1000"/>
      <c r="AN73" s="1000"/>
      <c r="AO73" s="1000"/>
      <c r="AP73" s="1000" t="s">
        <v>579</v>
      </c>
      <c r="AQ73" s="1000"/>
      <c r="AR73" s="1000"/>
      <c r="AS73" s="1000"/>
      <c r="AT73" s="1000"/>
      <c r="AU73" s="1000" t="s">
        <v>568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565</v>
      </c>
      <c r="C74" s="1004"/>
      <c r="D74" s="1004"/>
      <c r="E74" s="1004"/>
      <c r="F74" s="1004"/>
      <c r="G74" s="1004"/>
      <c r="H74" s="1004"/>
      <c r="I74" s="1004"/>
      <c r="J74" s="1004"/>
      <c r="K74" s="1004"/>
      <c r="L74" s="1004"/>
      <c r="M74" s="1004"/>
      <c r="N74" s="1004"/>
      <c r="O74" s="1004"/>
      <c r="P74" s="1005"/>
      <c r="Q74" s="1006">
        <v>2</v>
      </c>
      <c r="R74" s="1000"/>
      <c r="S74" s="1000"/>
      <c r="T74" s="1000"/>
      <c r="U74" s="1000"/>
      <c r="V74" s="1000">
        <v>1</v>
      </c>
      <c r="W74" s="1000"/>
      <c r="X74" s="1000"/>
      <c r="Y74" s="1000"/>
      <c r="Z74" s="1000"/>
      <c r="AA74" s="1000">
        <v>1</v>
      </c>
      <c r="AB74" s="1000"/>
      <c r="AC74" s="1000"/>
      <c r="AD74" s="1000"/>
      <c r="AE74" s="1000"/>
      <c r="AF74" s="1000" t="s">
        <v>579</v>
      </c>
      <c r="AG74" s="1000"/>
      <c r="AH74" s="1000"/>
      <c r="AI74" s="1000"/>
      <c r="AJ74" s="1000"/>
      <c r="AK74" s="1000" t="s">
        <v>579</v>
      </c>
      <c r="AL74" s="1000"/>
      <c r="AM74" s="1000"/>
      <c r="AN74" s="1000"/>
      <c r="AO74" s="1000"/>
      <c r="AP74" s="1000" t="s">
        <v>579</v>
      </c>
      <c r="AQ74" s="1000"/>
      <c r="AR74" s="1000"/>
      <c r="AS74" s="1000"/>
      <c r="AT74" s="1000"/>
      <c r="AU74" s="1000" t="s">
        <v>568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566</v>
      </c>
      <c r="C75" s="1004"/>
      <c r="D75" s="1004"/>
      <c r="E75" s="1004"/>
      <c r="F75" s="1004"/>
      <c r="G75" s="1004"/>
      <c r="H75" s="1004"/>
      <c r="I75" s="1004"/>
      <c r="J75" s="1004"/>
      <c r="K75" s="1004"/>
      <c r="L75" s="1004"/>
      <c r="M75" s="1004"/>
      <c r="N75" s="1004"/>
      <c r="O75" s="1004"/>
      <c r="P75" s="1005"/>
      <c r="Q75" s="1007">
        <v>54</v>
      </c>
      <c r="R75" s="1008"/>
      <c r="S75" s="1008"/>
      <c r="T75" s="1008"/>
      <c r="U75" s="1009"/>
      <c r="V75" s="1010">
        <v>48</v>
      </c>
      <c r="W75" s="1008"/>
      <c r="X75" s="1008"/>
      <c r="Y75" s="1008"/>
      <c r="Z75" s="1009"/>
      <c r="AA75" s="1010">
        <v>6</v>
      </c>
      <c r="AB75" s="1008"/>
      <c r="AC75" s="1008"/>
      <c r="AD75" s="1008"/>
      <c r="AE75" s="1009"/>
      <c r="AF75" s="1010" t="s">
        <v>579</v>
      </c>
      <c r="AG75" s="1008"/>
      <c r="AH75" s="1008"/>
      <c r="AI75" s="1008"/>
      <c r="AJ75" s="1009"/>
      <c r="AK75" s="1010" t="s">
        <v>579</v>
      </c>
      <c r="AL75" s="1008"/>
      <c r="AM75" s="1008"/>
      <c r="AN75" s="1008"/>
      <c r="AO75" s="1009"/>
      <c r="AP75" s="1010" t="s">
        <v>579</v>
      </c>
      <c r="AQ75" s="1008"/>
      <c r="AR75" s="1008"/>
      <c r="AS75" s="1008"/>
      <c r="AT75" s="1009"/>
      <c r="AU75" s="1010" t="s">
        <v>569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567</v>
      </c>
      <c r="C76" s="1004"/>
      <c r="D76" s="1004"/>
      <c r="E76" s="1004"/>
      <c r="F76" s="1004"/>
      <c r="G76" s="1004"/>
      <c r="H76" s="1004"/>
      <c r="I76" s="1004"/>
      <c r="J76" s="1004"/>
      <c r="K76" s="1004"/>
      <c r="L76" s="1004"/>
      <c r="M76" s="1004"/>
      <c r="N76" s="1004"/>
      <c r="O76" s="1004"/>
      <c r="P76" s="1005"/>
      <c r="Q76" s="1007">
        <v>42</v>
      </c>
      <c r="R76" s="1008"/>
      <c r="S76" s="1008"/>
      <c r="T76" s="1008"/>
      <c r="U76" s="1009"/>
      <c r="V76" s="1010">
        <v>37</v>
      </c>
      <c r="W76" s="1008"/>
      <c r="X76" s="1008"/>
      <c r="Y76" s="1008"/>
      <c r="Z76" s="1009"/>
      <c r="AA76" s="1010">
        <v>5</v>
      </c>
      <c r="AB76" s="1008"/>
      <c r="AC76" s="1008"/>
      <c r="AD76" s="1008"/>
      <c r="AE76" s="1009"/>
      <c r="AF76" s="1010" t="s">
        <v>579</v>
      </c>
      <c r="AG76" s="1008"/>
      <c r="AH76" s="1008"/>
      <c r="AI76" s="1008"/>
      <c r="AJ76" s="1009"/>
      <c r="AK76" s="1010">
        <v>18</v>
      </c>
      <c r="AL76" s="1008"/>
      <c r="AM76" s="1008"/>
      <c r="AN76" s="1008"/>
      <c r="AO76" s="1009"/>
      <c r="AP76" s="1010" t="s">
        <v>579</v>
      </c>
      <c r="AQ76" s="1008"/>
      <c r="AR76" s="1008"/>
      <c r="AS76" s="1008"/>
      <c r="AT76" s="1009"/>
      <c r="AU76" s="1010" t="s">
        <v>579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377</v>
      </c>
      <c r="B88" s="973" t="s">
        <v>410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SUM(AF68:AJ76)</f>
        <v>11951</v>
      </c>
      <c r="AG88" s="988"/>
      <c r="AH88" s="988"/>
      <c r="AI88" s="988"/>
      <c r="AJ88" s="988"/>
      <c r="AK88" s="992"/>
      <c r="AL88" s="992"/>
      <c r="AM88" s="992"/>
      <c r="AN88" s="992"/>
      <c r="AO88" s="992"/>
      <c r="AP88" s="988">
        <f>SUM(AP68:AT76)</f>
        <v>1255</v>
      </c>
      <c r="AQ88" s="988"/>
      <c r="AR88" s="988"/>
      <c r="AS88" s="988"/>
      <c r="AT88" s="988"/>
      <c r="AU88" s="988">
        <f>SUM(AU68:AY76)</f>
        <v>665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377</v>
      </c>
      <c r="BR102" s="973" t="s">
        <v>411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SUM(CR7:CV12)</f>
        <v>477</v>
      </c>
      <c r="CS102" s="980"/>
      <c r="CT102" s="980"/>
      <c r="CU102" s="980"/>
      <c r="CV102" s="981"/>
      <c r="CW102" s="979">
        <f t="shared" ref="CW102" si="0">SUM(CW7:DA12)</f>
        <v>250</v>
      </c>
      <c r="CX102" s="980"/>
      <c r="CY102" s="980"/>
      <c r="CZ102" s="980"/>
      <c r="DA102" s="981"/>
      <c r="DB102" s="979">
        <f t="shared" ref="DB102" si="1">SUM(DB7:DF12)</f>
        <v>131</v>
      </c>
      <c r="DC102" s="980"/>
      <c r="DD102" s="980"/>
      <c r="DE102" s="980"/>
      <c r="DF102" s="981"/>
      <c r="DG102" s="979" t="s">
        <v>580</v>
      </c>
      <c r="DH102" s="980"/>
      <c r="DI102" s="980"/>
      <c r="DJ102" s="980"/>
      <c r="DK102" s="981"/>
      <c r="DL102" s="979" t="s">
        <v>580</v>
      </c>
      <c r="DM102" s="980"/>
      <c r="DN102" s="980"/>
      <c r="DO102" s="980"/>
      <c r="DP102" s="981"/>
      <c r="DQ102" s="979" t="s">
        <v>580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412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413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414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416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419</v>
      </c>
      <c r="AB109" s="923"/>
      <c r="AC109" s="923"/>
      <c r="AD109" s="923"/>
      <c r="AE109" s="924"/>
      <c r="AF109" s="925" t="s">
        <v>288</v>
      </c>
      <c r="AG109" s="923"/>
      <c r="AH109" s="923"/>
      <c r="AI109" s="923"/>
      <c r="AJ109" s="924"/>
      <c r="AK109" s="925" t="s">
        <v>287</v>
      </c>
      <c r="AL109" s="923"/>
      <c r="AM109" s="923"/>
      <c r="AN109" s="923"/>
      <c r="AO109" s="924"/>
      <c r="AP109" s="925" t="s">
        <v>420</v>
      </c>
      <c r="AQ109" s="923"/>
      <c r="AR109" s="923"/>
      <c r="AS109" s="923"/>
      <c r="AT109" s="954"/>
      <c r="AU109" s="922" t="s">
        <v>418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419</v>
      </c>
      <c r="BR109" s="923"/>
      <c r="BS109" s="923"/>
      <c r="BT109" s="923"/>
      <c r="BU109" s="924"/>
      <c r="BV109" s="925" t="s">
        <v>288</v>
      </c>
      <c r="BW109" s="923"/>
      <c r="BX109" s="923"/>
      <c r="BY109" s="923"/>
      <c r="BZ109" s="924"/>
      <c r="CA109" s="925" t="s">
        <v>287</v>
      </c>
      <c r="CB109" s="923"/>
      <c r="CC109" s="923"/>
      <c r="CD109" s="923"/>
      <c r="CE109" s="924"/>
      <c r="CF109" s="961" t="s">
        <v>420</v>
      </c>
      <c r="CG109" s="961"/>
      <c r="CH109" s="961"/>
      <c r="CI109" s="961"/>
      <c r="CJ109" s="961"/>
      <c r="CK109" s="925" t="s">
        <v>421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419</v>
      </c>
      <c r="DH109" s="923"/>
      <c r="DI109" s="923"/>
      <c r="DJ109" s="923"/>
      <c r="DK109" s="924"/>
      <c r="DL109" s="925" t="s">
        <v>288</v>
      </c>
      <c r="DM109" s="923"/>
      <c r="DN109" s="923"/>
      <c r="DO109" s="923"/>
      <c r="DP109" s="924"/>
      <c r="DQ109" s="925" t="s">
        <v>287</v>
      </c>
      <c r="DR109" s="923"/>
      <c r="DS109" s="923"/>
      <c r="DT109" s="923"/>
      <c r="DU109" s="924"/>
      <c r="DV109" s="925" t="s">
        <v>420</v>
      </c>
      <c r="DW109" s="923"/>
      <c r="DX109" s="923"/>
      <c r="DY109" s="923"/>
      <c r="DZ109" s="954"/>
    </row>
    <row r="110" spans="1:131" s="199" customFormat="1" ht="26.25" customHeight="1">
      <c r="A110" s="825" t="s">
        <v>422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10241246</v>
      </c>
      <c r="AB110" s="916"/>
      <c r="AC110" s="916"/>
      <c r="AD110" s="916"/>
      <c r="AE110" s="917"/>
      <c r="AF110" s="918">
        <v>10047014</v>
      </c>
      <c r="AG110" s="916"/>
      <c r="AH110" s="916"/>
      <c r="AI110" s="916"/>
      <c r="AJ110" s="917"/>
      <c r="AK110" s="918">
        <v>10238750</v>
      </c>
      <c r="AL110" s="916"/>
      <c r="AM110" s="916"/>
      <c r="AN110" s="916"/>
      <c r="AO110" s="917"/>
      <c r="AP110" s="919">
        <v>17.7</v>
      </c>
      <c r="AQ110" s="920"/>
      <c r="AR110" s="920"/>
      <c r="AS110" s="920"/>
      <c r="AT110" s="921"/>
      <c r="AU110" s="955" t="s">
        <v>61</v>
      </c>
      <c r="AV110" s="956"/>
      <c r="AW110" s="956"/>
      <c r="AX110" s="956"/>
      <c r="AY110" s="956"/>
      <c r="AZ110" s="881" t="s">
        <v>423</v>
      </c>
      <c r="BA110" s="826"/>
      <c r="BB110" s="826"/>
      <c r="BC110" s="826"/>
      <c r="BD110" s="826"/>
      <c r="BE110" s="826"/>
      <c r="BF110" s="826"/>
      <c r="BG110" s="826"/>
      <c r="BH110" s="826"/>
      <c r="BI110" s="826"/>
      <c r="BJ110" s="826"/>
      <c r="BK110" s="826"/>
      <c r="BL110" s="826"/>
      <c r="BM110" s="826"/>
      <c r="BN110" s="826"/>
      <c r="BO110" s="826"/>
      <c r="BP110" s="827"/>
      <c r="BQ110" s="882">
        <v>86516825</v>
      </c>
      <c r="BR110" s="863"/>
      <c r="BS110" s="863"/>
      <c r="BT110" s="863"/>
      <c r="BU110" s="863"/>
      <c r="BV110" s="863">
        <v>85052019</v>
      </c>
      <c r="BW110" s="863"/>
      <c r="BX110" s="863"/>
      <c r="BY110" s="863"/>
      <c r="BZ110" s="863"/>
      <c r="CA110" s="863">
        <v>84588770</v>
      </c>
      <c r="CB110" s="863"/>
      <c r="CC110" s="863"/>
      <c r="CD110" s="863"/>
      <c r="CE110" s="863"/>
      <c r="CF110" s="887">
        <v>146.6</v>
      </c>
      <c r="CG110" s="888"/>
      <c r="CH110" s="888"/>
      <c r="CI110" s="888"/>
      <c r="CJ110" s="888"/>
      <c r="CK110" s="951" t="s">
        <v>424</v>
      </c>
      <c r="CL110" s="837"/>
      <c r="CM110" s="912" t="s">
        <v>425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426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427</v>
      </c>
      <c r="BA111" s="768"/>
      <c r="BB111" s="768"/>
      <c r="BC111" s="768"/>
      <c r="BD111" s="768"/>
      <c r="BE111" s="768"/>
      <c r="BF111" s="768"/>
      <c r="BG111" s="768"/>
      <c r="BH111" s="768"/>
      <c r="BI111" s="768"/>
      <c r="BJ111" s="768"/>
      <c r="BK111" s="768"/>
      <c r="BL111" s="768"/>
      <c r="BM111" s="768"/>
      <c r="BN111" s="768"/>
      <c r="BO111" s="768"/>
      <c r="BP111" s="769"/>
      <c r="BQ111" s="834">
        <v>1644971</v>
      </c>
      <c r="BR111" s="835"/>
      <c r="BS111" s="835"/>
      <c r="BT111" s="835"/>
      <c r="BU111" s="835"/>
      <c r="BV111" s="835">
        <v>1502423</v>
      </c>
      <c r="BW111" s="835"/>
      <c r="BX111" s="835"/>
      <c r="BY111" s="835"/>
      <c r="BZ111" s="835"/>
      <c r="CA111" s="835">
        <v>1361354</v>
      </c>
      <c r="CB111" s="835"/>
      <c r="CC111" s="835"/>
      <c r="CD111" s="835"/>
      <c r="CE111" s="835"/>
      <c r="CF111" s="896">
        <v>2.4</v>
      </c>
      <c r="CG111" s="897"/>
      <c r="CH111" s="897"/>
      <c r="CI111" s="897"/>
      <c r="CJ111" s="897"/>
      <c r="CK111" s="952"/>
      <c r="CL111" s="839"/>
      <c r="CM111" s="842" t="s">
        <v>428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429</v>
      </c>
      <c r="B112" s="938"/>
      <c r="C112" s="768" t="s">
        <v>430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431</v>
      </c>
      <c r="BA112" s="768"/>
      <c r="BB112" s="768"/>
      <c r="BC112" s="768"/>
      <c r="BD112" s="768"/>
      <c r="BE112" s="768"/>
      <c r="BF112" s="768"/>
      <c r="BG112" s="768"/>
      <c r="BH112" s="768"/>
      <c r="BI112" s="768"/>
      <c r="BJ112" s="768"/>
      <c r="BK112" s="768"/>
      <c r="BL112" s="768"/>
      <c r="BM112" s="768"/>
      <c r="BN112" s="768"/>
      <c r="BO112" s="768"/>
      <c r="BP112" s="769"/>
      <c r="BQ112" s="834">
        <v>54451222</v>
      </c>
      <c r="BR112" s="835"/>
      <c r="BS112" s="835"/>
      <c r="BT112" s="835"/>
      <c r="BU112" s="835"/>
      <c r="BV112" s="835">
        <v>53236202</v>
      </c>
      <c r="BW112" s="835"/>
      <c r="BX112" s="835"/>
      <c r="BY112" s="835"/>
      <c r="BZ112" s="835"/>
      <c r="CA112" s="835">
        <v>38960174</v>
      </c>
      <c r="CB112" s="835"/>
      <c r="CC112" s="835"/>
      <c r="CD112" s="835"/>
      <c r="CE112" s="835"/>
      <c r="CF112" s="896">
        <v>67.5</v>
      </c>
      <c r="CG112" s="897"/>
      <c r="CH112" s="897"/>
      <c r="CI112" s="897"/>
      <c r="CJ112" s="897"/>
      <c r="CK112" s="952"/>
      <c r="CL112" s="839"/>
      <c r="CM112" s="842" t="s">
        <v>432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1611831</v>
      </c>
      <c r="DH112" s="835"/>
      <c r="DI112" s="835"/>
      <c r="DJ112" s="835"/>
      <c r="DK112" s="835"/>
      <c r="DL112" s="835">
        <v>1472904</v>
      </c>
      <c r="DM112" s="835"/>
      <c r="DN112" s="835"/>
      <c r="DO112" s="835"/>
      <c r="DP112" s="835"/>
      <c r="DQ112" s="835">
        <v>1336577</v>
      </c>
      <c r="DR112" s="835"/>
      <c r="DS112" s="835"/>
      <c r="DT112" s="835"/>
      <c r="DU112" s="835"/>
      <c r="DV112" s="812">
        <v>2.2999999999999998</v>
      </c>
      <c r="DW112" s="812"/>
      <c r="DX112" s="812"/>
      <c r="DY112" s="812"/>
      <c r="DZ112" s="813"/>
    </row>
    <row r="113" spans="1:130" s="199" customFormat="1" ht="26.25" customHeight="1">
      <c r="A113" s="939"/>
      <c r="B113" s="940"/>
      <c r="C113" s="768" t="s">
        <v>433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3867479</v>
      </c>
      <c r="AB113" s="944"/>
      <c r="AC113" s="944"/>
      <c r="AD113" s="944"/>
      <c r="AE113" s="945"/>
      <c r="AF113" s="946">
        <v>4311471</v>
      </c>
      <c r="AG113" s="944"/>
      <c r="AH113" s="944"/>
      <c r="AI113" s="944"/>
      <c r="AJ113" s="945"/>
      <c r="AK113" s="946">
        <v>4520150</v>
      </c>
      <c r="AL113" s="944"/>
      <c r="AM113" s="944"/>
      <c r="AN113" s="944"/>
      <c r="AO113" s="945"/>
      <c r="AP113" s="947">
        <v>7.8</v>
      </c>
      <c r="AQ113" s="948"/>
      <c r="AR113" s="948"/>
      <c r="AS113" s="948"/>
      <c r="AT113" s="949"/>
      <c r="AU113" s="957"/>
      <c r="AV113" s="958"/>
      <c r="AW113" s="958"/>
      <c r="AX113" s="958"/>
      <c r="AY113" s="958"/>
      <c r="AZ113" s="833" t="s">
        <v>434</v>
      </c>
      <c r="BA113" s="768"/>
      <c r="BB113" s="768"/>
      <c r="BC113" s="768"/>
      <c r="BD113" s="768"/>
      <c r="BE113" s="768"/>
      <c r="BF113" s="768"/>
      <c r="BG113" s="768"/>
      <c r="BH113" s="768"/>
      <c r="BI113" s="768"/>
      <c r="BJ113" s="768"/>
      <c r="BK113" s="768"/>
      <c r="BL113" s="768"/>
      <c r="BM113" s="768"/>
      <c r="BN113" s="768"/>
      <c r="BO113" s="768"/>
      <c r="BP113" s="769"/>
      <c r="BQ113" s="834">
        <v>664933</v>
      </c>
      <c r="BR113" s="835"/>
      <c r="BS113" s="835"/>
      <c r="BT113" s="835"/>
      <c r="BU113" s="835"/>
      <c r="BV113" s="835">
        <v>677281</v>
      </c>
      <c r="BW113" s="835"/>
      <c r="BX113" s="835"/>
      <c r="BY113" s="835"/>
      <c r="BZ113" s="835"/>
      <c r="CA113" s="835">
        <v>664597</v>
      </c>
      <c r="CB113" s="835"/>
      <c r="CC113" s="835"/>
      <c r="CD113" s="835"/>
      <c r="CE113" s="835"/>
      <c r="CF113" s="896">
        <v>1.2</v>
      </c>
      <c r="CG113" s="897"/>
      <c r="CH113" s="897"/>
      <c r="CI113" s="897"/>
      <c r="CJ113" s="897"/>
      <c r="CK113" s="952"/>
      <c r="CL113" s="839"/>
      <c r="CM113" s="842" t="s">
        <v>435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33140</v>
      </c>
      <c r="DH113" s="798"/>
      <c r="DI113" s="798"/>
      <c r="DJ113" s="798"/>
      <c r="DK113" s="799"/>
      <c r="DL113" s="800">
        <v>29519</v>
      </c>
      <c r="DM113" s="798"/>
      <c r="DN113" s="798"/>
      <c r="DO113" s="798"/>
      <c r="DP113" s="799"/>
      <c r="DQ113" s="800">
        <v>24777</v>
      </c>
      <c r="DR113" s="798"/>
      <c r="DS113" s="798"/>
      <c r="DT113" s="798"/>
      <c r="DU113" s="799"/>
      <c r="DV113" s="845">
        <v>0</v>
      </c>
      <c r="DW113" s="846"/>
      <c r="DX113" s="846"/>
      <c r="DY113" s="846"/>
      <c r="DZ113" s="847"/>
    </row>
    <row r="114" spans="1:130" s="199" customFormat="1" ht="26.25" customHeight="1">
      <c r="A114" s="939"/>
      <c r="B114" s="940"/>
      <c r="C114" s="768" t="s">
        <v>436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75219</v>
      </c>
      <c r="AB114" s="798"/>
      <c r="AC114" s="798"/>
      <c r="AD114" s="798"/>
      <c r="AE114" s="799"/>
      <c r="AF114" s="800">
        <v>72937</v>
      </c>
      <c r="AG114" s="798"/>
      <c r="AH114" s="798"/>
      <c r="AI114" s="798"/>
      <c r="AJ114" s="799"/>
      <c r="AK114" s="800">
        <v>88522</v>
      </c>
      <c r="AL114" s="798"/>
      <c r="AM114" s="798"/>
      <c r="AN114" s="798"/>
      <c r="AO114" s="799"/>
      <c r="AP114" s="845">
        <v>0.2</v>
      </c>
      <c r="AQ114" s="846"/>
      <c r="AR114" s="846"/>
      <c r="AS114" s="846"/>
      <c r="AT114" s="847"/>
      <c r="AU114" s="957"/>
      <c r="AV114" s="958"/>
      <c r="AW114" s="958"/>
      <c r="AX114" s="958"/>
      <c r="AY114" s="958"/>
      <c r="AZ114" s="833" t="s">
        <v>437</v>
      </c>
      <c r="BA114" s="768"/>
      <c r="BB114" s="768"/>
      <c r="BC114" s="768"/>
      <c r="BD114" s="768"/>
      <c r="BE114" s="768"/>
      <c r="BF114" s="768"/>
      <c r="BG114" s="768"/>
      <c r="BH114" s="768"/>
      <c r="BI114" s="768"/>
      <c r="BJ114" s="768"/>
      <c r="BK114" s="768"/>
      <c r="BL114" s="768"/>
      <c r="BM114" s="768"/>
      <c r="BN114" s="768"/>
      <c r="BO114" s="768"/>
      <c r="BP114" s="769"/>
      <c r="BQ114" s="834">
        <v>14571748</v>
      </c>
      <c r="BR114" s="835"/>
      <c r="BS114" s="835"/>
      <c r="BT114" s="835"/>
      <c r="BU114" s="835"/>
      <c r="BV114" s="835">
        <v>14950613</v>
      </c>
      <c r="BW114" s="835"/>
      <c r="BX114" s="835"/>
      <c r="BY114" s="835"/>
      <c r="BZ114" s="835"/>
      <c r="CA114" s="835">
        <v>15085707</v>
      </c>
      <c r="CB114" s="835"/>
      <c r="CC114" s="835"/>
      <c r="CD114" s="835"/>
      <c r="CE114" s="835"/>
      <c r="CF114" s="896">
        <v>26.1</v>
      </c>
      <c r="CG114" s="897"/>
      <c r="CH114" s="897"/>
      <c r="CI114" s="897"/>
      <c r="CJ114" s="897"/>
      <c r="CK114" s="952"/>
      <c r="CL114" s="839"/>
      <c r="CM114" s="842" t="s">
        <v>438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439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282024</v>
      </c>
      <c r="AB115" s="944"/>
      <c r="AC115" s="944"/>
      <c r="AD115" s="944"/>
      <c r="AE115" s="945"/>
      <c r="AF115" s="946">
        <v>239832</v>
      </c>
      <c r="AG115" s="944"/>
      <c r="AH115" s="944"/>
      <c r="AI115" s="944"/>
      <c r="AJ115" s="945"/>
      <c r="AK115" s="946">
        <v>253534</v>
      </c>
      <c r="AL115" s="944"/>
      <c r="AM115" s="944"/>
      <c r="AN115" s="944"/>
      <c r="AO115" s="945"/>
      <c r="AP115" s="947">
        <v>0.4</v>
      </c>
      <c r="AQ115" s="948"/>
      <c r="AR115" s="948"/>
      <c r="AS115" s="948"/>
      <c r="AT115" s="949"/>
      <c r="AU115" s="957"/>
      <c r="AV115" s="958"/>
      <c r="AW115" s="958"/>
      <c r="AX115" s="958"/>
      <c r="AY115" s="958"/>
      <c r="AZ115" s="833" t="s">
        <v>440</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441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442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443</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444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445</v>
      </c>
      <c r="Z117" s="924"/>
      <c r="AA117" s="929">
        <v>14465968</v>
      </c>
      <c r="AB117" s="930"/>
      <c r="AC117" s="930"/>
      <c r="AD117" s="930"/>
      <c r="AE117" s="931"/>
      <c r="AF117" s="932">
        <v>14671254</v>
      </c>
      <c r="AG117" s="930"/>
      <c r="AH117" s="930"/>
      <c r="AI117" s="930"/>
      <c r="AJ117" s="931"/>
      <c r="AK117" s="932">
        <v>15100956</v>
      </c>
      <c r="AL117" s="930"/>
      <c r="AM117" s="930"/>
      <c r="AN117" s="930"/>
      <c r="AO117" s="931"/>
      <c r="AP117" s="933"/>
      <c r="AQ117" s="934"/>
      <c r="AR117" s="934"/>
      <c r="AS117" s="934"/>
      <c r="AT117" s="935"/>
      <c r="AU117" s="957"/>
      <c r="AV117" s="958"/>
      <c r="AW117" s="958"/>
      <c r="AX117" s="958"/>
      <c r="AY117" s="958"/>
      <c r="AZ117" s="884" t="s">
        <v>446</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447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421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419</v>
      </c>
      <c r="AB118" s="923"/>
      <c r="AC118" s="923"/>
      <c r="AD118" s="923"/>
      <c r="AE118" s="924"/>
      <c r="AF118" s="925" t="s">
        <v>288</v>
      </c>
      <c r="AG118" s="923"/>
      <c r="AH118" s="923"/>
      <c r="AI118" s="923"/>
      <c r="AJ118" s="924"/>
      <c r="AK118" s="925" t="s">
        <v>287</v>
      </c>
      <c r="AL118" s="923"/>
      <c r="AM118" s="923"/>
      <c r="AN118" s="923"/>
      <c r="AO118" s="924"/>
      <c r="AP118" s="926" t="s">
        <v>420</v>
      </c>
      <c r="AQ118" s="927"/>
      <c r="AR118" s="927"/>
      <c r="AS118" s="927"/>
      <c r="AT118" s="928"/>
      <c r="AU118" s="957"/>
      <c r="AV118" s="958"/>
      <c r="AW118" s="958"/>
      <c r="AX118" s="958"/>
      <c r="AY118" s="958"/>
      <c r="AZ118" s="900" t="s">
        <v>448</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424</v>
      </c>
      <c r="B119" s="837"/>
      <c r="C119" s="912" t="s">
        <v>425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450</v>
      </c>
      <c r="BP119" s="899"/>
      <c r="BQ119" s="903">
        <v>157849699</v>
      </c>
      <c r="BR119" s="866"/>
      <c r="BS119" s="866"/>
      <c r="BT119" s="866"/>
      <c r="BU119" s="866"/>
      <c r="BV119" s="866">
        <v>155418538</v>
      </c>
      <c r="BW119" s="866"/>
      <c r="BX119" s="866"/>
      <c r="BY119" s="866"/>
      <c r="BZ119" s="866"/>
      <c r="CA119" s="866">
        <v>140660602</v>
      </c>
      <c r="CB119" s="866"/>
      <c r="CC119" s="866"/>
      <c r="CD119" s="866"/>
      <c r="CE119" s="866"/>
      <c r="CF119" s="764"/>
      <c r="CG119" s="765"/>
      <c r="CH119" s="765"/>
      <c r="CI119" s="765"/>
      <c r="CJ119" s="855"/>
      <c r="CK119" s="953"/>
      <c r="CL119" s="841"/>
      <c r="CM119" s="859" t="s">
        <v>451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428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452</v>
      </c>
      <c r="AV120" s="905"/>
      <c r="AW120" s="905"/>
      <c r="AX120" s="905"/>
      <c r="AY120" s="906"/>
      <c r="AZ120" s="881" t="s">
        <v>453</v>
      </c>
      <c r="BA120" s="826"/>
      <c r="BB120" s="826"/>
      <c r="BC120" s="826"/>
      <c r="BD120" s="826"/>
      <c r="BE120" s="826"/>
      <c r="BF120" s="826"/>
      <c r="BG120" s="826"/>
      <c r="BH120" s="826"/>
      <c r="BI120" s="826"/>
      <c r="BJ120" s="826"/>
      <c r="BK120" s="826"/>
      <c r="BL120" s="826"/>
      <c r="BM120" s="826"/>
      <c r="BN120" s="826"/>
      <c r="BO120" s="826"/>
      <c r="BP120" s="827"/>
      <c r="BQ120" s="882">
        <v>32479844</v>
      </c>
      <c r="BR120" s="863"/>
      <c r="BS120" s="863"/>
      <c r="BT120" s="863"/>
      <c r="BU120" s="863"/>
      <c r="BV120" s="863">
        <v>32755509</v>
      </c>
      <c r="BW120" s="863"/>
      <c r="BX120" s="863"/>
      <c r="BY120" s="863"/>
      <c r="BZ120" s="863"/>
      <c r="CA120" s="863">
        <v>28610131</v>
      </c>
      <c r="CB120" s="863"/>
      <c r="CC120" s="863"/>
      <c r="CD120" s="863"/>
      <c r="CE120" s="863"/>
      <c r="CF120" s="887">
        <v>49.6</v>
      </c>
      <c r="CG120" s="888"/>
      <c r="CH120" s="888"/>
      <c r="CI120" s="888"/>
      <c r="CJ120" s="888"/>
      <c r="CK120" s="889" t="s">
        <v>454</v>
      </c>
      <c r="CL120" s="873"/>
      <c r="CM120" s="873"/>
      <c r="CN120" s="873"/>
      <c r="CO120" s="874"/>
      <c r="CP120" s="893" t="s">
        <v>396</v>
      </c>
      <c r="CQ120" s="894"/>
      <c r="CR120" s="894"/>
      <c r="CS120" s="894"/>
      <c r="CT120" s="894"/>
      <c r="CU120" s="894"/>
      <c r="CV120" s="894"/>
      <c r="CW120" s="894"/>
      <c r="CX120" s="894"/>
      <c r="CY120" s="894"/>
      <c r="CZ120" s="894"/>
      <c r="DA120" s="894"/>
      <c r="DB120" s="894"/>
      <c r="DC120" s="894"/>
      <c r="DD120" s="894"/>
      <c r="DE120" s="894"/>
      <c r="DF120" s="895"/>
      <c r="DG120" s="882">
        <v>40927909</v>
      </c>
      <c r="DH120" s="863"/>
      <c r="DI120" s="863"/>
      <c r="DJ120" s="863"/>
      <c r="DK120" s="863"/>
      <c r="DL120" s="863">
        <v>40836508</v>
      </c>
      <c r="DM120" s="863"/>
      <c r="DN120" s="863"/>
      <c r="DO120" s="863"/>
      <c r="DP120" s="863"/>
      <c r="DQ120" s="863">
        <v>27692450</v>
      </c>
      <c r="DR120" s="863"/>
      <c r="DS120" s="863"/>
      <c r="DT120" s="863"/>
      <c r="DU120" s="863"/>
      <c r="DV120" s="864">
        <v>48</v>
      </c>
      <c r="DW120" s="864"/>
      <c r="DX120" s="864"/>
      <c r="DY120" s="864"/>
      <c r="DZ120" s="865"/>
    </row>
    <row r="121" spans="1:130" s="199" customFormat="1" ht="26.25" customHeight="1">
      <c r="A121" s="838"/>
      <c r="B121" s="839"/>
      <c r="C121" s="884" t="s">
        <v>455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240295</v>
      </c>
      <c r="AB121" s="798"/>
      <c r="AC121" s="798"/>
      <c r="AD121" s="798"/>
      <c r="AE121" s="799"/>
      <c r="AF121" s="800">
        <v>223610</v>
      </c>
      <c r="AG121" s="798"/>
      <c r="AH121" s="798"/>
      <c r="AI121" s="798"/>
      <c r="AJ121" s="799"/>
      <c r="AK121" s="800">
        <v>213745</v>
      </c>
      <c r="AL121" s="798"/>
      <c r="AM121" s="798"/>
      <c r="AN121" s="798"/>
      <c r="AO121" s="799"/>
      <c r="AP121" s="845">
        <v>0.4</v>
      </c>
      <c r="AQ121" s="846"/>
      <c r="AR121" s="846"/>
      <c r="AS121" s="846"/>
      <c r="AT121" s="847"/>
      <c r="AU121" s="907"/>
      <c r="AV121" s="908"/>
      <c r="AW121" s="908"/>
      <c r="AX121" s="908"/>
      <c r="AY121" s="909"/>
      <c r="AZ121" s="833" t="s">
        <v>456</v>
      </c>
      <c r="BA121" s="768"/>
      <c r="BB121" s="768"/>
      <c r="BC121" s="768"/>
      <c r="BD121" s="768"/>
      <c r="BE121" s="768"/>
      <c r="BF121" s="768"/>
      <c r="BG121" s="768"/>
      <c r="BH121" s="768"/>
      <c r="BI121" s="768"/>
      <c r="BJ121" s="768"/>
      <c r="BK121" s="768"/>
      <c r="BL121" s="768"/>
      <c r="BM121" s="768"/>
      <c r="BN121" s="768"/>
      <c r="BO121" s="768"/>
      <c r="BP121" s="769"/>
      <c r="BQ121" s="834">
        <v>17621252</v>
      </c>
      <c r="BR121" s="835"/>
      <c r="BS121" s="835"/>
      <c r="BT121" s="835"/>
      <c r="BU121" s="835"/>
      <c r="BV121" s="835">
        <v>18422441</v>
      </c>
      <c r="BW121" s="835"/>
      <c r="BX121" s="835"/>
      <c r="BY121" s="835"/>
      <c r="BZ121" s="835"/>
      <c r="CA121" s="835">
        <v>15197423</v>
      </c>
      <c r="CB121" s="835"/>
      <c r="CC121" s="835"/>
      <c r="CD121" s="835"/>
      <c r="CE121" s="835"/>
      <c r="CF121" s="896">
        <v>26.3</v>
      </c>
      <c r="CG121" s="897"/>
      <c r="CH121" s="897"/>
      <c r="CI121" s="897"/>
      <c r="CJ121" s="897"/>
      <c r="CK121" s="890"/>
      <c r="CL121" s="876"/>
      <c r="CM121" s="876"/>
      <c r="CN121" s="876"/>
      <c r="CO121" s="877"/>
      <c r="CP121" s="856" t="s">
        <v>397</v>
      </c>
      <c r="CQ121" s="857"/>
      <c r="CR121" s="857"/>
      <c r="CS121" s="857"/>
      <c r="CT121" s="857"/>
      <c r="CU121" s="857"/>
      <c r="CV121" s="857"/>
      <c r="CW121" s="857"/>
      <c r="CX121" s="857"/>
      <c r="CY121" s="857"/>
      <c r="CZ121" s="857"/>
      <c r="DA121" s="857"/>
      <c r="DB121" s="857"/>
      <c r="DC121" s="857"/>
      <c r="DD121" s="857"/>
      <c r="DE121" s="857"/>
      <c r="DF121" s="858"/>
      <c r="DG121" s="834">
        <v>6149776</v>
      </c>
      <c r="DH121" s="835"/>
      <c r="DI121" s="835"/>
      <c r="DJ121" s="835"/>
      <c r="DK121" s="835"/>
      <c r="DL121" s="835">
        <v>5794126</v>
      </c>
      <c r="DM121" s="835"/>
      <c r="DN121" s="835"/>
      <c r="DO121" s="835"/>
      <c r="DP121" s="835"/>
      <c r="DQ121" s="835">
        <v>5431435</v>
      </c>
      <c r="DR121" s="835"/>
      <c r="DS121" s="835"/>
      <c r="DT121" s="835"/>
      <c r="DU121" s="835"/>
      <c r="DV121" s="812">
        <v>9.4</v>
      </c>
      <c r="DW121" s="812"/>
      <c r="DX121" s="812"/>
      <c r="DY121" s="812"/>
      <c r="DZ121" s="813"/>
    </row>
    <row r="122" spans="1:130" s="199" customFormat="1" ht="26.25" customHeight="1">
      <c r="A122" s="838"/>
      <c r="B122" s="839"/>
      <c r="C122" s="842" t="s">
        <v>438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457</v>
      </c>
      <c r="BA122" s="901"/>
      <c r="BB122" s="901"/>
      <c r="BC122" s="901"/>
      <c r="BD122" s="901"/>
      <c r="BE122" s="901"/>
      <c r="BF122" s="901"/>
      <c r="BG122" s="901"/>
      <c r="BH122" s="901"/>
      <c r="BI122" s="901"/>
      <c r="BJ122" s="901"/>
      <c r="BK122" s="901"/>
      <c r="BL122" s="901"/>
      <c r="BM122" s="901"/>
      <c r="BN122" s="901"/>
      <c r="BO122" s="901"/>
      <c r="BP122" s="902"/>
      <c r="BQ122" s="903">
        <v>111773758</v>
      </c>
      <c r="BR122" s="866"/>
      <c r="BS122" s="866"/>
      <c r="BT122" s="866"/>
      <c r="BU122" s="866"/>
      <c r="BV122" s="866">
        <v>110125581</v>
      </c>
      <c r="BW122" s="866"/>
      <c r="BX122" s="866"/>
      <c r="BY122" s="866"/>
      <c r="BZ122" s="866"/>
      <c r="CA122" s="866">
        <v>108390434</v>
      </c>
      <c r="CB122" s="866"/>
      <c r="CC122" s="866"/>
      <c r="CD122" s="866"/>
      <c r="CE122" s="866"/>
      <c r="CF122" s="867">
        <v>187.8</v>
      </c>
      <c r="CG122" s="868"/>
      <c r="CH122" s="868"/>
      <c r="CI122" s="868"/>
      <c r="CJ122" s="868"/>
      <c r="CK122" s="890"/>
      <c r="CL122" s="876"/>
      <c r="CM122" s="876"/>
      <c r="CN122" s="876"/>
      <c r="CO122" s="877"/>
      <c r="CP122" s="856" t="s">
        <v>402</v>
      </c>
      <c r="CQ122" s="857"/>
      <c r="CR122" s="857"/>
      <c r="CS122" s="857"/>
      <c r="CT122" s="857"/>
      <c r="CU122" s="857"/>
      <c r="CV122" s="857"/>
      <c r="CW122" s="857"/>
      <c r="CX122" s="857"/>
      <c r="CY122" s="857"/>
      <c r="CZ122" s="857"/>
      <c r="DA122" s="857"/>
      <c r="DB122" s="857"/>
      <c r="DC122" s="857"/>
      <c r="DD122" s="857"/>
      <c r="DE122" s="857"/>
      <c r="DF122" s="858"/>
      <c r="DG122" s="834">
        <v>5190740</v>
      </c>
      <c r="DH122" s="835"/>
      <c r="DI122" s="835"/>
      <c r="DJ122" s="835"/>
      <c r="DK122" s="835"/>
      <c r="DL122" s="835">
        <v>4714369</v>
      </c>
      <c r="DM122" s="835"/>
      <c r="DN122" s="835"/>
      <c r="DO122" s="835"/>
      <c r="DP122" s="835"/>
      <c r="DQ122" s="835">
        <v>4204898</v>
      </c>
      <c r="DR122" s="835"/>
      <c r="DS122" s="835"/>
      <c r="DT122" s="835"/>
      <c r="DU122" s="835"/>
      <c r="DV122" s="812">
        <v>7.3</v>
      </c>
      <c r="DW122" s="812"/>
      <c r="DX122" s="812"/>
      <c r="DY122" s="812"/>
      <c r="DZ122" s="813"/>
    </row>
    <row r="123" spans="1:130" s="199" customFormat="1" ht="26.25" customHeight="1">
      <c r="A123" s="838"/>
      <c r="B123" s="839"/>
      <c r="C123" s="842" t="s">
        <v>444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458</v>
      </c>
      <c r="BP123" s="899"/>
      <c r="BQ123" s="853">
        <v>161874854</v>
      </c>
      <c r="BR123" s="854"/>
      <c r="BS123" s="854"/>
      <c r="BT123" s="854"/>
      <c r="BU123" s="854"/>
      <c r="BV123" s="854">
        <v>161303531</v>
      </c>
      <c r="BW123" s="854"/>
      <c r="BX123" s="854"/>
      <c r="BY123" s="854"/>
      <c r="BZ123" s="854"/>
      <c r="CA123" s="854">
        <v>152197988</v>
      </c>
      <c r="CB123" s="854"/>
      <c r="CC123" s="854"/>
      <c r="CD123" s="854"/>
      <c r="CE123" s="854"/>
      <c r="CF123" s="764"/>
      <c r="CG123" s="765"/>
      <c r="CH123" s="765"/>
      <c r="CI123" s="765"/>
      <c r="CJ123" s="855"/>
      <c r="CK123" s="890"/>
      <c r="CL123" s="876"/>
      <c r="CM123" s="876"/>
      <c r="CN123" s="876"/>
      <c r="CO123" s="877"/>
      <c r="CP123" s="856" t="s">
        <v>398</v>
      </c>
      <c r="CQ123" s="857"/>
      <c r="CR123" s="857"/>
      <c r="CS123" s="857"/>
      <c r="CT123" s="857"/>
      <c r="CU123" s="857"/>
      <c r="CV123" s="857"/>
      <c r="CW123" s="857"/>
      <c r="CX123" s="857"/>
      <c r="CY123" s="857"/>
      <c r="CZ123" s="857"/>
      <c r="DA123" s="857"/>
      <c r="DB123" s="857"/>
      <c r="DC123" s="857"/>
      <c r="DD123" s="857"/>
      <c r="DE123" s="857"/>
      <c r="DF123" s="858"/>
      <c r="DG123" s="797">
        <v>995912</v>
      </c>
      <c r="DH123" s="798"/>
      <c r="DI123" s="798"/>
      <c r="DJ123" s="798"/>
      <c r="DK123" s="799"/>
      <c r="DL123" s="800">
        <v>923748</v>
      </c>
      <c r="DM123" s="798"/>
      <c r="DN123" s="798"/>
      <c r="DO123" s="798"/>
      <c r="DP123" s="799"/>
      <c r="DQ123" s="800">
        <v>845727</v>
      </c>
      <c r="DR123" s="798"/>
      <c r="DS123" s="798"/>
      <c r="DT123" s="798"/>
      <c r="DU123" s="799"/>
      <c r="DV123" s="845">
        <v>1.5</v>
      </c>
      <c r="DW123" s="846"/>
      <c r="DX123" s="846"/>
      <c r="DY123" s="846"/>
      <c r="DZ123" s="847"/>
    </row>
    <row r="124" spans="1:130" s="199" customFormat="1" ht="26.25" customHeight="1" thickBot="1">
      <c r="A124" s="838"/>
      <c r="B124" s="839"/>
      <c r="C124" s="842" t="s">
        <v>447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460</v>
      </c>
      <c r="CQ124" s="857"/>
      <c r="CR124" s="857"/>
      <c r="CS124" s="857"/>
      <c r="CT124" s="857"/>
      <c r="CU124" s="857"/>
      <c r="CV124" s="857"/>
      <c r="CW124" s="857"/>
      <c r="CX124" s="857"/>
      <c r="CY124" s="857"/>
      <c r="CZ124" s="857"/>
      <c r="DA124" s="857"/>
      <c r="DB124" s="857"/>
      <c r="DC124" s="857"/>
      <c r="DD124" s="857"/>
      <c r="DE124" s="857"/>
      <c r="DF124" s="858"/>
      <c r="DG124" s="780">
        <v>1186885</v>
      </c>
      <c r="DH124" s="781"/>
      <c r="DI124" s="781"/>
      <c r="DJ124" s="781"/>
      <c r="DK124" s="782"/>
      <c r="DL124" s="783">
        <v>967451</v>
      </c>
      <c r="DM124" s="781"/>
      <c r="DN124" s="781"/>
      <c r="DO124" s="781"/>
      <c r="DP124" s="782"/>
      <c r="DQ124" s="783">
        <v>785664</v>
      </c>
      <c r="DR124" s="781"/>
      <c r="DS124" s="781"/>
      <c r="DT124" s="781"/>
      <c r="DU124" s="782"/>
      <c r="DV124" s="869">
        <v>1.4</v>
      </c>
      <c r="DW124" s="870"/>
      <c r="DX124" s="870"/>
      <c r="DY124" s="870"/>
      <c r="DZ124" s="871"/>
    </row>
    <row r="125" spans="1:130" s="199" customFormat="1" ht="26.25" customHeight="1">
      <c r="A125" s="838"/>
      <c r="B125" s="839"/>
      <c r="C125" s="842" t="s">
        <v>449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461</v>
      </c>
      <c r="CL125" s="873"/>
      <c r="CM125" s="873"/>
      <c r="CN125" s="873"/>
      <c r="CO125" s="874"/>
      <c r="CP125" s="881" t="s">
        <v>462</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451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24650</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463</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464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17079</v>
      </c>
      <c r="AB127" s="798"/>
      <c r="AC127" s="798"/>
      <c r="AD127" s="798"/>
      <c r="AE127" s="799"/>
      <c r="AF127" s="800">
        <v>16222</v>
      </c>
      <c r="AG127" s="798"/>
      <c r="AH127" s="798"/>
      <c r="AI127" s="798"/>
      <c r="AJ127" s="799"/>
      <c r="AK127" s="800">
        <v>39789</v>
      </c>
      <c r="AL127" s="798"/>
      <c r="AM127" s="798"/>
      <c r="AN127" s="798"/>
      <c r="AO127" s="799"/>
      <c r="AP127" s="845">
        <v>0.1</v>
      </c>
      <c r="AQ127" s="846"/>
      <c r="AR127" s="846"/>
      <c r="AS127" s="846"/>
      <c r="AT127" s="847"/>
      <c r="AU127" s="235"/>
      <c r="AV127" s="235"/>
      <c r="AW127" s="235"/>
      <c r="AX127" s="862" t="s">
        <v>465</v>
      </c>
      <c r="AY127" s="830"/>
      <c r="AZ127" s="830"/>
      <c r="BA127" s="830"/>
      <c r="BB127" s="830"/>
      <c r="BC127" s="830"/>
      <c r="BD127" s="830"/>
      <c r="BE127" s="831"/>
      <c r="BF127" s="829" t="s">
        <v>466</v>
      </c>
      <c r="BG127" s="830"/>
      <c r="BH127" s="830"/>
      <c r="BI127" s="830"/>
      <c r="BJ127" s="830"/>
      <c r="BK127" s="830"/>
      <c r="BL127" s="831"/>
      <c r="BM127" s="829" t="s">
        <v>467</v>
      </c>
      <c r="BN127" s="830"/>
      <c r="BO127" s="830"/>
      <c r="BP127" s="830"/>
      <c r="BQ127" s="830"/>
      <c r="BR127" s="830"/>
      <c r="BS127" s="831"/>
      <c r="BT127" s="829" t="s">
        <v>468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469</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470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471</v>
      </c>
      <c r="X128" s="816"/>
      <c r="Y128" s="816"/>
      <c r="Z128" s="817"/>
      <c r="AA128" s="818">
        <v>2190398</v>
      </c>
      <c r="AB128" s="819"/>
      <c r="AC128" s="819"/>
      <c r="AD128" s="819"/>
      <c r="AE128" s="820"/>
      <c r="AF128" s="821">
        <v>1934732</v>
      </c>
      <c r="AG128" s="819"/>
      <c r="AH128" s="819"/>
      <c r="AI128" s="819"/>
      <c r="AJ128" s="820"/>
      <c r="AK128" s="821">
        <v>2025722</v>
      </c>
      <c r="AL128" s="819"/>
      <c r="AM128" s="819"/>
      <c r="AN128" s="819"/>
      <c r="AO128" s="820"/>
      <c r="AP128" s="822"/>
      <c r="AQ128" s="823"/>
      <c r="AR128" s="823"/>
      <c r="AS128" s="823"/>
      <c r="AT128" s="824"/>
      <c r="AU128" s="235"/>
      <c r="AV128" s="235"/>
      <c r="AW128" s="235"/>
      <c r="AX128" s="825" t="s">
        <v>472</v>
      </c>
      <c r="AY128" s="826"/>
      <c r="AZ128" s="826"/>
      <c r="BA128" s="826"/>
      <c r="BB128" s="826"/>
      <c r="BC128" s="826"/>
      <c r="BD128" s="826"/>
      <c r="BE128" s="827"/>
      <c r="BF128" s="804" t="s">
        <v>112</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473</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474</v>
      </c>
      <c r="X129" s="795"/>
      <c r="Y129" s="795"/>
      <c r="Z129" s="796"/>
      <c r="AA129" s="797">
        <v>68162431</v>
      </c>
      <c r="AB129" s="798"/>
      <c r="AC129" s="798"/>
      <c r="AD129" s="798"/>
      <c r="AE129" s="799"/>
      <c r="AF129" s="800">
        <v>68464793</v>
      </c>
      <c r="AG129" s="798"/>
      <c r="AH129" s="798"/>
      <c r="AI129" s="798"/>
      <c r="AJ129" s="799"/>
      <c r="AK129" s="800">
        <v>67264598</v>
      </c>
      <c r="AL129" s="798"/>
      <c r="AM129" s="798"/>
      <c r="AN129" s="798"/>
      <c r="AO129" s="799"/>
      <c r="AP129" s="801"/>
      <c r="AQ129" s="802"/>
      <c r="AR129" s="802"/>
      <c r="AS129" s="802"/>
      <c r="AT129" s="803"/>
      <c r="AU129" s="237"/>
      <c r="AV129" s="237"/>
      <c r="AW129" s="237"/>
      <c r="AX129" s="767" t="s">
        <v>475</v>
      </c>
      <c r="AY129" s="768"/>
      <c r="AZ129" s="768"/>
      <c r="BA129" s="768"/>
      <c r="BB129" s="768"/>
      <c r="BC129" s="768"/>
      <c r="BD129" s="768"/>
      <c r="BE129" s="769"/>
      <c r="BF129" s="787" t="s">
        <v>112</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477</v>
      </c>
      <c r="X130" s="795"/>
      <c r="Y130" s="795"/>
      <c r="Z130" s="796"/>
      <c r="AA130" s="797">
        <v>9946116</v>
      </c>
      <c r="AB130" s="798"/>
      <c r="AC130" s="798"/>
      <c r="AD130" s="798"/>
      <c r="AE130" s="799"/>
      <c r="AF130" s="800">
        <v>9528237</v>
      </c>
      <c r="AG130" s="798"/>
      <c r="AH130" s="798"/>
      <c r="AI130" s="798"/>
      <c r="AJ130" s="799"/>
      <c r="AK130" s="800">
        <v>9556532</v>
      </c>
      <c r="AL130" s="798"/>
      <c r="AM130" s="798"/>
      <c r="AN130" s="798"/>
      <c r="AO130" s="799"/>
      <c r="AP130" s="801"/>
      <c r="AQ130" s="802"/>
      <c r="AR130" s="802"/>
      <c r="AS130" s="802"/>
      <c r="AT130" s="803"/>
      <c r="AU130" s="237"/>
      <c r="AV130" s="237"/>
      <c r="AW130" s="237"/>
      <c r="AX130" s="767" t="s">
        <v>478</v>
      </c>
      <c r="AY130" s="768"/>
      <c r="AZ130" s="768"/>
      <c r="BA130" s="768"/>
      <c r="BB130" s="768"/>
      <c r="BC130" s="768"/>
      <c r="BD130" s="768"/>
      <c r="BE130" s="769"/>
      <c r="BF130" s="770">
        <v>5.0999999999999996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479</v>
      </c>
      <c r="X131" s="778"/>
      <c r="Y131" s="778"/>
      <c r="Z131" s="779"/>
      <c r="AA131" s="780">
        <v>58216315</v>
      </c>
      <c r="AB131" s="781"/>
      <c r="AC131" s="781"/>
      <c r="AD131" s="781"/>
      <c r="AE131" s="782"/>
      <c r="AF131" s="783">
        <v>58936556</v>
      </c>
      <c r="AG131" s="781"/>
      <c r="AH131" s="781"/>
      <c r="AI131" s="781"/>
      <c r="AJ131" s="782"/>
      <c r="AK131" s="783">
        <v>57708066</v>
      </c>
      <c r="AL131" s="781"/>
      <c r="AM131" s="781"/>
      <c r="AN131" s="781"/>
      <c r="AO131" s="782"/>
      <c r="AP131" s="784"/>
      <c r="AQ131" s="785"/>
      <c r="AR131" s="785"/>
      <c r="AS131" s="785"/>
      <c r="AT131" s="786"/>
      <c r="AU131" s="237"/>
      <c r="AV131" s="237"/>
      <c r="AW131" s="237"/>
      <c r="AX131" s="745" t="s">
        <v>480</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481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482</v>
      </c>
      <c r="W132" s="758"/>
      <c r="X132" s="758"/>
      <c r="Y132" s="758"/>
      <c r="Z132" s="759"/>
      <c r="AA132" s="760">
        <v>4.0013765899999996</v>
      </c>
      <c r="AB132" s="761"/>
      <c r="AC132" s="761"/>
      <c r="AD132" s="761"/>
      <c r="AE132" s="762"/>
      <c r="AF132" s="763">
        <v>5.4436248359999997</v>
      </c>
      <c r="AG132" s="761"/>
      <c r="AH132" s="761"/>
      <c r="AI132" s="761"/>
      <c r="AJ132" s="762"/>
      <c r="AK132" s="763">
        <v>6.0974179939999997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483</v>
      </c>
      <c r="W133" s="737"/>
      <c r="X133" s="737"/>
      <c r="Y133" s="737"/>
      <c r="Z133" s="738"/>
      <c r="AA133" s="739">
        <v>5</v>
      </c>
      <c r="AB133" s="740"/>
      <c r="AC133" s="740"/>
      <c r="AD133" s="740"/>
      <c r="AE133" s="741"/>
      <c r="AF133" s="739">
        <v>4.5999999999999996</v>
      </c>
      <c r="AG133" s="740"/>
      <c r="AH133" s="740"/>
      <c r="AI133" s="740"/>
      <c r="AJ133" s="741"/>
      <c r="AK133" s="739">
        <v>5.0999999999999996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484</v>
      </c>
      <c r="B5" s="248"/>
      <c r="C5" s="248"/>
      <c r="D5" s="248"/>
      <c r="E5" s="248"/>
      <c r="F5" s="248"/>
      <c r="G5" s="248"/>
      <c r="H5" s="248"/>
      <c r="I5" s="248"/>
      <c r="J5" s="248"/>
      <c r="K5" s="248"/>
      <c r="L5" s="248"/>
      <c r="M5" s="248"/>
      <c r="N5" s="248"/>
      <c r="O5" s="249"/>
    </row>
    <row r="6" spans="1:16">
      <c r="A6" s="250"/>
      <c r="B6" s="246"/>
      <c r="C6" s="246"/>
      <c r="D6" s="246"/>
      <c r="E6" s="246"/>
      <c r="F6" s="246"/>
      <c r="G6" s="251" t="s">
        <v>485</v>
      </c>
      <c r="H6" s="251"/>
      <c r="I6" s="251"/>
      <c r="J6" s="251"/>
      <c r="K6" s="246"/>
      <c r="L6" s="246"/>
      <c r="M6" s="246"/>
      <c r="N6" s="246"/>
    </row>
    <row r="7" spans="1:16">
      <c r="A7" s="250"/>
      <c r="B7" s="246"/>
      <c r="C7" s="246"/>
      <c r="D7" s="246"/>
      <c r="E7" s="246"/>
      <c r="F7" s="246"/>
      <c r="G7" s="253"/>
      <c r="H7" s="254"/>
      <c r="I7" s="254"/>
      <c r="J7" s="255"/>
      <c r="K7" s="1152" t="s">
        <v>486</v>
      </c>
      <c r="L7" s="256"/>
      <c r="M7" s="257" t="s">
        <v>487</v>
      </c>
      <c r="N7" s="258"/>
    </row>
    <row r="8" spans="1:16">
      <c r="A8" s="250"/>
      <c r="B8" s="246"/>
      <c r="C8" s="246"/>
      <c r="D8" s="246"/>
      <c r="E8" s="246"/>
      <c r="F8" s="246"/>
      <c r="G8" s="259"/>
      <c r="H8" s="260"/>
      <c r="I8" s="260"/>
      <c r="J8" s="261"/>
      <c r="K8" s="1153"/>
      <c r="L8" s="262" t="s">
        <v>488</v>
      </c>
      <c r="M8" s="263" t="s">
        <v>489</v>
      </c>
      <c r="N8" s="264" t="s">
        <v>490</v>
      </c>
    </row>
    <row r="9" spans="1:16">
      <c r="A9" s="250"/>
      <c r="B9" s="246"/>
      <c r="C9" s="246"/>
      <c r="D9" s="246"/>
      <c r="E9" s="246"/>
      <c r="F9" s="246"/>
      <c r="G9" s="1166" t="s">
        <v>491</v>
      </c>
      <c r="H9" s="1167"/>
      <c r="I9" s="1167"/>
      <c r="J9" s="1168"/>
      <c r="K9" s="265">
        <v>15057951</v>
      </c>
      <c r="L9" s="266">
        <v>46070</v>
      </c>
      <c r="M9" s="267">
        <v>57606</v>
      </c>
      <c r="N9" s="268">
        <v>-20</v>
      </c>
    </row>
    <row r="10" spans="1:16">
      <c r="A10" s="250"/>
      <c r="B10" s="246"/>
      <c r="C10" s="246"/>
      <c r="D10" s="246"/>
      <c r="E10" s="246"/>
      <c r="F10" s="246"/>
      <c r="G10" s="1166" t="s">
        <v>492</v>
      </c>
      <c r="H10" s="1167"/>
      <c r="I10" s="1167"/>
      <c r="J10" s="1168"/>
      <c r="K10" s="269">
        <v>2002852</v>
      </c>
      <c r="L10" s="270">
        <v>6128</v>
      </c>
      <c r="M10" s="271">
        <v>2562</v>
      </c>
      <c r="N10" s="272">
        <v>139.19999999999999</v>
      </c>
    </row>
    <row r="11" spans="1:16" ht="13.5" customHeight="1">
      <c r="A11" s="250"/>
      <c r="B11" s="246"/>
      <c r="C11" s="246"/>
      <c r="D11" s="246"/>
      <c r="E11" s="246"/>
      <c r="F11" s="246"/>
      <c r="G11" s="1166" t="s">
        <v>493</v>
      </c>
      <c r="H11" s="1167"/>
      <c r="I11" s="1167"/>
      <c r="J11" s="1168"/>
      <c r="K11" s="269">
        <v>2253835</v>
      </c>
      <c r="L11" s="270">
        <v>6896</v>
      </c>
      <c r="M11" s="271">
        <v>1597</v>
      </c>
      <c r="N11" s="272">
        <v>331.8</v>
      </c>
    </row>
    <row r="12" spans="1:16" ht="13.5" customHeight="1">
      <c r="A12" s="250"/>
      <c r="B12" s="246"/>
      <c r="C12" s="246"/>
      <c r="D12" s="246"/>
      <c r="E12" s="246"/>
      <c r="F12" s="246"/>
      <c r="G12" s="1166" t="s">
        <v>494</v>
      </c>
      <c r="H12" s="1167"/>
      <c r="I12" s="1167"/>
      <c r="J12" s="1168"/>
      <c r="K12" s="269">
        <v>152918</v>
      </c>
      <c r="L12" s="270">
        <v>468</v>
      </c>
      <c r="M12" s="271">
        <v>583</v>
      </c>
      <c r="N12" s="272">
        <v>-19.7</v>
      </c>
    </row>
    <row r="13" spans="1:16" ht="13.5" customHeight="1">
      <c r="A13" s="250"/>
      <c r="B13" s="246"/>
      <c r="C13" s="246"/>
      <c r="D13" s="246"/>
      <c r="E13" s="246"/>
      <c r="F13" s="246"/>
      <c r="G13" s="1166" t="s">
        <v>495</v>
      </c>
      <c r="H13" s="1167"/>
      <c r="I13" s="1167"/>
      <c r="J13" s="1168"/>
      <c r="K13" s="269">
        <v>264687</v>
      </c>
      <c r="L13" s="270">
        <v>810</v>
      </c>
      <c r="M13" s="271">
        <v>23</v>
      </c>
      <c r="N13" s="272">
        <v>3421.7</v>
      </c>
    </row>
    <row r="14" spans="1:16" ht="13.5" customHeight="1">
      <c r="A14" s="250"/>
      <c r="B14" s="246"/>
      <c r="C14" s="246"/>
      <c r="D14" s="246"/>
      <c r="E14" s="246"/>
      <c r="F14" s="246"/>
      <c r="G14" s="1166" t="s">
        <v>496</v>
      </c>
      <c r="H14" s="1167"/>
      <c r="I14" s="1167"/>
      <c r="J14" s="1168"/>
      <c r="K14" s="269">
        <v>792244</v>
      </c>
      <c r="L14" s="270">
        <v>2424</v>
      </c>
      <c r="M14" s="271">
        <v>1821</v>
      </c>
      <c r="N14" s="272">
        <v>33.1</v>
      </c>
    </row>
    <row r="15" spans="1:16" ht="13.5" customHeight="1">
      <c r="A15" s="250"/>
      <c r="B15" s="246"/>
      <c r="C15" s="246"/>
      <c r="D15" s="246"/>
      <c r="E15" s="246"/>
      <c r="F15" s="246"/>
      <c r="G15" s="1166" t="s">
        <v>497</v>
      </c>
      <c r="H15" s="1167"/>
      <c r="I15" s="1167"/>
      <c r="J15" s="1168"/>
      <c r="K15" s="269">
        <v>503425</v>
      </c>
      <c r="L15" s="270">
        <v>1540</v>
      </c>
      <c r="M15" s="271">
        <v>1288</v>
      </c>
      <c r="N15" s="272">
        <v>19.600000000000001</v>
      </c>
    </row>
    <row r="16" spans="1:16">
      <c r="A16" s="250"/>
      <c r="B16" s="246"/>
      <c r="C16" s="246"/>
      <c r="D16" s="246"/>
      <c r="E16" s="246"/>
      <c r="F16" s="246"/>
      <c r="G16" s="1169" t="s">
        <v>498</v>
      </c>
      <c r="H16" s="1170"/>
      <c r="I16" s="1170"/>
      <c r="J16" s="1171"/>
      <c r="K16" s="270">
        <v>-1086318</v>
      </c>
      <c r="L16" s="270">
        <v>-3324</v>
      </c>
      <c r="M16" s="271">
        <v>-4777</v>
      </c>
      <c r="N16" s="272">
        <v>-30.4</v>
      </c>
    </row>
    <row r="17" spans="1:16">
      <c r="A17" s="250"/>
      <c r="B17" s="246"/>
      <c r="C17" s="246"/>
      <c r="D17" s="246"/>
      <c r="E17" s="246"/>
      <c r="F17" s="246"/>
      <c r="G17" s="1169" t="s">
        <v>171</v>
      </c>
      <c r="H17" s="1170"/>
      <c r="I17" s="1170"/>
      <c r="J17" s="1171"/>
      <c r="K17" s="270">
        <v>19941594</v>
      </c>
      <c r="L17" s="270">
        <v>61011</v>
      </c>
      <c r="M17" s="271">
        <v>60704</v>
      </c>
      <c r="N17" s="272">
        <v>0.5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499</v>
      </c>
      <c r="H19" s="246"/>
      <c r="I19" s="246"/>
      <c r="J19" s="246"/>
      <c r="K19" s="246"/>
      <c r="L19" s="246"/>
      <c r="M19" s="246"/>
      <c r="N19" s="246"/>
    </row>
    <row r="20" spans="1:16">
      <c r="A20" s="250"/>
      <c r="B20" s="246"/>
      <c r="C20" s="246"/>
      <c r="D20" s="246"/>
      <c r="E20" s="246"/>
      <c r="F20" s="246"/>
      <c r="G20" s="274"/>
      <c r="H20" s="275"/>
      <c r="I20" s="275"/>
      <c r="J20" s="276"/>
      <c r="K20" s="277" t="s">
        <v>500</v>
      </c>
      <c r="L20" s="278" t="s">
        <v>501</v>
      </c>
      <c r="M20" s="279" t="s">
        <v>502</v>
      </c>
      <c r="N20" s="280"/>
    </row>
    <row r="21" spans="1:16" s="286" customFormat="1">
      <c r="A21" s="281"/>
      <c r="B21" s="251"/>
      <c r="C21" s="251"/>
      <c r="D21" s="251"/>
      <c r="E21" s="251"/>
      <c r="F21" s="251"/>
      <c r="G21" s="1163" t="s">
        <v>503</v>
      </c>
      <c r="H21" s="1164"/>
      <c r="I21" s="1164"/>
      <c r="J21" s="1165"/>
      <c r="K21" s="282">
        <v>5.55</v>
      </c>
      <c r="L21" s="283">
        <v>6.19</v>
      </c>
      <c r="M21" s="284">
        <v>-0.64</v>
      </c>
      <c r="N21" s="251"/>
      <c r="O21" s="285"/>
      <c r="P21" s="281"/>
    </row>
    <row r="22" spans="1:16" s="286" customFormat="1">
      <c r="A22" s="281"/>
      <c r="B22" s="251"/>
      <c r="C22" s="251"/>
      <c r="D22" s="251"/>
      <c r="E22" s="251"/>
      <c r="F22" s="251"/>
      <c r="G22" s="1163" t="s">
        <v>504</v>
      </c>
      <c r="H22" s="1164"/>
      <c r="I22" s="1164"/>
      <c r="J22" s="1165"/>
      <c r="K22" s="287">
        <v>101.5</v>
      </c>
      <c r="L22" s="288">
        <v>100.2</v>
      </c>
      <c r="M22" s="289">
        <v>1.3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507</v>
      </c>
      <c r="H29" s="251"/>
      <c r="I29" s="251"/>
      <c r="J29" s="251"/>
      <c r="K29" s="246"/>
      <c r="L29" s="246"/>
      <c r="M29" s="246"/>
      <c r="N29" s="246"/>
      <c r="O29" s="295"/>
    </row>
    <row r="30" spans="1:16">
      <c r="A30" s="250"/>
      <c r="B30" s="246"/>
      <c r="C30" s="246"/>
      <c r="D30" s="246"/>
      <c r="E30" s="246"/>
      <c r="F30" s="246"/>
      <c r="G30" s="253"/>
      <c r="H30" s="254"/>
      <c r="I30" s="254"/>
      <c r="J30" s="255"/>
      <c r="K30" s="1152" t="s">
        <v>486</v>
      </c>
      <c r="L30" s="256"/>
      <c r="M30" s="257" t="s">
        <v>487</v>
      </c>
      <c r="N30" s="258"/>
    </row>
    <row r="31" spans="1:16">
      <c r="A31" s="250"/>
      <c r="B31" s="246"/>
      <c r="C31" s="246"/>
      <c r="D31" s="246"/>
      <c r="E31" s="246"/>
      <c r="F31" s="246"/>
      <c r="G31" s="259"/>
      <c r="H31" s="260"/>
      <c r="I31" s="260"/>
      <c r="J31" s="261"/>
      <c r="K31" s="1153"/>
      <c r="L31" s="262" t="s">
        <v>488</v>
      </c>
      <c r="M31" s="263" t="s">
        <v>489</v>
      </c>
      <c r="N31" s="264" t="s">
        <v>490</v>
      </c>
    </row>
    <row r="32" spans="1:16" ht="27" customHeight="1">
      <c r="A32" s="250"/>
      <c r="B32" s="246"/>
      <c r="C32" s="246"/>
      <c r="D32" s="246"/>
      <c r="E32" s="246"/>
      <c r="F32" s="246"/>
      <c r="G32" s="1154" t="s">
        <v>508</v>
      </c>
      <c r="H32" s="1155"/>
      <c r="I32" s="1155"/>
      <c r="J32" s="1156"/>
      <c r="K32" s="296">
        <v>10238750</v>
      </c>
      <c r="L32" s="296">
        <v>31325</v>
      </c>
      <c r="M32" s="297">
        <v>38230</v>
      </c>
      <c r="N32" s="298">
        <v>-18.100000000000001</v>
      </c>
    </row>
    <row r="33" spans="1:16" ht="13.5" customHeight="1">
      <c r="A33" s="250"/>
      <c r="B33" s="246"/>
      <c r="C33" s="246"/>
      <c r="D33" s="246"/>
      <c r="E33" s="246"/>
      <c r="F33" s="246"/>
      <c r="G33" s="1154" t="s">
        <v>509</v>
      </c>
      <c r="H33" s="1155"/>
      <c r="I33" s="1155"/>
      <c r="J33" s="1156"/>
      <c r="K33" s="296" t="s">
        <v>510</v>
      </c>
      <c r="L33" s="296" t="s">
        <v>510</v>
      </c>
      <c r="M33" s="297" t="s">
        <v>510</v>
      </c>
      <c r="N33" s="298" t="s">
        <v>510</v>
      </c>
    </row>
    <row r="34" spans="1:16" ht="27" customHeight="1">
      <c r="A34" s="250"/>
      <c r="B34" s="246"/>
      <c r="C34" s="246"/>
      <c r="D34" s="246"/>
      <c r="E34" s="246"/>
      <c r="F34" s="246"/>
      <c r="G34" s="1154" t="s">
        <v>511</v>
      </c>
      <c r="H34" s="1155"/>
      <c r="I34" s="1155"/>
      <c r="J34" s="1156"/>
      <c r="K34" s="296" t="s">
        <v>510</v>
      </c>
      <c r="L34" s="296" t="s">
        <v>510</v>
      </c>
      <c r="M34" s="297">
        <v>109</v>
      </c>
      <c r="N34" s="298" t="s">
        <v>510</v>
      </c>
    </row>
    <row r="35" spans="1:16" ht="27" customHeight="1">
      <c r="A35" s="250"/>
      <c r="B35" s="246"/>
      <c r="C35" s="246"/>
      <c r="D35" s="246"/>
      <c r="E35" s="246"/>
      <c r="F35" s="246"/>
      <c r="G35" s="1154" t="s">
        <v>512</v>
      </c>
      <c r="H35" s="1155"/>
      <c r="I35" s="1155"/>
      <c r="J35" s="1156"/>
      <c r="K35" s="296">
        <v>4520150</v>
      </c>
      <c r="L35" s="296">
        <v>13829</v>
      </c>
      <c r="M35" s="297">
        <v>9521</v>
      </c>
      <c r="N35" s="298">
        <v>45.2</v>
      </c>
    </row>
    <row r="36" spans="1:16" ht="27" customHeight="1">
      <c r="A36" s="250"/>
      <c r="B36" s="246"/>
      <c r="C36" s="246"/>
      <c r="D36" s="246"/>
      <c r="E36" s="246"/>
      <c r="F36" s="246"/>
      <c r="G36" s="1154" t="s">
        <v>513</v>
      </c>
      <c r="H36" s="1155"/>
      <c r="I36" s="1155"/>
      <c r="J36" s="1156"/>
      <c r="K36" s="296">
        <v>88522</v>
      </c>
      <c r="L36" s="296">
        <v>271</v>
      </c>
      <c r="M36" s="297">
        <v>386</v>
      </c>
      <c r="N36" s="298">
        <v>-29.8</v>
      </c>
    </row>
    <row r="37" spans="1:16" ht="13.5" customHeight="1">
      <c r="A37" s="250"/>
      <c r="B37" s="246"/>
      <c r="C37" s="246"/>
      <c r="D37" s="246"/>
      <c r="E37" s="246"/>
      <c r="F37" s="246"/>
      <c r="G37" s="1154" t="s">
        <v>514</v>
      </c>
      <c r="H37" s="1155"/>
      <c r="I37" s="1155"/>
      <c r="J37" s="1156"/>
      <c r="K37" s="296">
        <v>253534</v>
      </c>
      <c r="L37" s="296">
        <v>776</v>
      </c>
      <c r="M37" s="297">
        <v>876</v>
      </c>
      <c r="N37" s="298">
        <v>-11.4</v>
      </c>
    </row>
    <row r="38" spans="1:16" ht="27" customHeight="1">
      <c r="A38" s="250"/>
      <c r="B38" s="246"/>
      <c r="C38" s="246"/>
      <c r="D38" s="246"/>
      <c r="E38" s="246"/>
      <c r="F38" s="246"/>
      <c r="G38" s="1157" t="s">
        <v>515</v>
      </c>
      <c r="H38" s="1158"/>
      <c r="I38" s="1158"/>
      <c r="J38" s="1159"/>
      <c r="K38" s="299" t="s">
        <v>510</v>
      </c>
      <c r="L38" s="299" t="s">
        <v>510</v>
      </c>
      <c r="M38" s="300">
        <v>2</v>
      </c>
      <c r="N38" s="301" t="s">
        <v>510</v>
      </c>
      <c r="O38" s="295"/>
    </row>
    <row r="39" spans="1:16">
      <c r="A39" s="250"/>
      <c r="B39" s="246"/>
      <c r="C39" s="246"/>
      <c r="D39" s="246"/>
      <c r="E39" s="246"/>
      <c r="F39" s="246"/>
      <c r="G39" s="1157" t="s">
        <v>516</v>
      </c>
      <c r="H39" s="1158"/>
      <c r="I39" s="1158"/>
      <c r="J39" s="1159"/>
      <c r="K39" s="302">
        <v>-2025722</v>
      </c>
      <c r="L39" s="302">
        <v>-6198</v>
      </c>
      <c r="M39" s="303">
        <v>-8387</v>
      </c>
      <c r="N39" s="304">
        <v>-26.1</v>
      </c>
      <c r="O39" s="295"/>
    </row>
    <row r="40" spans="1:16" ht="27" customHeight="1">
      <c r="A40" s="250"/>
      <c r="B40" s="246"/>
      <c r="C40" s="246"/>
      <c r="D40" s="246"/>
      <c r="E40" s="246"/>
      <c r="F40" s="246"/>
      <c r="G40" s="1154" t="s">
        <v>517</v>
      </c>
      <c r="H40" s="1155"/>
      <c r="I40" s="1155"/>
      <c r="J40" s="1156"/>
      <c r="K40" s="302">
        <v>-9556532</v>
      </c>
      <c r="L40" s="302">
        <v>-29238</v>
      </c>
      <c r="M40" s="303">
        <v>-29253</v>
      </c>
      <c r="N40" s="304">
        <v>-0.1</v>
      </c>
      <c r="O40" s="295"/>
    </row>
    <row r="41" spans="1:16">
      <c r="A41" s="250"/>
      <c r="B41" s="246"/>
      <c r="C41" s="246"/>
      <c r="D41" s="246"/>
      <c r="E41" s="246"/>
      <c r="F41" s="246"/>
      <c r="G41" s="1160" t="s">
        <v>282</v>
      </c>
      <c r="H41" s="1161"/>
      <c r="I41" s="1161"/>
      <c r="J41" s="1162"/>
      <c r="K41" s="296">
        <v>3518702</v>
      </c>
      <c r="L41" s="302">
        <v>10765</v>
      </c>
      <c r="M41" s="303">
        <v>11483</v>
      </c>
      <c r="N41" s="304">
        <v>-6.3</v>
      </c>
      <c r="O41" s="295"/>
    </row>
    <row r="42" spans="1:16">
      <c r="A42" s="250"/>
      <c r="B42" s="246"/>
      <c r="C42" s="246"/>
      <c r="D42" s="246"/>
      <c r="E42" s="246"/>
      <c r="F42" s="246"/>
      <c r="G42" s="305" t="s">
        <v>518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519</v>
      </c>
      <c r="B47" s="246"/>
      <c r="C47" s="246"/>
      <c r="D47" s="246"/>
      <c r="E47" s="246"/>
      <c r="F47" s="246"/>
      <c r="G47" s="246"/>
      <c r="H47" s="246"/>
      <c r="I47" s="246"/>
      <c r="J47" s="246"/>
      <c r="K47" s="246"/>
      <c r="L47" s="246"/>
      <c r="M47" s="246"/>
      <c r="N47" s="246"/>
    </row>
    <row r="48" spans="1:16">
      <c r="A48" s="250"/>
      <c r="B48" s="246"/>
      <c r="C48" s="246"/>
      <c r="D48" s="246"/>
      <c r="E48" s="246"/>
      <c r="F48" s="246"/>
      <c r="G48" s="310" t="s">
        <v>520</v>
      </c>
      <c r="H48" s="310"/>
      <c r="I48" s="310"/>
      <c r="J48" s="310"/>
      <c r="K48" s="310"/>
      <c r="L48" s="310"/>
      <c r="M48" s="311"/>
      <c r="N48" s="310"/>
    </row>
    <row r="49" spans="1:14" ht="13.5" customHeight="1">
      <c r="A49" s="250"/>
      <c r="B49" s="246"/>
      <c r="C49" s="246"/>
      <c r="D49" s="246"/>
      <c r="E49" s="246"/>
      <c r="F49" s="246"/>
      <c r="G49" s="312"/>
      <c r="H49" s="313"/>
      <c r="I49" s="1147" t="s">
        <v>486</v>
      </c>
      <c r="J49" s="1149" t="s">
        <v>521</v>
      </c>
      <c r="K49" s="1150"/>
      <c r="L49" s="1150"/>
      <c r="M49" s="1150"/>
      <c r="N49" s="1151"/>
    </row>
    <row r="50" spans="1:14">
      <c r="A50" s="250"/>
      <c r="B50" s="246"/>
      <c r="C50" s="246"/>
      <c r="D50" s="246"/>
      <c r="E50" s="246"/>
      <c r="F50" s="246"/>
      <c r="G50" s="314"/>
      <c r="H50" s="315"/>
      <c r="I50" s="1148"/>
      <c r="J50" s="316" t="s">
        <v>522</v>
      </c>
      <c r="K50" s="317" t="s">
        <v>523</v>
      </c>
      <c r="L50" s="318" t="s">
        <v>524</v>
      </c>
      <c r="M50" s="319" t="s">
        <v>525</v>
      </c>
      <c r="N50" s="320" t="s">
        <v>526</v>
      </c>
    </row>
    <row r="51" spans="1:14">
      <c r="A51" s="250"/>
      <c r="B51" s="246"/>
      <c r="C51" s="246"/>
      <c r="D51" s="246"/>
      <c r="E51" s="246"/>
      <c r="F51" s="246"/>
      <c r="G51" s="312" t="s">
        <v>527</v>
      </c>
      <c r="H51" s="313"/>
      <c r="I51" s="321">
        <v>9665227</v>
      </c>
      <c r="J51" s="322">
        <v>29748</v>
      </c>
      <c r="K51" s="323">
        <v>63.5</v>
      </c>
      <c r="L51" s="324">
        <v>41705</v>
      </c>
      <c r="M51" s="325">
        <v>-4.9000000000000004</v>
      </c>
      <c r="N51" s="326">
        <v>68.400000000000006</v>
      </c>
    </row>
    <row r="52" spans="1:14">
      <c r="A52" s="250"/>
      <c r="B52" s="246"/>
      <c r="C52" s="246"/>
      <c r="D52" s="246"/>
      <c r="E52" s="246"/>
      <c r="F52" s="246"/>
      <c r="G52" s="327"/>
      <c r="H52" s="328" t="s">
        <v>528</v>
      </c>
      <c r="I52" s="329">
        <v>4184547</v>
      </c>
      <c r="J52" s="330">
        <v>12879</v>
      </c>
      <c r="K52" s="331">
        <v>34.6</v>
      </c>
      <c r="L52" s="332">
        <v>22742</v>
      </c>
      <c r="M52" s="333">
        <v>-4.0999999999999996</v>
      </c>
      <c r="N52" s="334">
        <v>38.700000000000003</v>
      </c>
    </row>
    <row r="53" spans="1:14">
      <c r="A53" s="250"/>
      <c r="B53" s="246"/>
      <c r="C53" s="246"/>
      <c r="D53" s="246"/>
      <c r="E53" s="246"/>
      <c r="F53" s="246"/>
      <c r="G53" s="312" t="s">
        <v>529</v>
      </c>
      <c r="H53" s="313"/>
      <c r="I53" s="321">
        <v>10303477</v>
      </c>
      <c r="J53" s="322">
        <v>31598</v>
      </c>
      <c r="K53" s="323">
        <v>6.2</v>
      </c>
      <c r="L53" s="324">
        <v>47677</v>
      </c>
      <c r="M53" s="325">
        <v>14.3</v>
      </c>
      <c r="N53" s="326">
        <v>-8.1</v>
      </c>
    </row>
    <row r="54" spans="1:14">
      <c r="A54" s="250"/>
      <c r="B54" s="246"/>
      <c r="C54" s="246"/>
      <c r="D54" s="246"/>
      <c r="E54" s="246"/>
      <c r="F54" s="246"/>
      <c r="G54" s="327"/>
      <c r="H54" s="328" t="s">
        <v>528</v>
      </c>
      <c r="I54" s="329">
        <v>4673286</v>
      </c>
      <c r="J54" s="330">
        <v>14332</v>
      </c>
      <c r="K54" s="331">
        <v>11.3</v>
      </c>
      <c r="L54" s="332">
        <v>23360</v>
      </c>
      <c r="M54" s="333">
        <v>2.7</v>
      </c>
      <c r="N54" s="334">
        <v>8.6</v>
      </c>
    </row>
    <row r="55" spans="1:14">
      <c r="A55" s="250"/>
      <c r="B55" s="246"/>
      <c r="C55" s="246"/>
      <c r="D55" s="246"/>
      <c r="E55" s="246"/>
      <c r="F55" s="246"/>
      <c r="G55" s="312" t="s">
        <v>530</v>
      </c>
      <c r="H55" s="313"/>
      <c r="I55" s="321">
        <v>15046608</v>
      </c>
      <c r="J55" s="322">
        <v>46041</v>
      </c>
      <c r="K55" s="323">
        <v>45.7</v>
      </c>
      <c r="L55" s="324">
        <v>51613</v>
      </c>
      <c r="M55" s="325">
        <v>8.3000000000000007</v>
      </c>
      <c r="N55" s="326">
        <v>37.4</v>
      </c>
    </row>
    <row r="56" spans="1:14">
      <c r="A56" s="250"/>
      <c r="B56" s="246"/>
      <c r="C56" s="246"/>
      <c r="D56" s="246"/>
      <c r="E56" s="246"/>
      <c r="F56" s="246"/>
      <c r="G56" s="327"/>
      <c r="H56" s="328" t="s">
        <v>528</v>
      </c>
      <c r="I56" s="329">
        <v>5987844</v>
      </c>
      <c r="J56" s="330">
        <v>18322</v>
      </c>
      <c r="K56" s="331">
        <v>27.8</v>
      </c>
      <c r="L56" s="332">
        <v>25872</v>
      </c>
      <c r="M56" s="333">
        <v>10.8</v>
      </c>
      <c r="N56" s="334">
        <v>17</v>
      </c>
    </row>
    <row r="57" spans="1:14">
      <c r="A57" s="250"/>
      <c r="B57" s="246"/>
      <c r="C57" s="246"/>
      <c r="D57" s="246"/>
      <c r="E57" s="246"/>
      <c r="F57" s="246"/>
      <c r="G57" s="312" t="s">
        <v>531</v>
      </c>
      <c r="H57" s="313"/>
      <c r="I57" s="321">
        <v>20792574</v>
      </c>
      <c r="J57" s="322">
        <v>63526</v>
      </c>
      <c r="K57" s="323">
        <v>38</v>
      </c>
      <c r="L57" s="324">
        <v>50880</v>
      </c>
      <c r="M57" s="325">
        <v>-1.4</v>
      </c>
      <c r="N57" s="326">
        <v>39.4</v>
      </c>
    </row>
    <row r="58" spans="1:14">
      <c r="A58" s="250"/>
      <c r="B58" s="246"/>
      <c r="C58" s="246"/>
      <c r="D58" s="246"/>
      <c r="E58" s="246"/>
      <c r="F58" s="246"/>
      <c r="G58" s="327"/>
      <c r="H58" s="328" t="s">
        <v>528</v>
      </c>
      <c r="I58" s="329">
        <v>7421287</v>
      </c>
      <c r="J58" s="330">
        <v>22674</v>
      </c>
      <c r="K58" s="331">
        <v>23.8</v>
      </c>
      <c r="L58" s="332">
        <v>27819</v>
      </c>
      <c r="M58" s="333">
        <v>7.5</v>
      </c>
      <c r="N58" s="334">
        <v>16.3</v>
      </c>
    </row>
    <row r="59" spans="1:14">
      <c r="A59" s="250"/>
      <c r="B59" s="246"/>
      <c r="C59" s="246"/>
      <c r="D59" s="246"/>
      <c r="E59" s="246"/>
      <c r="F59" s="246"/>
      <c r="G59" s="312" t="s">
        <v>532</v>
      </c>
      <c r="H59" s="313"/>
      <c r="I59" s="321">
        <v>18396236</v>
      </c>
      <c r="J59" s="322">
        <v>56283</v>
      </c>
      <c r="K59" s="323">
        <v>-11.4</v>
      </c>
      <c r="L59" s="324">
        <v>46395</v>
      </c>
      <c r="M59" s="325">
        <v>-8.8000000000000007</v>
      </c>
      <c r="N59" s="326">
        <v>-2.6</v>
      </c>
    </row>
    <row r="60" spans="1:14">
      <c r="A60" s="250"/>
      <c r="B60" s="246"/>
      <c r="C60" s="246"/>
      <c r="D60" s="246"/>
      <c r="E60" s="246"/>
      <c r="F60" s="246"/>
      <c r="G60" s="327"/>
      <c r="H60" s="328" t="s">
        <v>528</v>
      </c>
      <c r="I60" s="335">
        <v>8882855</v>
      </c>
      <c r="J60" s="330">
        <v>27177</v>
      </c>
      <c r="K60" s="331">
        <v>19.899999999999999</v>
      </c>
      <c r="L60" s="332">
        <v>26304</v>
      </c>
      <c r="M60" s="333">
        <v>-5.4</v>
      </c>
      <c r="N60" s="334">
        <v>25.3</v>
      </c>
    </row>
    <row r="61" spans="1:14">
      <c r="A61" s="250"/>
      <c r="B61" s="246"/>
      <c r="C61" s="246"/>
      <c r="D61" s="246"/>
      <c r="E61" s="246"/>
      <c r="F61" s="246"/>
      <c r="G61" s="312" t="s">
        <v>533</v>
      </c>
      <c r="H61" s="336"/>
      <c r="I61" s="337">
        <v>14840824</v>
      </c>
      <c r="J61" s="338">
        <v>45439</v>
      </c>
      <c r="K61" s="339">
        <v>28.4</v>
      </c>
      <c r="L61" s="340">
        <v>47654</v>
      </c>
      <c r="M61" s="341">
        <v>1.5</v>
      </c>
      <c r="N61" s="326">
        <v>26.9</v>
      </c>
    </row>
    <row r="62" spans="1:14">
      <c r="A62" s="250"/>
      <c r="B62" s="246"/>
      <c r="C62" s="246"/>
      <c r="D62" s="246"/>
      <c r="E62" s="246"/>
      <c r="F62" s="246"/>
      <c r="G62" s="327"/>
      <c r="H62" s="328" t="s">
        <v>528</v>
      </c>
      <c r="I62" s="329">
        <v>6229964</v>
      </c>
      <c r="J62" s="330">
        <v>19077</v>
      </c>
      <c r="K62" s="331">
        <v>23.5</v>
      </c>
      <c r="L62" s="332">
        <v>25219</v>
      </c>
      <c r="M62" s="333">
        <v>2.2999999999999998</v>
      </c>
      <c r="N62" s="334">
        <v>21.2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535</v>
      </c>
      <c r="G46" s="8" t="s">
        <v>536</v>
      </c>
      <c r="H46" s="8" t="s">
        <v>537</v>
      </c>
      <c r="I46" s="8" t="s">
        <v>538</v>
      </c>
      <c r="J46" s="9" t="s">
        <v>539</v>
      </c>
    </row>
    <row r="47" spans="2:10" ht="57.75" customHeight="1">
      <c r="B47" s="10"/>
      <c r="C47" s="1172" t="s">
        <v>3</v>
      </c>
      <c r="D47" s="1172"/>
      <c r="E47" s="1173"/>
      <c r="F47" s="11">
        <v>16.71</v>
      </c>
      <c r="G47" s="12">
        <v>18.22</v>
      </c>
      <c r="H47" s="12">
        <v>18.91</v>
      </c>
      <c r="I47" s="12">
        <v>20.3</v>
      </c>
      <c r="J47" s="13">
        <v>18.46</v>
      </c>
    </row>
    <row r="48" spans="2:10" ht="57.75" customHeight="1">
      <c r="B48" s="14"/>
      <c r="C48" s="1174" t="s">
        <v>4</v>
      </c>
      <c r="D48" s="1174"/>
      <c r="E48" s="1175"/>
      <c r="F48" s="15">
        <v>6.1</v>
      </c>
      <c r="G48" s="16">
        <v>6.22</v>
      </c>
      <c r="H48" s="16">
        <v>6.61</v>
      </c>
      <c r="I48" s="16">
        <v>6.11</v>
      </c>
      <c r="J48" s="17">
        <v>5.86</v>
      </c>
    </row>
    <row r="49" spans="2:10" ht="57.75" customHeight="1" thickBot="1">
      <c r="B49" s="18"/>
      <c r="C49" s="1176" t="s">
        <v>5</v>
      </c>
      <c r="D49" s="1176"/>
      <c r="E49" s="1177"/>
      <c r="F49" s="19">
        <v>2.34</v>
      </c>
      <c r="G49" s="20">
        <v>2.12</v>
      </c>
      <c r="H49" s="20">
        <v>1.21</v>
      </c>
      <c r="I49" s="20">
        <v>1.01</v>
      </c>
      <c r="J49" s="21" t="s">
        <v>540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cp:lastPrinted>2018-11-26T05:16:17Z</cp:lastPrinted>
  <dcterms:created xsi:type="dcterms:W3CDTF">2018-01-24T03:52:30Z</dcterms:created>
  <dcterms:modified xsi:type="dcterms:W3CDTF">2018-11-28T23:48:06Z</dcterms:modified>
  <cp:category/>
</cp:coreProperties>
</file>