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sv00\総務課\財政係\公営企業\平成29年度\01 照会\300125 経営比較分析表の分析等について\回答\"/>
    </mc:Choice>
  </mc:AlternateContent>
  <workbookProtection workbookPassword="B319" lockStructure="1"/>
  <bookViews>
    <workbookView xWindow="0" yWindow="0" windowWidth="23040" windowHeight="9408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<sst xmlns="http://schemas.openxmlformats.org/spreadsheetml/2006/main" count="251" uniqueCount="124">
  <si>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</si>
  <si>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</si>
  <si>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</si>
  <si>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</si>
  <si>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</si>
  <si>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</si>
  <si>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</si>
  <si>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</si>
  <si>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</si>
  <si>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</si>
  <si>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</si>
  <si>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</si>
  <si>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</si>
  <si>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</si>
  <si>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</si>
  <si>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</si>
  <si>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</si>
  <si>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</si>
  <si>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</si>
  <si>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</si>
  <si>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</si>
  <si>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</si>
  <si>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</si>
  <si>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</si>
  <si>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</si>
  <si>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</si>
  <si>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</si>
  <si>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</si>
  <si>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</si>
  <si>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</si>
  <si>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</si>
  <si>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</si>
  <si>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</si>
  <si>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</si>
  <si>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</si>
  <si>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</si>
  <si>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</si>
  <si>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</si>
  <si>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</si>
  <si>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</si>
  <si>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</si>
  <si>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</si>
  <si>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</si>
  <si>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</si>
  <si>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</si>
  <si>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</si>
  <si>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</si>
  <si>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</si>
  <si>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</si>
  <si>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</si>
  <si>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</si>
  <si>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</si>
  <si>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</si>
  <si>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</si>
  <si>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</si>
  <si>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</si>
  <si>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</si>
  <si>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</si>
  <si>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</si>
  <si>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</si>
  <si>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</si>
  <si>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</si>
  <si>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</si>
  <si>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</si>
  <si>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</si>
  <si>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</si>
  <si>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</si>
  <si>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</si>
  <si>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</si>
  <si>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</si>
  <si>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</si>
  <si>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</si>
  <si>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</si>
  <si>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</si>
  <si>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</si>
  <si>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</si>
  <si>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</si>
  <si>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</si>
  <si>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</si>
  <si>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</si>
  <si>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</si>
  <si>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</si>
  <si>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</si>
  <si>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</si>
  <si>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</si>
  <si>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</si>
  <si>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</si>
  <si>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</si>
  <si>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</si>
  <si>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</si>
  <si>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</si>
  <si>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</si>
  <si>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</si>
  <si>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</si>
  <si>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</si>
  <si>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</si>
  <si>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</si>
  <si>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</si>
  <si>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</si>
  <si>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</si>
  <si>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</si>
  <si>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</si>
  <si>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</si>
  <si>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</si>
  <si>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</si>
  <si>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</si>
  <si>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</si>
  <si>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</si>
  <si>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会津美里町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</si>
  <si>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</si>
  <si>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</si>
  <si>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</si>
  <si>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</si>
  <si>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</si>
  <si>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</si>
  <si>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</si>
  <si>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</si>
  <si>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</si>
  <si>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</si>
  <si>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</si>
  <si>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法定耐用年数を超えた浄化槽はないが、計画的な付帯設備等の保守点検に取り組んでいる。</t>
    <phoneticPr fontId="4"/>
  </si>
  <si>
    <t>必要な保守、修理を計画的に実施し、維持管理費用の軽減が必要である。
更新等の財源確保のための検討が必要である。</t>
    <phoneticPr fontId="4"/>
  </si>
  <si>
    <t>非設置</t>
    <rPh sb="0" eb="1">
      <t>ヒ</t>
    </rPh>
    <rPh sb="1" eb="3">
      <t>セッチ</t>
    </rPh>
    <phoneticPr fontId="4"/>
  </si>
  <si>
    <t>収益的収支比率
維持管理経費を料金収入等で賄うことができている。
企業債現在高対事業規模比率
事業完了により、企業債残高は減少しているが、一般会計負担額の減少により比率が増加している。
経費回収率
使用料で回収すべき経費について、回収できている。
汚水処理原価
類似団体と比較して低い値となっている。
水洗化率
100％である。</t>
    <rPh sb="134" eb="136">
      <t>ルイジ</t>
    </rPh>
    <rPh sb="136" eb="138">
      <t>ダンタイ</t>
    </rPh>
    <rPh sb="139" eb="141">
      <t>ヒカク</t>
    </rPh>
    <rPh sb="143" eb="144">
      <t>ヒク</t>
    </rPh>
    <rPh sb="145" eb="146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</si>
</sst>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32976"/>
        <c:axId val="39183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32976"/>
        <c:axId val="391833368"/>
      </c:lineChart>
      <c:dateAx>
        <c:axId val="39183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833368"/>
        <c:crosses val="autoZero"/>
        <c:auto val="1"/>
        <c:lblOffset val="100"/>
        <c:baseTimeUnit val="years"/>
      </c:dateAx>
      <c:valAx>
        <c:axId val="39183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83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30128"/>
        <c:axId val="39123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30128"/>
        <c:axId val="391230520"/>
      </c:lineChart>
      <c:dateAx>
        <c:axId val="39123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230520"/>
        <c:crosses val="autoZero"/>
        <c:auto val="1"/>
        <c:lblOffset val="100"/>
        <c:baseTimeUnit val="years"/>
      </c:dateAx>
      <c:valAx>
        <c:axId val="39123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23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030448"/>
        <c:axId val="274030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30448"/>
        <c:axId val="274030840"/>
      </c:lineChart>
      <c:dateAx>
        <c:axId val="27403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4030840"/>
        <c:crosses val="autoZero"/>
        <c:auto val="1"/>
        <c:lblOffset val="100"/>
        <c:baseTimeUnit val="years"/>
      </c:dateAx>
      <c:valAx>
        <c:axId val="274030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403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66.8</c:v>
                </c:pt>
                <c:pt idx="1">
                  <c:v>64.53</c:v>
                </c:pt>
                <c:pt idx="2">
                  <c:v>106.92</c:v>
                </c:pt>
                <c:pt idx="3">
                  <c:v>99.77</c:v>
                </c:pt>
                <c:pt idx="4">
                  <c:v>96.3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34544"/>
        <c:axId val="27873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34544"/>
        <c:axId val="278732504"/>
      </c:lineChart>
      <c:dateAx>
        <c:axId val="39183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732504"/>
        <c:crosses val="autoZero"/>
        <c:auto val="1"/>
        <c:lblOffset val="100"/>
        <c:baseTimeUnit val="years"/>
      </c:dateAx>
      <c:valAx>
        <c:axId val="278732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83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733680"/>
        <c:axId val="27873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33680"/>
        <c:axId val="278734072"/>
      </c:lineChart>
      <c:dateAx>
        <c:axId val="27873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734072"/>
        <c:crosses val="autoZero"/>
        <c:auto val="1"/>
        <c:lblOffset val="100"/>
        <c:baseTimeUnit val="years"/>
      </c:dateAx>
      <c:valAx>
        <c:axId val="27873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73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17360"/>
        <c:axId val="40041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17360"/>
        <c:axId val="400417752"/>
      </c:lineChart>
      <c:dateAx>
        <c:axId val="40041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0417752"/>
        <c:crosses val="autoZero"/>
        <c:auto val="1"/>
        <c:lblOffset val="100"/>
        <c:baseTimeUnit val="years"/>
      </c:dateAx>
      <c:valAx>
        <c:axId val="40041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41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841104"/>
        <c:axId val="367841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41104"/>
        <c:axId val="367841496"/>
      </c:lineChart>
      <c:dateAx>
        <c:axId val="36784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7841496"/>
        <c:crosses val="autoZero"/>
        <c:auto val="1"/>
        <c:lblOffset val="100"/>
        <c:baseTimeUnit val="years"/>
      </c:dateAx>
      <c:valAx>
        <c:axId val="367841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784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12504"/>
        <c:axId val="39011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2504"/>
        <c:axId val="390112896"/>
      </c:lineChart>
      <c:dateAx>
        <c:axId val="390112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112896"/>
        <c:crosses val="autoZero"/>
        <c:auto val="1"/>
        <c:lblOffset val="100"/>
        <c:baseTimeUnit val="years"/>
      </c:dateAx>
      <c:valAx>
        <c:axId val="39011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112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937.26</c:v>
                </c:pt>
                <c:pt idx="1">
                  <c:v>1501.15</c:v>
                </c:pt>
                <c:pt idx="2">
                  <c:v>1258.98</c:v>
                </c:pt>
                <c:pt idx="3">
                  <c:v>1174.47</c:v>
                </c:pt>
                <c:pt idx="4">
                  <c:v>1209.53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863200"/>
        <c:axId val="393863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63200"/>
        <c:axId val="393863592"/>
      </c:lineChart>
      <c:dateAx>
        <c:axId val="39386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863592"/>
        <c:crosses val="autoZero"/>
        <c:auto val="1"/>
        <c:lblOffset val="100"/>
        <c:baseTimeUnit val="years"/>
      </c:dateAx>
      <c:valAx>
        <c:axId val="393863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86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56.92</c:v>
                </c:pt>
                <c:pt idx="1">
                  <c:v>55.25</c:v>
                </c:pt>
                <c:pt idx="2">
                  <c:v>55.92</c:v>
                </c:pt>
                <c:pt idx="3">
                  <c:v>52.21</c:v>
                </c:pt>
                <c:pt idx="4">
                  <c:v>93.65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840712"/>
        <c:axId val="39386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40712"/>
        <c:axId val="393864768"/>
      </c:lineChart>
      <c:dateAx>
        <c:axId val="367840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864768"/>
        <c:crosses val="autoZero"/>
        <c:auto val="1"/>
        <c:lblOffset val="100"/>
        <c:baseTimeUnit val="years"/>
      </c:dateAx>
      <c:valAx>
        <c:axId val="39386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784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282.38</c:v>
                </c:pt>
                <c:pt idx="1">
                  <c:v>301.29000000000002</c:v>
                </c:pt>
                <c:pt idx="2">
                  <c:v>334.39</c:v>
                </c:pt>
                <c:pt idx="3">
                  <c:v>362.99</c:v>
                </c:pt>
                <c:pt idx="4">
                  <c:v>200.61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812680"/>
        <c:axId val="35681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12680"/>
        <c:axId val="356813072"/>
      </c:lineChart>
      <c:dateAx>
        <c:axId val="35681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813072"/>
        <c:crosses val="autoZero"/>
        <c:auto val="1"/>
        <c:lblOffset val="100"/>
        <c:baseTimeUnit val="years"/>
      </c:dateAx>
      <c:valAx>
        <c:axId val="35681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812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Z1" zoomScaleNormal="100" workbookViewId="0">
      <selection activeCell="BL16" sqref="BL16:BZ44"/>
    </sheetView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福島県　会津美里町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21132</v>
      </c>
      <c r="AM8" s="67"/>
      <c r="AN8" s="67"/>
      <c r="AO8" s="67"/>
      <c r="AP8" s="67"/>
      <c r="AQ8" s="67"/>
      <c r="AR8" s="67"/>
      <c r="AS8" s="67"/>
      <c r="AT8" s="66">
        <f>データ!T6</f>
        <v>276.33</v>
      </c>
      <c r="AU8" s="66"/>
      <c r="AV8" s="66"/>
      <c r="AW8" s="66"/>
      <c r="AX8" s="66"/>
      <c r="AY8" s="66"/>
      <c r="AZ8" s="66"/>
      <c r="BA8" s="66"/>
      <c r="BB8" s="66">
        <f>データ!U6</f>
        <v>76.47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1.57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3780</v>
      </c>
      <c r="AE10" s="67"/>
      <c r="AF10" s="67"/>
      <c r="AG10" s="67"/>
      <c r="AH10" s="67"/>
      <c r="AI10" s="67"/>
      <c r="AJ10" s="67"/>
      <c r="AK10" s="2"/>
      <c r="AL10" s="67">
        <f>データ!V6</f>
        <v>329</v>
      </c>
      <c r="AM10" s="67"/>
      <c r="AN10" s="67"/>
      <c r="AO10" s="67"/>
      <c r="AP10" s="67"/>
      <c r="AQ10" s="67"/>
      <c r="AR10" s="67"/>
      <c r="AS10" s="67"/>
      <c r="AT10" s="66">
        <f>データ!W6</f>
        <v>0.46</v>
      </c>
      <c r="AU10" s="66"/>
      <c r="AV10" s="66"/>
      <c r="AW10" s="66"/>
      <c r="AX10" s="66"/>
      <c r="AY10" s="66"/>
      <c r="AZ10" s="66"/>
      <c r="BA10" s="66"/>
      <c r="BB10" s="66">
        <f>データ!X6</f>
        <v>715.22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120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121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36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5" s="36" customFormat="1">
      <c r="A6" s="28" t="s">
        <v>107</v>
      </c>
      <c r="B6" s="33">
        <f>B7</f>
        <v>2016</v>
      </c>
      <c r="C6" s="33">
        <f t="shared" ref="C6:X6" si="3">C7</f>
        <v>74471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福島県　会津美里町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1.57</v>
      </c>
      <c r="Q6" s="34">
        <f t="shared" si="3"/>
        <v>100</v>
      </c>
      <c r="R6" s="34">
        <f t="shared" si="3"/>
        <v>3780</v>
      </c>
      <c r="S6" s="34">
        <f t="shared" si="3"/>
        <v>21132</v>
      </c>
      <c r="T6" s="34">
        <f t="shared" si="3"/>
        <v>276.33</v>
      </c>
      <c r="U6" s="34">
        <f t="shared" si="3"/>
        <v>76.47</v>
      </c>
      <c r="V6" s="34">
        <f t="shared" si="3"/>
        <v>329</v>
      </c>
      <c r="W6" s="34">
        <f t="shared" si="3"/>
        <v>0.46</v>
      </c>
      <c r="X6" s="34">
        <f t="shared" si="3"/>
        <v>715.22</v>
      </c>
      <c r="Y6" s="35">
        <f>IF(Y7="",NA(),Y7)</f>
        <v>66.8</v>
      </c>
      <c r="Z6" s="35">
        <f t="shared" ref="Z6:AH6" si="4">IF(Z7="",NA(),Z7)</f>
        <v>64.53</v>
      </c>
      <c r="AA6" s="35">
        <f t="shared" si="4"/>
        <v>106.92</v>
      </c>
      <c r="AB6" s="35">
        <f t="shared" si="4"/>
        <v>99.77</v>
      </c>
      <c r="AC6" s="35">
        <f t="shared" si="4"/>
        <v>96.3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937.26</v>
      </c>
      <c r="BG6" s="35">
        <f t="shared" ref="BG6:BO6" si="7">IF(BG7="",NA(),BG7)</f>
        <v>1501.15</v>
      </c>
      <c r="BH6" s="35">
        <f t="shared" si="7"/>
        <v>1258.98</v>
      </c>
      <c r="BI6" s="35">
        <f t="shared" si="7"/>
        <v>1174.47</v>
      </c>
      <c r="BJ6" s="35">
        <f t="shared" si="7"/>
        <v>1209.53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56.92</v>
      </c>
      <c r="BR6" s="35">
        <f t="shared" ref="BR6:BZ6" si="8">IF(BR7="",NA(),BR7)</f>
        <v>55.25</v>
      </c>
      <c r="BS6" s="35">
        <f t="shared" si="8"/>
        <v>55.92</v>
      </c>
      <c r="BT6" s="35">
        <f t="shared" si="8"/>
        <v>52.21</v>
      </c>
      <c r="BU6" s="35">
        <f t="shared" si="8"/>
        <v>93.65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282.38</v>
      </c>
      <c r="CC6" s="35">
        <f t="shared" ref="CC6:CK6" si="9">IF(CC7="",NA(),CC7)</f>
        <v>301.29000000000002</v>
      </c>
      <c r="CD6" s="35">
        <f t="shared" si="9"/>
        <v>334.39</v>
      </c>
      <c r="CE6" s="35">
        <f t="shared" si="9"/>
        <v>362.99</v>
      </c>
      <c r="CF6" s="35">
        <f t="shared" si="9"/>
        <v>200.61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74471</v>
      </c>
      <c r="D7" s="37">
        <v>47</v>
      </c>
      <c r="E7" s="37">
        <v>18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/>
      <c r="N7" s="38" t="s">
        <v>113</v>
      </c>
      <c r="O7" s="38" t="s">
        <v>114</v>
      </c>
      <c r="P7" s="38">
        <v>1.57</v>
      </c>
      <c r="Q7" s="38">
        <v>100</v>
      </c>
      <c r="R7" s="38">
        <v>3780</v>
      </c>
      <c r="S7" s="38">
        <v>21132</v>
      </c>
      <c r="T7" s="38">
        <v>276.33</v>
      </c>
      <c r="U7" s="38">
        <v>76.47</v>
      </c>
      <c r="V7" s="38">
        <v>329</v>
      </c>
      <c r="W7" s="38">
        <v>0.46</v>
      </c>
      <c r="X7" s="38">
        <v>715.22</v>
      </c>
      <c r="Y7" s="38">
        <v>66.8</v>
      </c>
      <c r="Z7" s="38">
        <v>64.53</v>
      </c>
      <c r="AA7" s="38">
        <v>106.92</v>
      </c>
      <c r="AB7" s="38">
        <v>99.77</v>
      </c>
      <c r="AC7" s="38">
        <v>96.3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937.26</v>
      </c>
      <c r="BG7" s="38">
        <v>1501.15</v>
      </c>
      <c r="BH7" s="38">
        <v>1258.98</v>
      </c>
      <c r="BI7" s="38">
        <v>1174.47</v>
      </c>
      <c r="BJ7" s="38">
        <v>1209.53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56.92</v>
      </c>
      <c r="BR7" s="38">
        <v>55.25</v>
      </c>
      <c r="BS7" s="38">
        <v>55.92</v>
      </c>
      <c r="BT7" s="38">
        <v>52.21</v>
      </c>
      <c r="BU7" s="38">
        <v>93.65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282.38</v>
      </c>
      <c r="CC7" s="38">
        <v>301.29000000000002</v>
      </c>
      <c r="CD7" s="38">
        <v>334.39</v>
      </c>
      <c r="CE7" s="38">
        <v>362.99</v>
      </c>
      <c r="CF7" s="38">
        <v>200.61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113</v>
      </c>
      <c r="EF7" s="38" t="s">
        <v>113</v>
      </c>
      <c r="EG7" s="38" t="s">
        <v>113</v>
      </c>
      <c r="EH7" s="38" t="s">
        <v>113</v>
      </c>
      <c r="EI7" s="38" t="s">
        <v>113</v>
      </c>
      <c r="EJ7" s="38" t="s">
        <v>113</v>
      </c>
      <c r="EK7" s="38" t="s">
        <v>113</v>
      </c>
      <c r="EL7" s="38" t="s">
        <v>113</v>
      </c>
      <c r="EM7" s="38" t="s">
        <v>113</v>
      </c>
      <c r="EN7" s="38" t="s">
        <v>113</v>
      </c>
      <c r="EO7" s="38" t="s">
        <v>113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 周</cp:lastModifiedBy>
  <cp:lastPrinted>2018-02-07T06:24:04Z</cp:lastPrinted>
  <dcterms:created xsi:type="dcterms:W3CDTF">2017-12-25T02:39:43Z</dcterms:created>
  <dcterms:modified xsi:type="dcterms:W3CDTF">2018-02-07T06:24:07Z</dcterms:modified>
  <cp:category/>
</cp:coreProperties>
</file>