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AL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<sst xmlns="http://schemas.openxmlformats.org/spreadsheetml/2006/main" count="240" uniqueCount="125">
  <si>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</si>
  <si>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</si>
  <si>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</si>
  <si>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</si>
  <si>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</si>
  <si>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</si>
  <si>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</si>
  <si>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</si>
  <si>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</si>
  <si>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</si>
  <si>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</si>
  <si>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</si>
  <si>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</si>
  <si>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</si>
  <si>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</si>
  <si>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</si>
  <si>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</si>
  <si>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</si>
  <si>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</si>
  <si>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</si>
  <si>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</si>
  <si>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</si>
  <si>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</si>
  <si>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</si>
  <si>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</si>
  <si>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</si>
  <si>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</si>
  <si>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</si>
  <si>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</si>
  <si>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</si>
  <si>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</si>
  <si>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</si>
  <si>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</si>
  <si>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</si>
  <si>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</si>
  <si>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</si>
  <si>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</si>
  <si>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</si>
  <si>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</si>
  <si>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</si>
  <si>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</si>
  <si>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</si>
  <si>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</si>
  <si>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</si>
  <si>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</si>
  <si>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</si>
  <si>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</si>
  <si>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</si>
  <si>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</si>
  <si>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</si>
  <si>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</si>
  <si>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</si>
  <si>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</si>
  <si>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</si>
  <si>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</si>
  <si>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</si>
  <si>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</si>
  <si>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</si>
  <si>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</si>
  <si>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</si>
  <si>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</si>
  <si>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</si>
  <si>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</si>
  <si>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</si>
  <si>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</si>
  <si>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</si>
  <si>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</si>
  <si>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</si>
  <si>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</si>
  <si>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</si>
  <si>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</si>
  <si>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</si>
  <si>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</si>
  <si>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</si>
  <si>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</si>
  <si>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</si>
  <si>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</si>
  <si>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</si>
  <si>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</si>
  <si>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</si>
  <si>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</si>
  <si>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</si>
  <si>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</si>
  <si>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</si>
  <si>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</si>
  <si>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</si>
  <si>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</si>
  <si>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</si>
  <si>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</si>
  <si>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</si>
  <si>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</si>
  <si>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</si>
  <si>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</si>
  <si>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</si>
  <si>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</si>
  <si>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</si>
  <si>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</si>
  <si>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</si>
  <si>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</si>
  <si>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</si>
  <si>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</si>
  <si>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</si>
  <si>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</si>
  <si>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</si>
  <si>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</si>
  <si>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</si>
  <si>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</si>
  <si>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</si>
  <si>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</si>
  <si>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田村市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</si>
  <si>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</si>
  <si>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</si>
  <si>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</si>
  <si>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</si>
  <si>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</si>
  <si>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</si>
  <si>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</si>
  <si>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</si>
  <si>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</si>
  <si>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</si>
  <si>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</si>
  <si>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rFont val="ＭＳ ゴシック"/>
        <family val="3"/>
        <charset val="128"/>
      </rPr>
      <t xml:space="preserve">
◆H27以降、繰出基準の算定方式見直しにより、基準内繰入金（一般会計で負担すべき経費）の増加によって経営改善が図られているデータとなっているが、経営実態に大きな変化はない。
</t>
    </r>
    <r>
      <rPr>
        <sz val="11"/>
        <color rgb="FF7030A0"/>
        <rFont val="ＭＳ ゴシック"/>
        <family val="3"/>
        <charset val="128"/>
      </rPr>
      <t xml:space="preserve">
</t>
    </r>
    <r>
      <rPr>
        <sz val="11"/>
        <rFont val="ＭＳ ゴシック"/>
        <family val="3"/>
        <charset val="128"/>
      </rPr>
      <t>◆汚水処理原価、施設利用率、水洗化率がともに類似団体平均値の近似値となっているものの、経費回収率は平均値を大幅に下回り、収益的収支比率も70％弱に留まっている。
　これは、使用料水準の低さが収支圧迫の要因となっており、経営規模の適正化と併せて使用料水準の引き上げについても検討する必要が生じている。
◆企業債残高は、管路整備の概成に伴い年々減少しており、企業債残高対事業規模比率は算定方式の見直しにより大幅に減少している。</t>
    </r>
    <rPh sb="5" eb="7">
      <t>イコウ</t>
    </rPh>
    <rPh sb="8" eb="10">
      <t>クリダ</t>
    </rPh>
    <rPh sb="10" eb="12">
      <t>キジュン</t>
    </rPh>
    <rPh sb="13" eb="15">
      <t>サンテイ</t>
    </rPh>
    <rPh sb="15" eb="17">
      <t>ホウシキ</t>
    </rPh>
    <rPh sb="17" eb="19">
      <t>ミナオ</t>
    </rPh>
    <rPh sb="24" eb="27">
      <t>キジュンナイ</t>
    </rPh>
    <rPh sb="27" eb="29">
      <t>クリイレ</t>
    </rPh>
    <rPh sb="29" eb="30">
      <t>キン</t>
    </rPh>
    <rPh sb="31" eb="33">
      <t>イッパン</t>
    </rPh>
    <rPh sb="33" eb="35">
      <t>カイケイ</t>
    </rPh>
    <rPh sb="36" eb="38">
      <t>フタン</t>
    </rPh>
    <rPh sb="41" eb="43">
      <t>ケイヒ</t>
    </rPh>
    <rPh sb="45" eb="47">
      <t>ゾウカ</t>
    </rPh>
    <rPh sb="73" eb="75">
      <t>ケイエイ</t>
    </rPh>
    <rPh sb="75" eb="77">
      <t>ジッタイ</t>
    </rPh>
    <rPh sb="78" eb="79">
      <t>オオ</t>
    </rPh>
    <rPh sb="81" eb="83">
      <t>ヘンカ</t>
    </rPh>
    <rPh sb="149" eb="152">
      <t>シュウエキテキ</t>
    </rPh>
    <rPh sb="152" eb="154">
      <t>シュウシ</t>
    </rPh>
    <rPh sb="154" eb="156">
      <t>ヒリツ</t>
    </rPh>
    <rPh sb="160" eb="161">
      <t>ジャク</t>
    </rPh>
    <rPh sb="162" eb="163">
      <t>トド</t>
    </rPh>
    <phoneticPr fontId="4"/>
  </si>
  <si>
    <t xml:space="preserve">
　農業集落排水事業で整備した処理施設および管路施設は、供用開始から17年が経過している。これまで、東日本大震災による管路施設の災害復旧工事以外に大きな更新投資はないが、今後は耐用年数を超えた機械設備等に対する更新経費と老朽化に伴う維持管理経費の増加が見込まれる。</t>
    <phoneticPr fontId="4"/>
  </si>
  <si>
    <t xml:space="preserve">
　持続可能な汚水処理事業の継続に向けて、近接する下水道への接続と公共下水道事業への事業統合を平成32年4月に計画している。これにより、使用料水準も公共下水道事業に統一され、処理場における維持管理費や機械設備等の更新経費も削減されることから、汚水処理事業に係る経営の合理化が進む予定で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</si>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</sst>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7030A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98112"/>
        <c:axId val="891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89098112"/>
        <c:axId val="89120768"/>
      </c:lineChart>
      <c:dateAx>
        <c:axId val="89098112"/>
        <c:scaling>
          <c:orientation val="minMax"/>
        </c:scaling>
        <c:delete val="1"/>
        <c:axPos val="b"/>
        <c:numFmt formatCode="ge" sourceLinked="1"/>
        <c:majorTickMark val="none"/>
        <c:minorTickMark val="none"/>
        <c:tickLblPos val="none"/>
        <c:crossAx val="89120768"/>
        <c:crosses val="autoZero"/>
        <c:auto val="1"/>
        <c:lblOffset val="100"/>
        <c:baseTimeUnit val="years"/>
      </c:dateAx>
      <c:valAx>
        <c:axId val="891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51.69</c:v>
                </c:pt>
                <c:pt idx="1">
                  <c:v>55.06</c:v>
                </c:pt>
                <c:pt idx="2">
                  <c:v>61.24</c:v>
                </c:pt>
                <c:pt idx="3">
                  <c:v>61.24</c:v>
                </c:pt>
                <c:pt idx="4">
                  <c:v>56.74</c:v>
                </c:pt>
              </c:numCache>
            </c:numRef>
          </c:val>
        </c:ser>
        <c:dLbls>
          <c:showLegendKey val="0"/>
          <c:showVal val="0"/>
          <c:showCatName val="0"/>
          <c:showSerName val="0"/>
          <c:showPercent val="0"/>
          <c:showBubbleSize val="0"/>
        </c:dLbls>
        <c:gapWidth val="150"/>
        <c:axId val="96659712"/>
        <c:axId val="967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96659712"/>
        <c:axId val="96747904"/>
      </c:lineChart>
      <c:dateAx>
        <c:axId val="96659712"/>
        <c:scaling>
          <c:orientation val="minMax"/>
        </c:scaling>
        <c:delete val="1"/>
        <c:axPos val="b"/>
        <c:numFmt formatCode="ge" sourceLinked="1"/>
        <c:majorTickMark val="none"/>
        <c:minorTickMark val="none"/>
        <c:tickLblPos val="none"/>
        <c:crossAx val="96747904"/>
        <c:crosses val="autoZero"/>
        <c:auto val="1"/>
        <c:lblOffset val="100"/>
        <c:baseTimeUnit val="years"/>
      </c:dateAx>
      <c:valAx>
        <c:axId val="96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77.09</c:v>
                </c:pt>
                <c:pt idx="1">
                  <c:v>83.01</c:v>
                </c:pt>
                <c:pt idx="2">
                  <c:v>84.71</c:v>
                </c:pt>
                <c:pt idx="3">
                  <c:v>85.58</c:v>
                </c:pt>
                <c:pt idx="4">
                  <c:v>85.57</c:v>
                </c:pt>
              </c:numCache>
            </c:numRef>
          </c:val>
        </c:ser>
        <c:dLbls>
          <c:showLegendKey val="0"/>
          <c:showVal val="0"/>
          <c:showCatName val="0"/>
          <c:showSerName val="0"/>
          <c:showPercent val="0"/>
          <c:showBubbleSize val="0"/>
        </c:dLbls>
        <c:gapWidth val="150"/>
        <c:axId val="96765824"/>
        <c:axId val="967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96765824"/>
        <c:axId val="96772096"/>
      </c:lineChart>
      <c:dateAx>
        <c:axId val="96765824"/>
        <c:scaling>
          <c:orientation val="minMax"/>
        </c:scaling>
        <c:delete val="1"/>
        <c:axPos val="b"/>
        <c:numFmt formatCode="ge" sourceLinked="1"/>
        <c:majorTickMark val="none"/>
        <c:minorTickMark val="none"/>
        <c:tickLblPos val="none"/>
        <c:crossAx val="96772096"/>
        <c:crosses val="autoZero"/>
        <c:auto val="1"/>
        <c:lblOffset val="100"/>
        <c:baseTimeUnit val="years"/>
      </c:dateAx>
      <c:valAx>
        <c:axId val="967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60.04</c:v>
                </c:pt>
                <c:pt idx="1">
                  <c:v>60.35</c:v>
                </c:pt>
                <c:pt idx="2">
                  <c:v>59.21</c:v>
                </c:pt>
                <c:pt idx="3">
                  <c:v>69.66</c:v>
                </c:pt>
                <c:pt idx="4">
                  <c:v>69.540000000000006</c:v>
                </c:pt>
              </c:numCache>
            </c:numRef>
          </c:val>
        </c:ser>
        <c:dLbls>
          <c:showLegendKey val="0"/>
          <c:showVal val="0"/>
          <c:showCatName val="0"/>
          <c:showSerName val="0"/>
          <c:showPercent val="0"/>
          <c:showBubbleSize val="0"/>
        </c:dLbls>
        <c:gapWidth val="150"/>
        <c:axId val="95708672"/>
        <c:axId val="957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08672"/>
        <c:axId val="95710592"/>
      </c:lineChart>
      <c:dateAx>
        <c:axId val="95708672"/>
        <c:scaling>
          <c:orientation val="minMax"/>
        </c:scaling>
        <c:delete val="1"/>
        <c:axPos val="b"/>
        <c:numFmt formatCode="ge" sourceLinked="1"/>
        <c:majorTickMark val="none"/>
        <c:minorTickMark val="none"/>
        <c:tickLblPos val="none"/>
        <c:crossAx val="95710592"/>
        <c:crosses val="autoZero"/>
        <c:auto val="1"/>
        <c:lblOffset val="100"/>
        <c:baseTimeUnit val="years"/>
      </c:dateAx>
      <c:valAx>
        <c:axId val="957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36960"/>
        <c:axId val="957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36960"/>
        <c:axId val="95738880"/>
      </c:lineChart>
      <c:dateAx>
        <c:axId val="95736960"/>
        <c:scaling>
          <c:orientation val="minMax"/>
        </c:scaling>
        <c:delete val="1"/>
        <c:axPos val="b"/>
        <c:numFmt formatCode="ge" sourceLinked="1"/>
        <c:majorTickMark val="none"/>
        <c:minorTickMark val="none"/>
        <c:tickLblPos val="none"/>
        <c:crossAx val="95738880"/>
        <c:crosses val="autoZero"/>
        <c:auto val="1"/>
        <c:lblOffset val="100"/>
        <c:baseTimeUnit val="years"/>
      </c:dateAx>
      <c:valAx>
        <c:axId val="957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41088"/>
        <c:axId val="964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41088"/>
        <c:axId val="96443008"/>
      </c:lineChart>
      <c:dateAx>
        <c:axId val="96441088"/>
        <c:scaling>
          <c:orientation val="minMax"/>
        </c:scaling>
        <c:delete val="1"/>
        <c:axPos val="b"/>
        <c:numFmt formatCode="ge" sourceLinked="1"/>
        <c:majorTickMark val="none"/>
        <c:minorTickMark val="none"/>
        <c:tickLblPos val="none"/>
        <c:crossAx val="96443008"/>
        <c:crosses val="autoZero"/>
        <c:auto val="1"/>
        <c:lblOffset val="100"/>
        <c:baseTimeUnit val="years"/>
      </c:dateAx>
      <c:valAx>
        <c:axId val="964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98432"/>
        <c:axId val="965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98432"/>
        <c:axId val="96500352"/>
      </c:lineChart>
      <c:dateAx>
        <c:axId val="96498432"/>
        <c:scaling>
          <c:orientation val="minMax"/>
        </c:scaling>
        <c:delete val="1"/>
        <c:axPos val="b"/>
        <c:numFmt formatCode="ge" sourceLinked="1"/>
        <c:majorTickMark val="none"/>
        <c:minorTickMark val="none"/>
        <c:tickLblPos val="none"/>
        <c:crossAx val="96500352"/>
        <c:crosses val="autoZero"/>
        <c:auto val="1"/>
        <c:lblOffset val="100"/>
        <c:baseTimeUnit val="years"/>
      </c:dateAx>
      <c:valAx>
        <c:axId val="965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530816"/>
        <c:axId val="9653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30816"/>
        <c:axId val="96532736"/>
      </c:lineChart>
      <c:dateAx>
        <c:axId val="96530816"/>
        <c:scaling>
          <c:orientation val="minMax"/>
        </c:scaling>
        <c:delete val="1"/>
        <c:axPos val="b"/>
        <c:numFmt formatCode="ge" sourceLinked="1"/>
        <c:majorTickMark val="none"/>
        <c:minorTickMark val="none"/>
        <c:tickLblPos val="none"/>
        <c:crossAx val="96532736"/>
        <c:crosses val="autoZero"/>
        <c:auto val="1"/>
        <c:lblOffset val="100"/>
        <c:baseTimeUnit val="years"/>
      </c:dateAx>
      <c:valAx>
        <c:axId val="96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1824.71</c:v>
                </c:pt>
                <c:pt idx="1">
                  <c:v>1815.9</c:v>
                </c:pt>
                <c:pt idx="2">
                  <c:v>1580.4</c:v>
                </c:pt>
                <c:pt idx="3">
                  <c:v>61.81</c:v>
                </c:pt>
                <c:pt idx="4">
                  <c:v>57.45</c:v>
                </c:pt>
              </c:numCache>
            </c:numRef>
          </c:val>
        </c:ser>
        <c:dLbls>
          <c:showLegendKey val="0"/>
          <c:showVal val="0"/>
          <c:showCatName val="0"/>
          <c:showSerName val="0"/>
          <c:showPercent val="0"/>
          <c:showBubbleSize val="0"/>
        </c:dLbls>
        <c:gapWidth val="150"/>
        <c:axId val="96571392"/>
        <c:axId val="965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96571392"/>
        <c:axId val="96573312"/>
      </c:lineChart>
      <c:dateAx>
        <c:axId val="96571392"/>
        <c:scaling>
          <c:orientation val="minMax"/>
        </c:scaling>
        <c:delete val="1"/>
        <c:axPos val="b"/>
        <c:numFmt formatCode="ge" sourceLinked="1"/>
        <c:majorTickMark val="none"/>
        <c:minorTickMark val="none"/>
        <c:tickLblPos val="none"/>
        <c:crossAx val="96573312"/>
        <c:crosses val="autoZero"/>
        <c:auto val="1"/>
        <c:lblOffset val="100"/>
        <c:baseTimeUnit val="years"/>
      </c:dateAx>
      <c:valAx>
        <c:axId val="965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23.04</c:v>
                </c:pt>
                <c:pt idx="1">
                  <c:v>22.22</c:v>
                </c:pt>
                <c:pt idx="2">
                  <c:v>23.81</c:v>
                </c:pt>
                <c:pt idx="3">
                  <c:v>34.590000000000003</c:v>
                </c:pt>
                <c:pt idx="4">
                  <c:v>34.39</c:v>
                </c:pt>
              </c:numCache>
            </c:numRef>
          </c:val>
        </c:ser>
        <c:dLbls>
          <c:showLegendKey val="0"/>
          <c:showVal val="0"/>
          <c:showCatName val="0"/>
          <c:showSerName val="0"/>
          <c:showPercent val="0"/>
          <c:showBubbleSize val="0"/>
        </c:dLbls>
        <c:gapWidth val="150"/>
        <c:axId val="96599424"/>
        <c:axId val="96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96599424"/>
        <c:axId val="96605696"/>
      </c:lineChart>
      <c:dateAx>
        <c:axId val="96599424"/>
        <c:scaling>
          <c:orientation val="minMax"/>
        </c:scaling>
        <c:delete val="1"/>
        <c:axPos val="b"/>
        <c:numFmt formatCode="ge" sourceLinked="1"/>
        <c:majorTickMark val="none"/>
        <c:minorTickMark val="none"/>
        <c:tickLblPos val="none"/>
        <c:crossAx val="96605696"/>
        <c:crosses val="autoZero"/>
        <c:auto val="1"/>
        <c:lblOffset val="100"/>
        <c:baseTimeUnit val="years"/>
      </c:dateAx>
      <c:valAx>
        <c:axId val="966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514.66</c:v>
                </c:pt>
                <c:pt idx="1">
                  <c:v>500.37</c:v>
                </c:pt>
                <c:pt idx="2">
                  <c:v>441.94</c:v>
                </c:pt>
                <c:pt idx="3">
                  <c:v>309.98</c:v>
                </c:pt>
                <c:pt idx="4">
                  <c:v>332.77</c:v>
                </c:pt>
              </c:numCache>
            </c:numRef>
          </c:val>
        </c:ser>
        <c:dLbls>
          <c:showLegendKey val="0"/>
          <c:showVal val="0"/>
          <c:showCatName val="0"/>
          <c:showSerName val="0"/>
          <c:showPercent val="0"/>
          <c:showBubbleSize val="0"/>
        </c:dLbls>
        <c:gapWidth val="150"/>
        <c:axId val="96639616"/>
        <c:axId val="966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96639616"/>
        <c:axId val="96649984"/>
      </c:lineChart>
      <c:dateAx>
        <c:axId val="96639616"/>
        <c:scaling>
          <c:orientation val="minMax"/>
        </c:scaling>
        <c:delete val="1"/>
        <c:axPos val="b"/>
        <c:numFmt formatCode="ge" sourceLinked="1"/>
        <c:majorTickMark val="none"/>
        <c:minorTickMark val="none"/>
        <c:tickLblPos val="none"/>
        <c:crossAx val="96649984"/>
        <c:crosses val="autoZero"/>
        <c:auto val="1"/>
        <c:lblOffset val="100"/>
        <c:baseTimeUnit val="years"/>
      </c:dateAx>
      <c:valAx>
        <c:axId val="966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田村市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38280</v>
      </c>
      <c r="AM8" s="50"/>
      <c r="AN8" s="50"/>
      <c r="AO8" s="50"/>
      <c r="AP8" s="50"/>
      <c r="AQ8" s="50"/>
      <c r="AR8" s="50"/>
      <c r="AS8" s="50"/>
      <c r="AT8" s="45">
        <f>データ!T6</f>
        <v>458.33</v>
      </c>
      <c r="AU8" s="45"/>
      <c r="AV8" s="45"/>
      <c r="AW8" s="45"/>
      <c r="AX8" s="45"/>
      <c r="AY8" s="45"/>
      <c r="AZ8" s="45"/>
      <c r="BA8" s="45"/>
      <c r="BB8" s="45">
        <f>データ!U6</f>
        <v>83.52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0.8</v>
      </c>
      <c r="Q10" s="45"/>
      <c r="R10" s="45"/>
      <c r="S10" s="45"/>
      <c r="T10" s="45"/>
      <c r="U10" s="45"/>
      <c r="V10" s="45"/>
      <c r="W10" s="45">
        <f>データ!Q6</f>
        <v>100</v>
      </c>
      <c r="X10" s="45"/>
      <c r="Y10" s="45"/>
      <c r="Z10" s="45"/>
      <c r="AA10" s="45"/>
      <c r="AB10" s="45"/>
      <c r="AC10" s="45"/>
      <c r="AD10" s="50">
        <f>データ!R6</f>
        <v>3345</v>
      </c>
      <c r="AE10" s="50"/>
      <c r="AF10" s="50"/>
      <c r="AG10" s="50"/>
      <c r="AH10" s="50"/>
      <c r="AI10" s="50"/>
      <c r="AJ10" s="50"/>
      <c r="AK10" s="2"/>
      <c r="AL10" s="50">
        <f>データ!V6</f>
        <v>305</v>
      </c>
      <c r="AM10" s="50"/>
      <c r="AN10" s="50"/>
      <c r="AO10" s="50"/>
      <c r="AP10" s="50"/>
      <c r="AQ10" s="50"/>
      <c r="AR10" s="50"/>
      <c r="AS10" s="50"/>
      <c r="AT10" s="45">
        <f>データ!W6</f>
        <v>0.38</v>
      </c>
      <c r="AU10" s="45"/>
      <c r="AV10" s="45"/>
      <c r="AW10" s="45"/>
      <c r="AX10" s="45"/>
      <c r="AY10" s="45"/>
      <c r="AZ10" s="45"/>
      <c r="BA10" s="45"/>
      <c r="BB10" s="45">
        <f>データ!X6</f>
        <v>802.63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122</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7"/>
      <c r="BM60" s="78"/>
      <c r="BN60" s="78"/>
      <c r="BO60" s="78"/>
      <c r="BP60" s="78"/>
      <c r="BQ60" s="78"/>
      <c r="BR60" s="78"/>
      <c r="BS60" s="78"/>
      <c r="BT60" s="78"/>
      <c r="BU60" s="78"/>
      <c r="BV60" s="78"/>
      <c r="BW60" s="78"/>
      <c r="BX60" s="78"/>
      <c r="BY60" s="78"/>
      <c r="BZ60" s="79"/>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4" t="s">
        <v>65</v>
      </c>
      <c r="I3" s="85"/>
      <c r="J3" s="85"/>
      <c r="K3" s="85"/>
      <c r="L3" s="85"/>
      <c r="M3" s="85"/>
      <c r="N3" s="85"/>
      <c r="O3" s="85"/>
      <c r="P3" s="85"/>
      <c r="Q3" s="85"/>
      <c r="R3" s="85"/>
      <c r="S3" s="85"/>
      <c r="T3" s="85"/>
      <c r="U3" s="85"/>
      <c r="V3" s="85"/>
      <c r="W3" s="85"/>
      <c r="X3" s="86"/>
      <c r="Y3" s="90" t="s">
        <v>66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68</v>
      </c>
      <c r="B4" s="30"/>
      <c r="C4" s="30"/>
      <c r="D4" s="30"/>
      <c r="E4" s="30"/>
      <c r="F4" s="30"/>
      <c r="G4" s="30"/>
      <c r="H4" s="87"/>
      <c r="I4" s="88"/>
      <c r="J4" s="88"/>
      <c r="K4" s="88"/>
      <c r="L4" s="88"/>
      <c r="M4" s="88"/>
      <c r="N4" s="88"/>
      <c r="O4" s="88"/>
      <c r="P4" s="88"/>
      <c r="Q4" s="88"/>
      <c r="R4" s="88"/>
      <c r="S4" s="88"/>
      <c r="T4" s="88"/>
      <c r="U4" s="88"/>
      <c r="V4" s="88"/>
      <c r="W4" s="88"/>
      <c r="X4" s="89"/>
      <c r="Y4" s="83" t="s">
        <v>69</v>
      </c>
      <c r="Z4" s="83"/>
      <c r="AA4" s="83"/>
      <c r="AB4" s="83"/>
      <c r="AC4" s="83"/>
      <c r="AD4" s="83"/>
      <c r="AE4" s="83"/>
      <c r="AF4" s="83"/>
      <c r="AG4" s="83"/>
      <c r="AH4" s="83"/>
      <c r="AI4" s="83"/>
      <c r="AJ4" s="83" t="s">
        <v>70</v>
      </c>
      <c r="AK4" s="83"/>
      <c r="AL4" s="83"/>
      <c r="AM4" s="83"/>
      <c r="AN4" s="83"/>
      <c r="AO4" s="83"/>
      <c r="AP4" s="83"/>
      <c r="AQ4" s="83"/>
      <c r="AR4" s="83"/>
      <c r="AS4" s="83"/>
      <c r="AT4" s="83"/>
      <c r="AU4" s="83" t="s">
        <v>71</v>
      </c>
      <c r="AV4" s="83"/>
      <c r="AW4" s="83"/>
      <c r="AX4" s="83"/>
      <c r="AY4" s="83"/>
      <c r="AZ4" s="83"/>
      <c r="BA4" s="83"/>
      <c r="BB4" s="83"/>
      <c r="BC4" s="83"/>
      <c r="BD4" s="83"/>
      <c r="BE4" s="83"/>
      <c r="BF4" s="83" t="s">
        <v>72</v>
      </c>
      <c r="BG4" s="83"/>
      <c r="BH4" s="83"/>
      <c r="BI4" s="83"/>
      <c r="BJ4" s="83"/>
      <c r="BK4" s="83"/>
      <c r="BL4" s="83"/>
      <c r="BM4" s="83"/>
      <c r="BN4" s="83"/>
      <c r="BO4" s="83"/>
      <c r="BP4" s="83"/>
      <c r="BQ4" s="83" t="s">
        <v>73</v>
      </c>
      <c r="BR4" s="83"/>
      <c r="BS4" s="83"/>
      <c r="BT4" s="83"/>
      <c r="BU4" s="83"/>
      <c r="BV4" s="83"/>
      <c r="BW4" s="83"/>
      <c r="BX4" s="83"/>
      <c r="BY4" s="83"/>
      <c r="BZ4" s="83"/>
      <c r="CA4" s="83"/>
      <c r="CB4" s="83" t="s">
        <v>74</v>
      </c>
      <c r="CC4" s="83"/>
      <c r="CD4" s="83"/>
      <c r="CE4" s="83"/>
      <c r="CF4" s="83"/>
      <c r="CG4" s="83"/>
      <c r="CH4" s="83"/>
      <c r="CI4" s="83"/>
      <c r="CJ4" s="83"/>
      <c r="CK4" s="83"/>
      <c r="CL4" s="83"/>
      <c r="CM4" s="83" t="s">
        <v>75</v>
      </c>
      <c r="CN4" s="83"/>
      <c r="CO4" s="83"/>
      <c r="CP4" s="83"/>
      <c r="CQ4" s="83"/>
      <c r="CR4" s="83"/>
      <c r="CS4" s="83"/>
      <c r="CT4" s="83"/>
      <c r="CU4" s="83"/>
      <c r="CV4" s="83"/>
      <c r="CW4" s="83"/>
      <c r="CX4" s="83" t="s">
        <v>76</v>
      </c>
      <c r="CY4" s="83"/>
      <c r="CZ4" s="83"/>
      <c r="DA4" s="83"/>
      <c r="DB4" s="83"/>
      <c r="DC4" s="83"/>
      <c r="DD4" s="83"/>
      <c r="DE4" s="83"/>
      <c r="DF4" s="83"/>
      <c r="DG4" s="83"/>
      <c r="DH4" s="83"/>
      <c r="DI4" s="83" t="s">
        <v>77</v>
      </c>
      <c r="DJ4" s="83"/>
      <c r="DK4" s="83"/>
      <c r="DL4" s="83"/>
      <c r="DM4" s="83"/>
      <c r="DN4" s="83"/>
      <c r="DO4" s="83"/>
      <c r="DP4" s="83"/>
      <c r="DQ4" s="83"/>
      <c r="DR4" s="83"/>
      <c r="DS4" s="83"/>
      <c r="DT4" s="83" t="s">
        <v>78</v>
      </c>
      <c r="DU4" s="83"/>
      <c r="DV4" s="83"/>
      <c r="DW4" s="83"/>
      <c r="DX4" s="83"/>
      <c r="DY4" s="83"/>
      <c r="DZ4" s="83"/>
      <c r="EA4" s="83"/>
      <c r="EB4" s="83"/>
      <c r="EC4" s="83"/>
      <c r="ED4" s="83"/>
      <c r="EE4" s="83" t="s">
        <v>79</v>
      </c>
      <c r="EF4" s="83"/>
      <c r="EG4" s="83"/>
      <c r="EH4" s="83"/>
      <c r="EI4" s="83"/>
      <c r="EJ4" s="83"/>
      <c r="EK4" s="83"/>
      <c r="EL4" s="83"/>
      <c r="EM4" s="83"/>
      <c r="EN4" s="83"/>
      <c r="EO4" s="83"/>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72117</v>
      </c>
      <c r="D6" s="33">
        <f t="shared" si="3"/>
        <v>47</v>
      </c>
      <c r="E6" s="33">
        <f t="shared" si="3"/>
        <v>17</v>
      </c>
      <c r="F6" s="33">
        <f t="shared" si="3"/>
        <v>5</v>
      </c>
      <c r="G6" s="33">
        <f t="shared" si="3"/>
        <v>0</v>
      </c>
      <c r="H6" s="33" t="str">
        <f t="shared" si="3"/>
        <v>福島県　田村市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0.8</v>
      </c>
      <c r="Q6" s="34">
        <f t="shared" si="3"/>
        <v>100</v>
      </c>
      <c r="R6" s="34">
        <f t="shared" si="3"/>
        <v>3345</v>
      </c>
      <c r="S6" s="34">
        <f t="shared" si="3"/>
        <v>38280</v>
      </c>
      <c r="T6" s="34">
        <f t="shared" si="3"/>
        <v>458.33</v>
      </c>
      <c r="U6" s="34">
        <f t="shared" si="3"/>
        <v>83.52</v>
      </c>
      <c r="V6" s="34">
        <f t="shared" si="3"/>
        <v>305</v>
      </c>
      <c r="W6" s="34">
        <f t="shared" si="3"/>
        <v>0.38</v>
      </c>
      <c r="X6" s="34">
        <f t="shared" si="3"/>
        <v>802.63</v>
      </c>
      <c r="Y6" s="35">
        <f>IF(Y7="",NA(),Y7)</f>
        <v>60.04</v>
      </c>
      <c r="Z6" s="35">
        <f t="shared" ref="Z6:AH6" si="4">IF(Z7="",NA(),Z7)</f>
        <v>60.35</v>
      </c>
      <c r="AA6" s="35">
        <f t="shared" si="4"/>
        <v>59.21</v>
      </c>
      <c r="AB6" s="35">
        <f t="shared" si="4"/>
        <v>69.66</v>
      </c>
      <c r="AC6" s="35">
        <f t="shared" si="4"/>
        <v>69.540000000000006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1824.71</v>
      </c>
      <c r="BG6" s="35">
        <f t="shared" ref="BG6:BO6" si="7">IF(BG7="",NA(),BG7)</f>
        <v>1815.9</v>
      </c>
      <c r="BH6" s="35">
        <f t="shared" si="7"/>
        <v>1580.4</v>
      </c>
      <c r="BI6" s="35">
        <f t="shared" si="7"/>
        <v>61.81</v>
      </c>
      <c r="BJ6" s="35">
        <f t="shared" si="7"/>
        <v>57.45</v>
      </c>
      <c r="BK6" s="35">
        <f t="shared" si="7"/>
        <v>1144.05</v>
      </c>
      <c r="BL6" s="35">
        <f t="shared" si="7"/>
        <v>1126.77</v>
      </c>
      <c r="BM6" s="35">
        <f t="shared" si="7"/>
        <v>1044.8</v>
      </c>
      <c r="BN6" s="35">
        <f t="shared" si="7"/>
        <v>1081.8</v>
      </c>
      <c r="BO6" s="35">
        <f t="shared" si="7"/>
        <v>974.93</v>
      </c>
      <c r="BP6" s="34" t="str">
        <f>IF(BP7="","",IF(BP7="-","【-】","【"&amp;SUBSTITUTE(TEXT(BP7,"#,##0.00"),"-","△")&amp;"】"))</f>
        <v>【914.53】</v>
      </c>
      <c r="BQ6" s="35">
        <f>IF(BQ7="",NA(),BQ7)</f>
        <v>23.04</v>
      </c>
      <c r="BR6" s="35">
        <f t="shared" ref="BR6:BZ6" si="8">IF(BR7="",NA(),BR7)</f>
        <v>22.22</v>
      </c>
      <c r="BS6" s="35">
        <f t="shared" si="8"/>
        <v>23.81</v>
      </c>
      <c r="BT6" s="35">
        <f t="shared" si="8"/>
        <v>34.590000000000003</v>
      </c>
      <c r="BU6" s="35">
        <f t="shared" si="8"/>
        <v>34.39</v>
      </c>
      <c r="BV6" s="35">
        <f t="shared" si="8"/>
        <v>42.48</v>
      </c>
      <c r="BW6" s="35">
        <f t="shared" si="8"/>
        <v>50.9</v>
      </c>
      <c r="BX6" s="35">
        <f t="shared" si="8"/>
        <v>50.82</v>
      </c>
      <c r="BY6" s="35">
        <f t="shared" si="8"/>
        <v>52.19</v>
      </c>
      <c r="BZ6" s="35">
        <f t="shared" si="8"/>
        <v>55.32</v>
      </c>
      <c r="CA6" s="34" t="str">
        <f>IF(CA7="","",IF(CA7="-","【-】","【"&amp;SUBSTITUTE(TEXT(CA7,"#,##0.00"),"-","△")&amp;"】"))</f>
        <v>【55.73】</v>
      </c>
      <c r="CB6" s="35">
        <f>IF(CB7="",NA(),CB7)</f>
        <v>514.66</v>
      </c>
      <c r="CC6" s="35">
        <f t="shared" ref="CC6:CK6" si="9">IF(CC7="",NA(),CC7)</f>
        <v>500.37</v>
      </c>
      <c r="CD6" s="35">
        <f t="shared" si="9"/>
        <v>441.94</v>
      </c>
      <c r="CE6" s="35">
        <f t="shared" si="9"/>
        <v>309.98</v>
      </c>
      <c r="CF6" s="35">
        <f t="shared" si="9"/>
        <v>332.77</v>
      </c>
      <c r="CG6" s="35">
        <f t="shared" si="9"/>
        <v>343.8</v>
      </c>
      <c r="CH6" s="35">
        <f t="shared" si="9"/>
        <v>293.27</v>
      </c>
      <c r="CI6" s="35">
        <f t="shared" si="9"/>
        <v>300.52</v>
      </c>
      <c r="CJ6" s="35">
        <f t="shared" si="9"/>
        <v>296.14</v>
      </c>
      <c r="CK6" s="35">
        <f t="shared" si="9"/>
        <v>283.17</v>
      </c>
      <c r="CL6" s="34" t="str">
        <f>IF(CL7="","",IF(CL7="-","【-】","【"&amp;SUBSTITUTE(TEXT(CL7,"#,##0.00"),"-","△")&amp;"】"))</f>
        <v>【276.78】</v>
      </c>
      <c r="CM6" s="35">
        <f>IF(CM7="",NA(),CM7)</f>
        <v>51.69</v>
      </c>
      <c r="CN6" s="35">
        <f t="shared" ref="CN6:CV6" si="10">IF(CN7="",NA(),CN7)</f>
        <v>55.06</v>
      </c>
      <c r="CO6" s="35">
        <f t="shared" si="10"/>
        <v>61.24</v>
      </c>
      <c r="CP6" s="35">
        <f t="shared" si="10"/>
        <v>61.24</v>
      </c>
      <c r="CQ6" s="35">
        <f t="shared" si="10"/>
        <v>56.74</v>
      </c>
      <c r="CR6" s="35">
        <f t="shared" si="10"/>
        <v>46.06</v>
      </c>
      <c r="CS6" s="35">
        <f t="shared" si="10"/>
        <v>53.78</v>
      </c>
      <c r="CT6" s="35">
        <f t="shared" si="10"/>
        <v>53.24</v>
      </c>
      <c r="CU6" s="35">
        <f t="shared" si="10"/>
        <v>52.31</v>
      </c>
      <c r="CV6" s="35">
        <f t="shared" si="10"/>
        <v>60.65</v>
      </c>
      <c r="CW6" s="34" t="str">
        <f>IF(CW7="","",IF(CW7="-","【-】","【"&amp;SUBSTITUTE(TEXT(CW7,"#,##0.00"),"-","△")&amp;"】"))</f>
        <v>【59.15】</v>
      </c>
      <c r="CX6" s="35">
        <f>IF(CX7="",NA(),CX7)</f>
        <v>77.09</v>
      </c>
      <c r="CY6" s="35">
        <f t="shared" ref="CY6:DG6" si="11">IF(CY7="",NA(),CY7)</f>
        <v>83.01</v>
      </c>
      <c r="CZ6" s="35">
        <f t="shared" si="11"/>
        <v>84.71</v>
      </c>
      <c r="DA6" s="35">
        <f t="shared" si="11"/>
        <v>85.58</v>
      </c>
      <c r="DB6" s="35">
        <f t="shared" si="11"/>
        <v>85.57</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72117</v>
      </c>
      <c r="D7" s="37">
        <v>47</v>
      </c>
      <c r="E7" s="37">
        <v>17</v>
      </c>
      <c r="F7" s="37">
        <v>5</v>
      </c>
      <c r="G7" s="37">
        <v>0</v>
      </c>
      <c r="H7" s="37" t="s">
        <v>109</v>
      </c>
      <c r="I7" s="37" t="s">
        <v>110</v>
      </c>
      <c r="J7" s="37" t="s">
        <v>111</v>
      </c>
      <c r="K7" s="37" t="s">
        <v>112</v>
      </c>
      <c r="L7" s="37" t="s">
        <v>113</v>
      </c>
      <c r="M7" s="37"/>
      <c r="N7" s="38" t="s">
        <v>114</v>
      </c>
      <c r="O7" s="38" t="s">
        <v>115</v>
      </c>
      <c r="P7" s="38">
        <v>0.8</v>
      </c>
      <c r="Q7" s="38">
        <v>100</v>
      </c>
      <c r="R7" s="38">
        <v>3345</v>
      </c>
      <c r="S7" s="38">
        <v>38280</v>
      </c>
      <c r="T7" s="38">
        <v>458.33</v>
      </c>
      <c r="U7" s="38">
        <v>83.52</v>
      </c>
      <c r="V7" s="38">
        <v>305</v>
      </c>
      <c r="W7" s="38">
        <v>0.38</v>
      </c>
      <c r="X7" s="38">
        <v>802.63</v>
      </c>
      <c r="Y7" s="38">
        <v>60.04</v>
      </c>
      <c r="Z7" s="38">
        <v>60.35</v>
      </c>
      <c r="AA7" s="38">
        <v>59.21</v>
      </c>
      <c r="AB7" s="38">
        <v>69.66</v>
      </c>
      <c r="AC7" s="38">
        <v>69.540000000000006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1824.71</v>
      </c>
      <c r="BG7" s="38">
        <v>1815.9</v>
      </c>
      <c r="BH7" s="38">
        <v>1580.4</v>
      </c>
      <c r="BI7" s="38">
        <v>61.81</v>
      </c>
      <c r="BJ7" s="38">
        <v>57.45</v>
      </c>
      <c r="BK7" s="38">
        <v>1144.05</v>
      </c>
      <c r="BL7" s="38">
        <v>1126.77</v>
      </c>
      <c r="BM7" s="38">
        <v>1044.8</v>
      </c>
      <c r="BN7" s="38">
        <v>1081.8</v>
      </c>
      <c r="BO7" s="38">
        <v>974.93</v>
      </c>
      <c r="BP7" s="38">
        <v>914.53</v>
      </c>
      <c r="BQ7" s="38">
        <v>23.04</v>
      </c>
      <c r="BR7" s="38">
        <v>22.22</v>
      </c>
      <c r="BS7" s="38">
        <v>23.81</v>
      </c>
      <c r="BT7" s="38">
        <v>34.590000000000003</v>
      </c>
      <c r="BU7" s="38">
        <v>34.39</v>
      </c>
      <c r="BV7" s="38">
        <v>42.48</v>
      </c>
      <c r="BW7" s="38">
        <v>50.9</v>
      </c>
      <c r="BX7" s="38">
        <v>50.82</v>
      </c>
      <c r="BY7" s="38">
        <v>52.19</v>
      </c>
      <c r="BZ7" s="38">
        <v>55.32</v>
      </c>
      <c r="CA7" s="38">
        <v>55.73</v>
      </c>
      <c r="CB7" s="38">
        <v>514.66</v>
      </c>
      <c r="CC7" s="38">
        <v>500.37</v>
      </c>
      <c r="CD7" s="38">
        <v>441.94</v>
      </c>
      <c r="CE7" s="38">
        <v>309.98</v>
      </c>
      <c r="CF7" s="38">
        <v>332.77</v>
      </c>
      <c r="CG7" s="38">
        <v>343.8</v>
      </c>
      <c r="CH7" s="38">
        <v>293.27</v>
      </c>
      <c r="CI7" s="38">
        <v>300.52</v>
      </c>
      <c r="CJ7" s="38">
        <v>296.14</v>
      </c>
      <c r="CK7" s="38">
        <v>283.17</v>
      </c>
      <c r="CL7" s="38">
        <v>276.77999999999997</v>
      </c>
      <c r="CM7" s="38">
        <v>51.69</v>
      </c>
      <c r="CN7" s="38">
        <v>55.06</v>
      </c>
      <c r="CO7" s="38">
        <v>61.24</v>
      </c>
      <c r="CP7" s="38">
        <v>61.24</v>
      </c>
      <c r="CQ7" s="38">
        <v>56.74</v>
      </c>
      <c r="CR7" s="38">
        <v>46.06</v>
      </c>
      <c r="CS7" s="38">
        <v>53.78</v>
      </c>
      <c r="CT7" s="38">
        <v>53.24</v>
      </c>
      <c r="CU7" s="38">
        <v>52.31</v>
      </c>
      <c r="CV7" s="38">
        <v>60.65</v>
      </c>
      <c r="CW7" s="38">
        <v>59.15</v>
      </c>
      <c r="CX7" s="38">
        <v>77.09</v>
      </c>
      <c r="CY7" s="38">
        <v>83.01</v>
      </c>
      <c r="CZ7" s="38">
        <v>84.71</v>
      </c>
      <c r="DA7" s="38">
        <v>85.58</v>
      </c>
      <c r="DB7" s="38">
        <v>85.57</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2018-02-07T06:57:32Z</cp:lastPrinted>
  <dcterms:created xsi:type="dcterms:W3CDTF">2017-12-25T02:25:34Z</dcterms:created>
  <dcterms:modified xsi:type="dcterms:W3CDTF">2018-02-27T08:48:32Z</dcterms:modified>
  <cp:category/>
</cp:coreProperties>
</file>