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H29" sheetId="1" r:id="rId1"/>
  </sheets>
  <definedNames>
    <definedName name="_xlnm.Print_Area" localSheetId="0">'H29'!$B$1:$T$81</definedName>
    <definedName name="_xlnm.Print_Titles" localSheetId="0">'H29'!$2:$4</definedName>
  </definedNames>
  <calcPr fullCalcOnLoad="1"/>
</workbook>
</file>

<file path=xl/sharedStrings.xml><?xml version="1.0" encoding="utf-8"?>
<sst xmlns="http://schemas.openxmlformats.org/spreadsheetml/2006/main" count="100" uniqueCount="90">
  <si>
    <t>会津若松市</t>
  </si>
  <si>
    <t>会津坂下町</t>
  </si>
  <si>
    <t>伊達郡計</t>
  </si>
  <si>
    <t>安達郡計</t>
  </si>
  <si>
    <t>岩瀬郡計</t>
  </si>
  <si>
    <t>南会津郡計</t>
  </si>
  <si>
    <t>耶麻郡計</t>
  </si>
  <si>
    <t>河沼郡計</t>
  </si>
  <si>
    <t>大沼郡計</t>
  </si>
  <si>
    <t>西白河郡計</t>
  </si>
  <si>
    <t>東白川郡計</t>
  </si>
  <si>
    <t>石川郡計</t>
  </si>
  <si>
    <t>田村郡計</t>
  </si>
  <si>
    <t>双葉郡計</t>
  </si>
  <si>
    <t>相馬郡計</t>
  </si>
  <si>
    <t>市計</t>
  </si>
  <si>
    <t>市町村名</t>
  </si>
  <si>
    <t>男</t>
  </si>
  <si>
    <t>女</t>
  </si>
  <si>
    <t>計</t>
  </si>
  <si>
    <t>差異</t>
  </si>
  <si>
    <t>福島市</t>
  </si>
  <si>
    <t>郡山市</t>
  </si>
  <si>
    <t>いわき市</t>
  </si>
  <si>
    <t>白河市</t>
  </si>
  <si>
    <t>二本松市</t>
  </si>
  <si>
    <t>喜多方市</t>
  </si>
  <si>
    <t>須賀川市</t>
  </si>
  <si>
    <t>相馬市</t>
  </si>
  <si>
    <t>町村計</t>
  </si>
  <si>
    <t>県計</t>
  </si>
  <si>
    <t>計(A)</t>
  </si>
  <si>
    <t>計(B)</t>
  </si>
  <si>
    <t>(A)-(B)</t>
  </si>
  <si>
    <t>桑折町</t>
  </si>
  <si>
    <t>国見町</t>
  </si>
  <si>
    <t>川俣町</t>
  </si>
  <si>
    <t>大玉村</t>
  </si>
  <si>
    <t>北塩原村</t>
  </si>
  <si>
    <t>西会津町</t>
  </si>
  <si>
    <t>有　権　者　数</t>
  </si>
  <si>
    <t>投　票　者　数</t>
  </si>
  <si>
    <t>棄　権　者　数</t>
  </si>
  <si>
    <t>投　　票　　率</t>
  </si>
  <si>
    <t>前　回　投　票　率</t>
  </si>
  <si>
    <t>検算</t>
  </si>
  <si>
    <t>田村市</t>
  </si>
  <si>
    <t>南相馬市</t>
  </si>
  <si>
    <t>伊達市</t>
  </si>
  <si>
    <t>本宮市</t>
  </si>
  <si>
    <t>南会津町</t>
  </si>
  <si>
    <t>会津美里町</t>
  </si>
  <si>
    <t>鏡石町</t>
  </si>
  <si>
    <t>天栄村</t>
  </si>
  <si>
    <t>磐梯町</t>
  </si>
  <si>
    <t>猪苗代町</t>
  </si>
  <si>
    <t>下郷町</t>
  </si>
  <si>
    <t>檜枝岐村</t>
  </si>
  <si>
    <t>只見町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</si>
  <si>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</si>
  <si>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</si>
  <si>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</si>
  <si>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</si>
  <si>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</si>
  <si>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</si>
  <si>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</si>
  <si>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</si>
  <si>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</si>
  <si>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</si>
  <si>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</si>
  <si>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</si>
  <si>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</si>
  <si>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</si>
  <si>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</si>
  <si>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</si>
  <si>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</si>
  <si>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</si>
  <si>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</si>
  <si>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</si>
  <si>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</si>
  <si>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</si>
  <si>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</si>
  <si>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</si>
  <si>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</si>
  <si>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</si>
  <si>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</si>
  <si>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</si>
  <si>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</si>
  <si>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</si>
  <si>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平成２９月１０月２２日執行　最高裁判所裁判官国民審査　確定投票率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</si>
</sst>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.00_ 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0" xfId="0" applyNumberFormat="1" applyFill="1" applyAlignment="1" applyProtection="1">
      <alignment/>
      <protection locked="0"/>
    </xf>
    <xf numFmtId="179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21" xfId="0" applyFont="1" applyFill="1" applyBorder="1" applyAlignment="1" applyProtection="1">
      <alignment/>
      <protection/>
    </xf>
    <xf numFmtId="179" fontId="0" fillId="0" borderId="20" xfId="0" applyNumberFormat="1" applyFill="1" applyBorder="1" applyAlignment="1" applyProtection="1">
      <alignment/>
      <protection locked="0"/>
    </xf>
    <xf numFmtId="0" fontId="3" fillId="0" borderId="20" xfId="0" applyFont="1" applyFill="1" applyBorder="1" applyAlignment="1">
      <alignment horizontal="right"/>
    </xf>
    <xf numFmtId="178" fontId="0" fillId="0" borderId="18" xfId="0" applyNumberFormat="1" applyFill="1" applyBorder="1" applyAlignment="1">
      <alignment/>
    </xf>
    <xf numFmtId="0" fontId="3" fillId="0" borderId="12" xfId="0" applyFont="1" applyFill="1" applyBorder="1" applyAlignment="1">
      <alignment/>
    </xf>
    <xf numFmtId="179" fontId="0" fillId="0" borderId="12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0" fontId="2" fillId="0" borderId="16" xfId="0" applyFont="1" applyFill="1" applyBorder="1" applyAlignment="1" applyProtection="1">
      <alignment horizontal="distributed"/>
      <protection/>
    </xf>
    <xf numFmtId="0" fontId="3" fillId="0" borderId="17" xfId="0" applyFont="1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distributed"/>
      <protection/>
    </xf>
    <xf numFmtId="0" fontId="3" fillId="33" borderId="21" xfId="0" applyFont="1" applyFill="1" applyBorder="1" applyAlignment="1">
      <alignment/>
    </xf>
    <xf numFmtId="0" fontId="3" fillId="33" borderId="20" xfId="0" applyFont="1" applyFill="1" applyBorder="1" applyAlignment="1">
      <alignment horizontal="right"/>
    </xf>
    <xf numFmtId="179" fontId="0" fillId="0" borderId="10" xfId="0" applyNumberFormat="1" applyFill="1" applyBorder="1" applyAlignment="1" applyProtection="1">
      <alignment/>
      <protection/>
    </xf>
    <xf numFmtId="179" fontId="0" fillId="33" borderId="23" xfId="0" applyNumberFormat="1" applyFill="1" applyBorder="1" applyAlignment="1" applyProtection="1">
      <alignment/>
      <protection/>
    </xf>
    <xf numFmtId="179" fontId="0" fillId="33" borderId="24" xfId="0" applyNumberFormat="1" applyFill="1" applyBorder="1" applyAlignment="1" applyProtection="1">
      <alignment/>
      <protection/>
    </xf>
    <xf numFmtId="179" fontId="0" fillId="33" borderId="25" xfId="0" applyNumberFormat="1" applyFill="1" applyBorder="1" applyAlignment="1" applyProtection="1">
      <alignment/>
      <protection/>
    </xf>
    <xf numFmtId="179" fontId="0" fillId="33" borderId="26" xfId="0" applyNumberFormat="1" applyFill="1" applyBorder="1" applyAlignment="1" applyProtection="1">
      <alignment/>
      <protection/>
    </xf>
    <xf numFmtId="178" fontId="0" fillId="33" borderId="25" xfId="0" applyNumberFormat="1" applyFill="1" applyBorder="1" applyAlignment="1" applyProtection="1">
      <alignment/>
      <protection/>
    </xf>
    <xf numFmtId="178" fontId="0" fillId="33" borderId="24" xfId="0" applyNumberFormat="1" applyFill="1" applyBorder="1" applyAlignment="1" applyProtection="1">
      <alignment/>
      <protection/>
    </xf>
    <xf numFmtId="178" fontId="0" fillId="33" borderId="26" xfId="0" applyNumberFormat="1" applyFill="1" applyBorder="1" applyAlignment="1" applyProtection="1">
      <alignment/>
      <protection/>
    </xf>
    <xf numFmtId="178" fontId="0" fillId="33" borderId="23" xfId="0" applyNumberFormat="1" applyFill="1" applyBorder="1" applyAlignment="1" applyProtection="1">
      <alignment/>
      <protection/>
    </xf>
    <xf numFmtId="178" fontId="0" fillId="33" borderId="27" xfId="0" applyNumberFormat="1" applyFill="1" applyBorder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/>
      <protection/>
    </xf>
    <xf numFmtId="178" fontId="0" fillId="0" borderId="21" xfId="0" applyNumberFormat="1" applyFill="1" applyBorder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8" fontId="0" fillId="0" borderId="22" xfId="0" applyNumberFormat="1" applyFill="1" applyBorder="1" applyAlignment="1" applyProtection="1">
      <alignment/>
      <protection/>
    </xf>
    <xf numFmtId="178" fontId="0" fillId="0" borderId="28" xfId="0" applyNumberFormat="1" applyFill="1" applyBorder="1" applyAlignment="1" applyProtection="1">
      <alignment/>
      <protection/>
    </xf>
    <xf numFmtId="178" fontId="0" fillId="0" borderId="29" xfId="0" applyNumberFormat="1" applyFill="1" applyBorder="1" applyAlignment="1" applyProtection="1">
      <alignment/>
      <protection/>
    </xf>
    <xf numFmtId="178" fontId="0" fillId="0" borderId="30" xfId="0" applyNumberFormat="1" applyFill="1" applyBorder="1" applyAlignment="1" applyProtection="1">
      <alignment/>
      <protection/>
    </xf>
    <xf numFmtId="178" fontId="0" fillId="0" borderId="18" xfId="0" applyNumberFormat="1" applyFill="1" applyBorder="1" applyAlignment="1" applyProtection="1">
      <alignment/>
      <protection/>
    </xf>
    <xf numFmtId="179" fontId="0" fillId="34" borderId="23" xfId="0" applyNumberFormat="1" applyFill="1" applyBorder="1" applyAlignment="1" applyProtection="1">
      <alignment/>
      <protection/>
    </xf>
    <xf numFmtId="179" fontId="0" fillId="34" borderId="24" xfId="0" applyNumberFormat="1" applyFill="1" applyBorder="1" applyAlignment="1" applyProtection="1">
      <alignment/>
      <protection/>
    </xf>
    <xf numFmtId="178" fontId="0" fillId="34" borderId="25" xfId="0" applyNumberFormat="1" applyFill="1" applyBorder="1" applyAlignment="1" applyProtection="1">
      <alignment/>
      <protection/>
    </xf>
    <xf numFmtId="178" fontId="0" fillId="34" borderId="24" xfId="0" applyNumberFormat="1" applyFill="1" applyBorder="1" applyAlignment="1" applyProtection="1">
      <alignment/>
      <protection/>
    </xf>
    <xf numFmtId="178" fontId="0" fillId="34" borderId="26" xfId="0" applyNumberFormat="1" applyFill="1" applyBorder="1" applyAlignment="1" applyProtection="1">
      <alignment/>
      <protection/>
    </xf>
    <xf numFmtId="178" fontId="0" fillId="34" borderId="23" xfId="0" applyNumberFormat="1" applyFill="1" applyBorder="1" applyAlignment="1" applyProtection="1">
      <alignment/>
      <protection/>
    </xf>
    <xf numFmtId="178" fontId="0" fillId="34" borderId="27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0" fillId="0" borderId="22" xfId="0" applyNumberFormat="1" applyFill="1" applyBorder="1" applyAlignment="1" applyProtection="1">
      <alignment/>
      <protection/>
    </xf>
    <xf numFmtId="178" fontId="0" fillId="0" borderId="11" xfId="0" applyNumberFormat="1" applyFill="1" applyBorder="1" applyAlignment="1" applyProtection="1">
      <alignment/>
      <protection/>
    </xf>
    <xf numFmtId="178" fontId="0" fillId="0" borderId="13" xfId="0" applyNumberFormat="1" applyFill="1" applyBorder="1" applyAlignment="1" applyProtection="1">
      <alignment/>
      <protection/>
    </xf>
    <xf numFmtId="178" fontId="0" fillId="0" borderId="12" xfId="0" applyNumberFormat="1" applyFill="1" applyBorder="1" applyAlignment="1" applyProtection="1">
      <alignment/>
      <protection/>
    </xf>
    <xf numFmtId="178" fontId="0" fillId="0" borderId="14" xfId="0" applyNumberFormat="1" applyFill="1" applyBorder="1" applyAlignment="1" applyProtection="1">
      <alignment/>
      <protection/>
    </xf>
    <xf numFmtId="179" fontId="0" fillId="33" borderId="0" xfId="0" applyNumberFormat="1" applyFill="1" applyBorder="1" applyAlignment="1" applyProtection="1">
      <alignment/>
      <protection/>
    </xf>
    <xf numFmtId="179" fontId="0" fillId="33" borderId="10" xfId="0" applyNumberFormat="1" applyFill="1" applyBorder="1" applyAlignment="1" applyProtection="1">
      <alignment/>
      <protection/>
    </xf>
    <xf numFmtId="178" fontId="0" fillId="33" borderId="20" xfId="0" applyNumberFormat="1" applyFill="1" applyBorder="1" applyAlignment="1" applyProtection="1">
      <alignment/>
      <protection/>
    </xf>
    <xf numFmtId="178" fontId="0" fillId="33" borderId="10" xfId="0" applyNumberFormat="1" applyFill="1" applyBorder="1" applyAlignment="1" applyProtection="1">
      <alignment/>
      <protection/>
    </xf>
    <xf numFmtId="178" fontId="0" fillId="33" borderId="21" xfId="0" applyNumberFormat="1" applyFill="1" applyBorder="1" applyAlignment="1" applyProtection="1">
      <alignment/>
      <protection/>
    </xf>
    <xf numFmtId="178" fontId="0" fillId="33" borderId="0" xfId="0" applyNumberFormat="1" applyFill="1" applyBorder="1" applyAlignment="1" applyProtection="1">
      <alignment/>
      <protection/>
    </xf>
    <xf numFmtId="178" fontId="0" fillId="33" borderId="28" xfId="0" applyNumberFormat="1" applyFill="1" applyBorder="1" applyAlignment="1" applyProtection="1">
      <alignment/>
      <protection/>
    </xf>
    <xf numFmtId="179" fontId="0" fillId="0" borderId="21" xfId="0" applyNumberFormat="1" applyFill="1" applyBorder="1" applyAlignment="1" applyProtection="1">
      <alignment/>
      <protection/>
    </xf>
    <xf numFmtId="179" fontId="0" fillId="34" borderId="26" xfId="0" applyNumberFormat="1" applyFill="1" applyBorder="1" applyAlignment="1" applyProtection="1">
      <alignment/>
      <protection/>
    </xf>
    <xf numFmtId="179" fontId="0" fillId="0" borderId="13" xfId="0" applyNumberFormat="1" applyFill="1" applyBorder="1" applyAlignment="1" applyProtection="1">
      <alignment/>
      <protection/>
    </xf>
    <xf numFmtId="179" fontId="0" fillId="33" borderId="21" xfId="0" applyNumberFormat="1" applyFill="1" applyBorder="1" applyAlignment="1" applyProtection="1">
      <alignment/>
      <protection/>
    </xf>
    <xf numFmtId="179" fontId="0" fillId="34" borderId="25" xfId="0" applyNumberFormat="1" applyFill="1" applyBorder="1" applyAlignment="1" applyProtection="1">
      <alignment/>
      <protection/>
    </xf>
    <xf numFmtId="179" fontId="0" fillId="33" borderId="20" xfId="0" applyNumberForma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 horizontal="right"/>
      <protection/>
    </xf>
    <xf numFmtId="0" fontId="3" fillId="34" borderId="23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33" borderId="25" xfId="0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1"/>
  <sheetViews>
    <sheetView tabSelected="1" view="pageBreakPreview" zoomScale="95" zoomScaleNormal="95" zoomScaleSheetLayoutView="95" zoomScalePageLayoutView="0" workbookViewId="0" topLeftCell="A1">
      <pane xSplit="4" ySplit="4" topLeftCell="E4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3" sqref="E53"/>
    </sheetView>
  </sheetViews>
  <sheetFormatPr defaultColWidth="9.00390625" defaultRowHeight="13.5"/>
  <cols>
    <col min="1" max="1" width="4.75390625" style="0" bestFit="1" customWidth="1"/>
    <col min="2" max="2" width="1.25" style="1" customWidth="1"/>
    <col min="3" max="3" width="13.00390625" style="0" customWidth="1"/>
    <col min="4" max="4" width="1.25" style="0" customWidth="1"/>
    <col min="5" max="6" width="9.125" style="0" bestFit="1" customWidth="1"/>
    <col min="7" max="7" width="9.875" style="0" bestFit="1" customWidth="1"/>
    <col min="8" max="21" width="9.125" style="0" bestFit="1" customWidth="1"/>
  </cols>
  <sheetData>
    <row r="1" ht="5.25" customHeight="1"/>
    <row r="2" spans="1:20" ht="21">
      <c r="A2" s="4"/>
      <c r="B2" s="5"/>
      <c r="C2" s="6"/>
      <c r="D2" s="6"/>
      <c r="E2" s="102" t="s">
        <v>89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4"/>
    </row>
    <row r="3" spans="1:21" ht="14.25">
      <c r="A3" s="7"/>
      <c r="B3" s="8"/>
      <c r="C3" s="9" t="s">
        <v>16</v>
      </c>
      <c r="D3" s="10"/>
      <c r="E3" s="95" t="s">
        <v>40</v>
      </c>
      <c r="F3" s="94"/>
      <c r="G3" s="94"/>
      <c r="H3" s="95" t="s">
        <v>41</v>
      </c>
      <c r="I3" s="94"/>
      <c r="J3" s="96"/>
      <c r="K3" s="94" t="s">
        <v>42</v>
      </c>
      <c r="L3" s="94"/>
      <c r="M3" s="94"/>
      <c r="N3" s="95" t="s">
        <v>43</v>
      </c>
      <c r="O3" s="94"/>
      <c r="P3" s="96"/>
      <c r="Q3" s="94" t="s">
        <v>44</v>
      </c>
      <c r="R3" s="94"/>
      <c r="S3" s="96"/>
      <c r="T3" s="11" t="s">
        <v>20</v>
      </c>
      <c r="U3" t="s">
        <v>45</v>
      </c>
    </row>
    <row r="4" spans="1:20" ht="14.25">
      <c r="A4" s="7"/>
      <c r="B4" s="12"/>
      <c r="C4" s="13"/>
      <c r="D4" s="14"/>
      <c r="E4" s="15" t="s">
        <v>17</v>
      </c>
      <c r="F4" s="16" t="s">
        <v>18</v>
      </c>
      <c r="G4" s="17" t="s">
        <v>19</v>
      </c>
      <c r="H4" s="15" t="s">
        <v>17</v>
      </c>
      <c r="I4" s="16" t="s">
        <v>18</v>
      </c>
      <c r="J4" s="18" t="s">
        <v>19</v>
      </c>
      <c r="K4" s="17" t="s">
        <v>17</v>
      </c>
      <c r="L4" s="16" t="s">
        <v>18</v>
      </c>
      <c r="M4" s="17" t="s">
        <v>19</v>
      </c>
      <c r="N4" s="15" t="s">
        <v>17</v>
      </c>
      <c r="O4" s="16" t="s">
        <v>18</v>
      </c>
      <c r="P4" s="18" t="s">
        <v>31</v>
      </c>
      <c r="Q4" s="17" t="s">
        <v>17</v>
      </c>
      <c r="R4" s="16" t="s">
        <v>18</v>
      </c>
      <c r="S4" s="17" t="s">
        <v>32</v>
      </c>
      <c r="T4" s="19" t="s">
        <v>33</v>
      </c>
    </row>
    <row r="5" spans="1:21" ht="14.25">
      <c r="A5" s="20">
        <v>201</v>
      </c>
      <c r="B5" s="21"/>
      <c r="C5" s="22" t="s">
        <v>21</v>
      </c>
      <c r="D5" s="23"/>
      <c r="E5" s="2">
        <v>115143</v>
      </c>
      <c r="F5" s="3">
        <v>123206</v>
      </c>
      <c r="G5" s="55">
        <f>SUM(E5:F5)</f>
        <v>238349</v>
      </c>
      <c r="H5" s="24">
        <v>66318</v>
      </c>
      <c r="I5" s="3">
        <v>70125</v>
      </c>
      <c r="J5" s="85">
        <f>SUM(H5:I5)</f>
        <v>136443</v>
      </c>
      <c r="K5" s="55">
        <f>E5-H5</f>
        <v>48825</v>
      </c>
      <c r="L5" s="45">
        <f aca="true" t="shared" si="0" ref="L5:L17">F5-I5</f>
        <v>53081</v>
      </c>
      <c r="M5" s="55">
        <f>SUM(K5:L5)</f>
        <v>101906</v>
      </c>
      <c r="N5" s="56">
        <f>+H5/E5*100</f>
        <v>57.596206456319536</v>
      </c>
      <c r="O5" s="57">
        <f aca="true" t="shared" si="1" ref="O5:O46">+I5/F5*100</f>
        <v>56.916870931610475</v>
      </c>
      <c r="P5" s="58">
        <f aca="true" t="shared" si="2" ref="P5:P46">+J5/G5*100</f>
        <v>57.24504822759903</v>
      </c>
      <c r="Q5" s="59">
        <v>50.50213675213675</v>
      </c>
      <c r="R5" s="60">
        <v>48.350949628406276</v>
      </c>
      <c r="S5" s="59">
        <v>49.38608516836604</v>
      </c>
      <c r="T5" s="61">
        <f>+P5-S5</f>
        <v>7.858963059232991</v>
      </c>
      <c r="U5" s="41">
        <f>+G5-J5-M5</f>
        <v>0</v>
      </c>
    </row>
    <row r="6" spans="1:21" ht="14.25">
      <c r="A6" s="4">
        <v>202</v>
      </c>
      <c r="B6" s="25"/>
      <c r="C6" s="22" t="s">
        <v>0</v>
      </c>
      <c r="D6" s="23"/>
      <c r="E6" s="2">
        <v>47327</v>
      </c>
      <c r="F6" s="3">
        <v>53003</v>
      </c>
      <c r="G6" s="55">
        <f aca="true" t="shared" si="3" ref="G6:G47">SUM(E6:F6)</f>
        <v>100330</v>
      </c>
      <c r="H6" s="24">
        <v>27875</v>
      </c>
      <c r="I6" s="3">
        <v>31034</v>
      </c>
      <c r="J6" s="85">
        <f aca="true" t="shared" si="4" ref="J6:J47">SUM(H6:I6)</f>
        <v>58909</v>
      </c>
      <c r="K6" s="55">
        <f aca="true" t="shared" si="5" ref="K6:K17">E6-H6</f>
        <v>19452</v>
      </c>
      <c r="L6" s="45">
        <f t="shared" si="0"/>
        <v>21969</v>
      </c>
      <c r="M6" s="55">
        <f aca="true" t="shared" si="6" ref="M6:M12">SUM(K6:L6)</f>
        <v>41421</v>
      </c>
      <c r="N6" s="56">
        <f aca="true" t="shared" si="7" ref="N6:N47">+H6/E6*100</f>
        <v>58.89872588585797</v>
      </c>
      <c r="O6" s="57">
        <f t="shared" si="1"/>
        <v>58.551402750787695</v>
      </c>
      <c r="P6" s="58">
        <f t="shared" si="2"/>
        <v>58.71523970896043</v>
      </c>
      <c r="Q6" s="59">
        <v>52.19847230245844</v>
      </c>
      <c r="R6" s="57">
        <v>49.83477160715297</v>
      </c>
      <c r="S6" s="59">
        <v>50.94288522880013</v>
      </c>
      <c r="T6" s="61">
        <f aca="true" t="shared" si="8" ref="T6:T47">+P6-S6</f>
        <v>7.772354480160303</v>
      </c>
      <c r="U6" s="41">
        <f aca="true" t="shared" si="9" ref="U6:U47">+G6-J6-M6</f>
        <v>0</v>
      </c>
    </row>
    <row r="7" spans="1:21" ht="14.25">
      <c r="A7" s="20">
        <v>203</v>
      </c>
      <c r="B7" s="25"/>
      <c r="C7" s="22" t="s">
        <v>22</v>
      </c>
      <c r="D7" s="23"/>
      <c r="E7" s="2">
        <v>132832</v>
      </c>
      <c r="F7" s="3">
        <v>139400</v>
      </c>
      <c r="G7" s="55">
        <f t="shared" si="3"/>
        <v>272232</v>
      </c>
      <c r="H7" s="24">
        <v>68176</v>
      </c>
      <c r="I7" s="3">
        <v>71495</v>
      </c>
      <c r="J7" s="85">
        <f t="shared" si="4"/>
        <v>139671</v>
      </c>
      <c r="K7" s="55">
        <f t="shared" si="5"/>
        <v>64656</v>
      </c>
      <c r="L7" s="45">
        <f t="shared" si="0"/>
        <v>67905</v>
      </c>
      <c r="M7" s="55">
        <f t="shared" si="6"/>
        <v>132561</v>
      </c>
      <c r="N7" s="56">
        <f t="shared" si="7"/>
        <v>51.32498193206456</v>
      </c>
      <c r="O7" s="57">
        <f t="shared" si="1"/>
        <v>51.28766140602582</v>
      </c>
      <c r="P7" s="58">
        <f t="shared" si="2"/>
        <v>51.305871462576036</v>
      </c>
      <c r="Q7" s="59">
        <v>45.843916761820424</v>
      </c>
      <c r="R7" s="57">
        <v>44.91933825041873</v>
      </c>
      <c r="S7" s="59">
        <v>45.368737800296756</v>
      </c>
      <c r="T7" s="61">
        <f t="shared" si="8"/>
        <v>5.93713366227928</v>
      </c>
      <c r="U7" s="41">
        <f t="shared" si="9"/>
        <v>0</v>
      </c>
    </row>
    <row r="8" spans="1:21" ht="14.25">
      <c r="A8" s="4">
        <v>204</v>
      </c>
      <c r="B8" s="25"/>
      <c r="C8" s="22" t="s">
        <v>23</v>
      </c>
      <c r="D8" s="23"/>
      <c r="E8" s="2">
        <v>134872</v>
      </c>
      <c r="F8" s="3">
        <v>141413</v>
      </c>
      <c r="G8" s="55">
        <f t="shared" si="3"/>
        <v>276285</v>
      </c>
      <c r="H8" s="24">
        <v>66411</v>
      </c>
      <c r="I8" s="3">
        <v>70486</v>
      </c>
      <c r="J8" s="85">
        <f t="shared" si="4"/>
        <v>136897</v>
      </c>
      <c r="K8" s="55">
        <f t="shared" si="5"/>
        <v>68461</v>
      </c>
      <c r="L8" s="45">
        <f t="shared" si="0"/>
        <v>70927</v>
      </c>
      <c r="M8" s="55">
        <f t="shared" si="6"/>
        <v>139388</v>
      </c>
      <c r="N8" s="56">
        <f t="shared" si="7"/>
        <v>49.24002016726971</v>
      </c>
      <c r="O8" s="57">
        <f t="shared" si="1"/>
        <v>49.84407374145234</v>
      </c>
      <c r="P8" s="58">
        <f t="shared" si="2"/>
        <v>49.549197386756425</v>
      </c>
      <c r="Q8" s="59">
        <v>47.395140819533424</v>
      </c>
      <c r="R8" s="57">
        <v>46.33116099444847</v>
      </c>
      <c r="S8" s="59">
        <v>46.846612743842186</v>
      </c>
      <c r="T8" s="61">
        <f t="shared" si="8"/>
        <v>2.702584642914239</v>
      </c>
      <c r="U8" s="41">
        <f t="shared" si="9"/>
        <v>0</v>
      </c>
    </row>
    <row r="9" spans="1:21" ht="14.25">
      <c r="A9" s="20">
        <v>205</v>
      </c>
      <c r="B9" s="25"/>
      <c r="C9" s="22" t="s">
        <v>24</v>
      </c>
      <c r="D9" s="23"/>
      <c r="E9" s="2">
        <v>25380</v>
      </c>
      <c r="F9" s="3">
        <v>26017</v>
      </c>
      <c r="G9" s="55">
        <f t="shared" si="3"/>
        <v>51397</v>
      </c>
      <c r="H9" s="24">
        <v>14159</v>
      </c>
      <c r="I9" s="3">
        <v>14727</v>
      </c>
      <c r="J9" s="85">
        <f t="shared" si="4"/>
        <v>28886</v>
      </c>
      <c r="K9" s="55">
        <f t="shared" si="5"/>
        <v>11221</v>
      </c>
      <c r="L9" s="45">
        <f t="shared" si="0"/>
        <v>11290</v>
      </c>
      <c r="M9" s="55">
        <f t="shared" si="6"/>
        <v>22511</v>
      </c>
      <c r="N9" s="56">
        <f t="shared" si="7"/>
        <v>55.788022064617806</v>
      </c>
      <c r="O9" s="57">
        <f t="shared" si="1"/>
        <v>56.605296536879735</v>
      </c>
      <c r="P9" s="58">
        <f t="shared" si="2"/>
        <v>56.20172383602156</v>
      </c>
      <c r="Q9" s="59">
        <v>50.762518512588564</v>
      </c>
      <c r="R9" s="57">
        <v>49.66938633463516</v>
      </c>
      <c r="S9" s="59">
        <v>50.20651404295492</v>
      </c>
      <c r="T9" s="61">
        <f t="shared" si="8"/>
        <v>5.9952097930666355</v>
      </c>
      <c r="U9" s="41">
        <f t="shared" si="9"/>
        <v>0</v>
      </c>
    </row>
    <row r="10" spans="1:21" ht="14.25">
      <c r="A10" s="20">
        <v>207</v>
      </c>
      <c r="B10" s="25"/>
      <c r="C10" s="22" t="s">
        <v>27</v>
      </c>
      <c r="D10" s="23"/>
      <c r="E10" s="2">
        <v>31375</v>
      </c>
      <c r="F10" s="3">
        <v>32889</v>
      </c>
      <c r="G10" s="55">
        <f t="shared" si="3"/>
        <v>64264</v>
      </c>
      <c r="H10" s="24">
        <v>17504</v>
      </c>
      <c r="I10" s="3">
        <v>18365</v>
      </c>
      <c r="J10" s="85">
        <f t="shared" si="4"/>
        <v>35869</v>
      </c>
      <c r="K10" s="55">
        <f t="shared" si="5"/>
        <v>13871</v>
      </c>
      <c r="L10" s="45">
        <f t="shared" si="0"/>
        <v>14524</v>
      </c>
      <c r="M10" s="55">
        <f t="shared" si="6"/>
        <v>28395</v>
      </c>
      <c r="N10" s="56">
        <f t="shared" si="7"/>
        <v>55.78964143426295</v>
      </c>
      <c r="O10" s="57">
        <f t="shared" si="1"/>
        <v>55.839338380613576</v>
      </c>
      <c r="P10" s="58">
        <f t="shared" si="2"/>
        <v>55.815075314328396</v>
      </c>
      <c r="Q10" s="59">
        <v>50.825233218083376</v>
      </c>
      <c r="R10" s="57">
        <v>49.720911586023995</v>
      </c>
      <c r="S10" s="59">
        <v>50.257588967266386</v>
      </c>
      <c r="T10" s="61">
        <f t="shared" si="8"/>
        <v>5.55748634706201</v>
      </c>
      <c r="U10" s="41">
        <f t="shared" si="9"/>
        <v>0</v>
      </c>
    </row>
    <row r="11" spans="1:21" ht="14.25">
      <c r="A11" s="4">
        <v>208</v>
      </c>
      <c r="B11" s="25"/>
      <c r="C11" s="22" t="s">
        <v>26</v>
      </c>
      <c r="D11" s="23"/>
      <c r="E11" s="2">
        <v>19452</v>
      </c>
      <c r="F11" s="3">
        <v>21689</v>
      </c>
      <c r="G11" s="55">
        <f t="shared" si="3"/>
        <v>41141</v>
      </c>
      <c r="H11" s="24">
        <v>12456</v>
      </c>
      <c r="I11" s="3">
        <v>13146</v>
      </c>
      <c r="J11" s="85">
        <f t="shared" si="4"/>
        <v>25602</v>
      </c>
      <c r="K11" s="55">
        <f t="shared" si="5"/>
        <v>6996</v>
      </c>
      <c r="L11" s="45">
        <f t="shared" si="0"/>
        <v>8543</v>
      </c>
      <c r="M11" s="55">
        <f t="shared" si="6"/>
        <v>15539</v>
      </c>
      <c r="N11" s="56">
        <f t="shared" si="7"/>
        <v>64.03454657618754</v>
      </c>
      <c r="O11" s="57">
        <f t="shared" si="1"/>
        <v>60.61136981880216</v>
      </c>
      <c r="P11" s="62">
        <f t="shared" si="2"/>
        <v>62.2298923215284</v>
      </c>
      <c r="Q11" s="63">
        <v>56.413672935991386</v>
      </c>
      <c r="R11" s="57">
        <v>51.5038787823799</v>
      </c>
      <c r="S11" s="59">
        <v>53.80931754740591</v>
      </c>
      <c r="T11" s="61">
        <f t="shared" si="8"/>
        <v>8.420574774122493</v>
      </c>
      <c r="U11" s="41">
        <f t="shared" si="9"/>
        <v>0</v>
      </c>
    </row>
    <row r="12" spans="1:21" ht="14.25">
      <c r="A12" s="20">
        <v>209</v>
      </c>
      <c r="B12" s="25"/>
      <c r="C12" s="22" t="s">
        <v>28</v>
      </c>
      <c r="D12" s="23"/>
      <c r="E12" s="2">
        <v>14655</v>
      </c>
      <c r="F12" s="3">
        <v>15128</v>
      </c>
      <c r="G12" s="55">
        <f t="shared" si="3"/>
        <v>29783</v>
      </c>
      <c r="H12" s="24">
        <v>8450</v>
      </c>
      <c r="I12" s="3">
        <v>8907</v>
      </c>
      <c r="J12" s="85">
        <f t="shared" si="4"/>
        <v>17357</v>
      </c>
      <c r="K12" s="55">
        <f t="shared" si="5"/>
        <v>6205</v>
      </c>
      <c r="L12" s="45">
        <f t="shared" si="0"/>
        <v>6221</v>
      </c>
      <c r="M12" s="55">
        <f t="shared" si="6"/>
        <v>12426</v>
      </c>
      <c r="N12" s="56">
        <f t="shared" si="7"/>
        <v>57.65950187649267</v>
      </c>
      <c r="O12" s="57">
        <f t="shared" si="1"/>
        <v>58.87757800105764</v>
      </c>
      <c r="P12" s="62">
        <f t="shared" si="2"/>
        <v>58.27821240304873</v>
      </c>
      <c r="Q12" s="63">
        <v>52.97316138027187</v>
      </c>
      <c r="R12" s="57">
        <v>51.09941364605544</v>
      </c>
      <c r="S12" s="59">
        <v>52.015126222191945</v>
      </c>
      <c r="T12" s="61">
        <f t="shared" si="8"/>
        <v>6.2630861808567815</v>
      </c>
      <c r="U12" s="41">
        <f t="shared" si="9"/>
        <v>0</v>
      </c>
    </row>
    <row r="13" spans="1:21" ht="14.25">
      <c r="A13" s="4">
        <v>210</v>
      </c>
      <c r="B13" s="25"/>
      <c r="C13" s="22" t="s">
        <v>25</v>
      </c>
      <c r="D13" s="23"/>
      <c r="E13" s="2">
        <v>23048</v>
      </c>
      <c r="F13" s="3">
        <v>24089</v>
      </c>
      <c r="G13" s="55">
        <f>SUM(E13:F13)</f>
        <v>47137</v>
      </c>
      <c r="H13" s="24">
        <v>14393</v>
      </c>
      <c r="I13" s="3">
        <v>14660</v>
      </c>
      <c r="J13" s="85">
        <f>SUM(H13:I13)</f>
        <v>29053</v>
      </c>
      <c r="K13" s="55">
        <f t="shared" si="5"/>
        <v>8655</v>
      </c>
      <c r="L13" s="45">
        <f t="shared" si="0"/>
        <v>9429</v>
      </c>
      <c r="M13" s="55">
        <f>SUM(K13:L13)</f>
        <v>18084</v>
      </c>
      <c r="N13" s="56">
        <f aca="true" t="shared" si="10" ref="N13:P17">+H13/E13*100</f>
        <v>62.44793474488025</v>
      </c>
      <c r="O13" s="57">
        <f t="shared" si="10"/>
        <v>60.85765287060484</v>
      </c>
      <c r="P13" s="58">
        <f t="shared" si="10"/>
        <v>61.63523346840062</v>
      </c>
      <c r="Q13" s="59">
        <v>56.83294362171992</v>
      </c>
      <c r="R13" s="57">
        <v>54.297307266691256</v>
      </c>
      <c r="S13" s="59">
        <v>55.5302886741204</v>
      </c>
      <c r="T13" s="61">
        <f>+P13-S13</f>
        <v>6.104944794280222</v>
      </c>
      <c r="U13" s="41">
        <f>+G13-J13-M13</f>
        <v>0</v>
      </c>
    </row>
    <row r="14" spans="1:21" ht="14.25">
      <c r="A14" s="4">
        <v>211</v>
      </c>
      <c r="B14" s="25"/>
      <c r="C14" s="22" t="s">
        <v>46</v>
      </c>
      <c r="D14" s="23"/>
      <c r="E14" s="2">
        <v>15877</v>
      </c>
      <c r="F14" s="3">
        <v>16493</v>
      </c>
      <c r="G14" s="55">
        <f>SUM(E14:F14)</f>
        <v>32370</v>
      </c>
      <c r="H14" s="24">
        <v>10512</v>
      </c>
      <c r="I14" s="3">
        <v>10744</v>
      </c>
      <c r="J14" s="85">
        <f>SUM(H14:I14)</f>
        <v>21256</v>
      </c>
      <c r="K14" s="55">
        <f t="shared" si="5"/>
        <v>5365</v>
      </c>
      <c r="L14" s="45">
        <f t="shared" si="0"/>
        <v>5749</v>
      </c>
      <c r="M14" s="55">
        <f>SUM(K14:L14)</f>
        <v>11114</v>
      </c>
      <c r="N14" s="56">
        <f t="shared" si="10"/>
        <v>66.20898154563206</v>
      </c>
      <c r="O14" s="57">
        <f t="shared" si="10"/>
        <v>65.14278784939064</v>
      </c>
      <c r="P14" s="58">
        <f t="shared" si="10"/>
        <v>65.66573988260735</v>
      </c>
      <c r="Q14" s="59">
        <v>58.972440453921934</v>
      </c>
      <c r="R14" s="57">
        <v>56.38297872340425</v>
      </c>
      <c r="S14" s="59">
        <v>57.646665043816945</v>
      </c>
      <c r="T14" s="61">
        <f>+P14-S14</f>
        <v>8.01907483879041</v>
      </c>
      <c r="U14" s="41">
        <f>+G14-J14-M14</f>
        <v>0</v>
      </c>
    </row>
    <row r="15" spans="1:21" ht="14.25">
      <c r="A15" s="4">
        <v>212</v>
      </c>
      <c r="B15" s="25"/>
      <c r="C15" s="22" t="s">
        <v>47</v>
      </c>
      <c r="D15" s="23"/>
      <c r="E15" s="2">
        <v>26432</v>
      </c>
      <c r="F15" s="3">
        <v>26996</v>
      </c>
      <c r="G15" s="55">
        <f>SUM(E15:F15)</f>
        <v>53428</v>
      </c>
      <c r="H15" s="24">
        <v>15062</v>
      </c>
      <c r="I15" s="3">
        <v>15408</v>
      </c>
      <c r="J15" s="85">
        <f>SUM(H15:I15)</f>
        <v>30470</v>
      </c>
      <c r="K15" s="55">
        <f t="shared" si="5"/>
        <v>11370</v>
      </c>
      <c r="L15" s="45">
        <f t="shared" si="0"/>
        <v>11588</v>
      </c>
      <c r="M15" s="55">
        <f>SUM(K15:L15)</f>
        <v>22958</v>
      </c>
      <c r="N15" s="56">
        <f t="shared" si="10"/>
        <v>56.9839588377724</v>
      </c>
      <c r="O15" s="57">
        <f t="shared" si="10"/>
        <v>57.0751222403319</v>
      </c>
      <c r="P15" s="58">
        <f t="shared" si="10"/>
        <v>57.030021711462155</v>
      </c>
      <c r="Q15" s="59">
        <v>51.89058119269531</v>
      </c>
      <c r="R15" s="57">
        <v>49.895306859205775</v>
      </c>
      <c r="S15" s="59">
        <v>50.86885791400155</v>
      </c>
      <c r="T15" s="61">
        <f>+P15-S15</f>
        <v>6.161163797460603</v>
      </c>
      <c r="U15" s="41">
        <f>+G15-J15-M15</f>
        <v>0</v>
      </c>
    </row>
    <row r="16" spans="1:21" ht="14.25">
      <c r="A16" s="4">
        <v>213</v>
      </c>
      <c r="B16" s="25"/>
      <c r="C16" s="22" t="s">
        <v>48</v>
      </c>
      <c r="D16" s="23"/>
      <c r="E16" s="2">
        <v>25765</v>
      </c>
      <c r="F16" s="3">
        <v>27235</v>
      </c>
      <c r="G16" s="55">
        <f>SUM(E16:F16)</f>
        <v>53000</v>
      </c>
      <c r="H16" s="24">
        <v>15982</v>
      </c>
      <c r="I16" s="3">
        <v>16612</v>
      </c>
      <c r="J16" s="85">
        <f>SUM(H16:I16)</f>
        <v>32594</v>
      </c>
      <c r="K16" s="55">
        <f t="shared" si="5"/>
        <v>9783</v>
      </c>
      <c r="L16" s="45">
        <f t="shared" si="0"/>
        <v>10623</v>
      </c>
      <c r="M16" s="55">
        <f>SUM(K16:L16)</f>
        <v>20406</v>
      </c>
      <c r="N16" s="56">
        <f t="shared" si="10"/>
        <v>62.029885503590144</v>
      </c>
      <c r="O16" s="57">
        <f t="shared" si="10"/>
        <v>60.995043143014506</v>
      </c>
      <c r="P16" s="58">
        <f t="shared" si="10"/>
        <v>61.49811320754716</v>
      </c>
      <c r="Q16" s="59">
        <v>59.1360841486523</v>
      </c>
      <c r="R16" s="57">
        <v>57.503014359311635</v>
      </c>
      <c r="S16" s="59">
        <v>58.296385361088156</v>
      </c>
      <c r="T16" s="61">
        <f>+P16-S16</f>
        <v>3.2017278464590078</v>
      </c>
      <c r="U16" s="41">
        <f>+G16-J16-M16</f>
        <v>0</v>
      </c>
    </row>
    <row r="17" spans="1:21" ht="14.25">
      <c r="A17" s="4">
        <v>214</v>
      </c>
      <c r="B17" s="25"/>
      <c r="C17" s="22" t="s">
        <v>49</v>
      </c>
      <c r="D17" s="23"/>
      <c r="E17" s="2">
        <v>12417</v>
      </c>
      <c r="F17" s="3">
        <v>13013</v>
      </c>
      <c r="G17" s="55">
        <f>SUM(E17:F17)</f>
        <v>25430</v>
      </c>
      <c r="H17" s="24">
        <v>7024</v>
      </c>
      <c r="I17" s="3">
        <v>7381</v>
      </c>
      <c r="J17" s="85">
        <f>SUM(H17:I17)</f>
        <v>14405</v>
      </c>
      <c r="K17" s="55">
        <f t="shared" si="5"/>
        <v>5393</v>
      </c>
      <c r="L17" s="45">
        <f t="shared" si="0"/>
        <v>5632</v>
      </c>
      <c r="M17" s="55">
        <f>SUM(K17:L17)</f>
        <v>11025</v>
      </c>
      <c r="N17" s="56">
        <f t="shared" si="10"/>
        <v>56.567608923250376</v>
      </c>
      <c r="O17" s="57">
        <f t="shared" si="10"/>
        <v>56.72020287404903</v>
      </c>
      <c r="P17" s="58">
        <f t="shared" si="10"/>
        <v>56.645694062131334</v>
      </c>
      <c r="Q17" s="59">
        <v>50.84002317305305</v>
      </c>
      <c r="R17" s="64">
        <v>49.40485512920908</v>
      </c>
      <c r="S17" s="59">
        <v>50.102603307447794</v>
      </c>
      <c r="T17" s="61">
        <f>+P17-S17</f>
        <v>6.54309075468354</v>
      </c>
      <c r="U17" s="41">
        <f>+G17-J17-M17</f>
        <v>0</v>
      </c>
    </row>
    <row r="18" spans="1:21" ht="14.25">
      <c r="A18" s="4"/>
      <c r="B18" s="103" t="s">
        <v>15</v>
      </c>
      <c r="C18" s="98"/>
      <c r="D18" s="99"/>
      <c r="E18" s="46">
        <f>SUM(E5:E17)</f>
        <v>624575</v>
      </c>
      <c r="F18" s="47">
        <f aca="true" t="shared" si="11" ref="F18:M18">SUM(F5:F17)</f>
        <v>660571</v>
      </c>
      <c r="G18" s="46">
        <f t="shared" si="11"/>
        <v>1285146</v>
      </c>
      <c r="H18" s="48">
        <f t="shared" si="11"/>
        <v>344322</v>
      </c>
      <c r="I18" s="47">
        <f t="shared" si="11"/>
        <v>363090</v>
      </c>
      <c r="J18" s="49">
        <f t="shared" si="11"/>
        <v>707412</v>
      </c>
      <c r="K18" s="46">
        <f t="shared" si="11"/>
        <v>280253</v>
      </c>
      <c r="L18" s="47">
        <f t="shared" si="11"/>
        <v>297481</v>
      </c>
      <c r="M18" s="46">
        <f t="shared" si="11"/>
        <v>577734</v>
      </c>
      <c r="N18" s="50">
        <f t="shared" si="7"/>
        <v>55.129007725253174</v>
      </c>
      <c r="O18" s="51">
        <f t="shared" si="1"/>
        <v>54.966082374188396</v>
      </c>
      <c r="P18" s="52">
        <f t="shared" si="2"/>
        <v>55.04526333972949</v>
      </c>
      <c r="Q18" s="53">
        <v>50.14589051931806</v>
      </c>
      <c r="R18" s="51">
        <v>48.50834393680029</v>
      </c>
      <c r="S18" s="53">
        <v>49.299806003104266</v>
      </c>
      <c r="T18" s="54">
        <f t="shared" si="8"/>
        <v>5.745457336625222</v>
      </c>
      <c r="U18" s="41">
        <f t="shared" si="9"/>
        <v>0</v>
      </c>
    </row>
    <row r="19" spans="1:21" ht="14.25">
      <c r="A19" s="4">
        <v>301</v>
      </c>
      <c r="B19" s="25"/>
      <c r="C19" s="22" t="s">
        <v>34</v>
      </c>
      <c r="D19" s="23"/>
      <c r="E19" s="2">
        <v>4955</v>
      </c>
      <c r="F19" s="3">
        <v>5499</v>
      </c>
      <c r="G19" s="55">
        <f t="shared" si="3"/>
        <v>10454</v>
      </c>
      <c r="H19" s="24">
        <v>3141</v>
      </c>
      <c r="I19" s="3">
        <v>3421</v>
      </c>
      <c r="J19" s="85">
        <f t="shared" si="4"/>
        <v>6562</v>
      </c>
      <c r="K19" s="55">
        <f aca="true" t="shared" si="12" ref="K19:L21">E19-H19</f>
        <v>1814</v>
      </c>
      <c r="L19" s="45">
        <f t="shared" si="12"/>
        <v>2078</v>
      </c>
      <c r="M19" s="55">
        <f aca="true" t="shared" si="13" ref="M19:M54">SUM(K19:L19)</f>
        <v>3892</v>
      </c>
      <c r="N19" s="56">
        <f t="shared" si="7"/>
        <v>63.39051463168517</v>
      </c>
      <c r="O19" s="57">
        <f t="shared" si="1"/>
        <v>62.21131114748136</v>
      </c>
      <c r="P19" s="58">
        <f t="shared" si="2"/>
        <v>62.770231490338624</v>
      </c>
      <c r="Q19" s="59">
        <v>60.33158107561666</v>
      </c>
      <c r="R19" s="57">
        <v>56.695620702135365</v>
      </c>
      <c r="S19" s="59">
        <v>58.41291061879297</v>
      </c>
      <c r="T19" s="61">
        <f t="shared" si="8"/>
        <v>4.357320871545653</v>
      </c>
      <c r="U19" s="41">
        <f t="shared" si="9"/>
        <v>0</v>
      </c>
    </row>
    <row r="20" spans="1:21" ht="14.25">
      <c r="A20" s="4">
        <v>303</v>
      </c>
      <c r="B20" s="25"/>
      <c r="C20" s="22" t="s">
        <v>35</v>
      </c>
      <c r="D20" s="23"/>
      <c r="E20" s="2">
        <v>3926</v>
      </c>
      <c r="F20" s="3">
        <v>4269</v>
      </c>
      <c r="G20" s="55">
        <f t="shared" si="3"/>
        <v>8195</v>
      </c>
      <c r="H20" s="24">
        <v>2650</v>
      </c>
      <c r="I20" s="3">
        <v>2806</v>
      </c>
      <c r="J20" s="85">
        <f>SUM(H20:I20)</f>
        <v>5456</v>
      </c>
      <c r="K20" s="55">
        <f t="shared" si="12"/>
        <v>1276</v>
      </c>
      <c r="L20" s="45">
        <f t="shared" si="12"/>
        <v>1463</v>
      </c>
      <c r="M20" s="55">
        <f t="shared" si="13"/>
        <v>2739</v>
      </c>
      <c r="N20" s="56">
        <f t="shared" si="7"/>
        <v>67.49872643912379</v>
      </c>
      <c r="O20" s="57">
        <f t="shared" si="1"/>
        <v>65.72967908175217</v>
      </c>
      <c r="P20" s="58">
        <f t="shared" si="2"/>
        <v>66.57718120805369</v>
      </c>
      <c r="Q20" s="59">
        <v>63.510450768068495</v>
      </c>
      <c r="R20" s="57">
        <v>60.48237476808905</v>
      </c>
      <c r="S20" s="59">
        <v>61.93408185440058</v>
      </c>
      <c r="T20" s="61">
        <f t="shared" si="8"/>
        <v>4.643099353653106</v>
      </c>
      <c r="U20" s="41">
        <f t="shared" si="9"/>
        <v>0</v>
      </c>
    </row>
    <row r="21" spans="1:21" ht="14.25">
      <c r="A21" s="4">
        <v>308</v>
      </c>
      <c r="B21" s="25"/>
      <c r="C21" s="22" t="s">
        <v>36</v>
      </c>
      <c r="D21" s="23"/>
      <c r="E21" s="2">
        <v>6007</v>
      </c>
      <c r="F21" s="3">
        <v>6143</v>
      </c>
      <c r="G21" s="55">
        <f t="shared" si="3"/>
        <v>12150</v>
      </c>
      <c r="H21" s="24">
        <v>3713</v>
      </c>
      <c r="I21" s="3">
        <v>3640</v>
      </c>
      <c r="J21" s="85">
        <f t="shared" si="4"/>
        <v>7353</v>
      </c>
      <c r="K21" s="55">
        <f t="shared" si="12"/>
        <v>2294</v>
      </c>
      <c r="L21" s="45">
        <f t="shared" si="12"/>
        <v>2503</v>
      </c>
      <c r="M21" s="55">
        <f t="shared" si="13"/>
        <v>4797</v>
      </c>
      <c r="N21" s="56">
        <f t="shared" si="7"/>
        <v>61.81122024304978</v>
      </c>
      <c r="O21" s="57">
        <f t="shared" si="1"/>
        <v>59.25443594335016</v>
      </c>
      <c r="P21" s="58">
        <f t="shared" si="2"/>
        <v>60.51851851851852</v>
      </c>
      <c r="Q21" s="59">
        <v>54.71119716037431</v>
      </c>
      <c r="R21" s="57">
        <v>51.56887354879197</v>
      </c>
      <c r="S21" s="59">
        <v>53.11804008908686</v>
      </c>
      <c r="T21" s="61">
        <f t="shared" si="8"/>
        <v>7.400478429431658</v>
      </c>
      <c r="U21" s="41">
        <f t="shared" si="9"/>
        <v>0</v>
      </c>
    </row>
    <row r="22" spans="1:21" ht="14.25">
      <c r="A22" s="4"/>
      <c r="B22" s="91" t="s">
        <v>2</v>
      </c>
      <c r="C22" s="92"/>
      <c r="D22" s="93"/>
      <c r="E22" s="65">
        <f aca="true" t="shared" si="14" ref="E22:M22">SUM(E19:E21)</f>
        <v>14888</v>
      </c>
      <c r="F22" s="66">
        <f t="shared" si="14"/>
        <v>15911</v>
      </c>
      <c r="G22" s="65">
        <f t="shared" si="14"/>
        <v>30799</v>
      </c>
      <c r="H22" s="89">
        <f t="shared" si="14"/>
        <v>9504</v>
      </c>
      <c r="I22" s="66">
        <f t="shared" si="14"/>
        <v>9867</v>
      </c>
      <c r="J22" s="86">
        <f t="shared" si="14"/>
        <v>19371</v>
      </c>
      <c r="K22" s="65">
        <f t="shared" si="14"/>
        <v>5384</v>
      </c>
      <c r="L22" s="66">
        <f t="shared" si="14"/>
        <v>6044</v>
      </c>
      <c r="M22" s="65">
        <f t="shared" si="14"/>
        <v>11428</v>
      </c>
      <c r="N22" s="67">
        <f t="shared" si="7"/>
        <v>63.83664696399784</v>
      </c>
      <c r="O22" s="68">
        <f t="shared" si="1"/>
        <v>62.0137012129973</v>
      </c>
      <c r="P22" s="69">
        <f t="shared" si="2"/>
        <v>62.894899185038476</v>
      </c>
      <c r="Q22" s="70">
        <v>58.86205755871651</v>
      </c>
      <c r="R22" s="68">
        <v>55.68714532445102</v>
      </c>
      <c r="S22" s="70">
        <v>57.21901235356083</v>
      </c>
      <c r="T22" s="71">
        <f t="shared" si="8"/>
        <v>5.675886831477648</v>
      </c>
      <c r="U22" s="41">
        <f t="shared" si="9"/>
        <v>0</v>
      </c>
    </row>
    <row r="23" spans="1:21" ht="14.25">
      <c r="A23" s="4">
        <v>322</v>
      </c>
      <c r="B23" s="25"/>
      <c r="C23" s="22" t="s">
        <v>37</v>
      </c>
      <c r="D23" s="23"/>
      <c r="E23" s="2">
        <v>3507</v>
      </c>
      <c r="F23" s="3">
        <v>3604</v>
      </c>
      <c r="G23" s="55">
        <f t="shared" si="3"/>
        <v>7111</v>
      </c>
      <c r="H23" s="24">
        <v>2104</v>
      </c>
      <c r="I23" s="3">
        <v>2183</v>
      </c>
      <c r="J23" s="85">
        <f t="shared" si="4"/>
        <v>4287</v>
      </c>
      <c r="K23" s="55">
        <f>E23-H23</f>
        <v>1403</v>
      </c>
      <c r="L23" s="45">
        <f>F23-I23</f>
        <v>1421</v>
      </c>
      <c r="M23" s="55">
        <f t="shared" si="13"/>
        <v>2824</v>
      </c>
      <c r="N23" s="56">
        <f t="shared" si="7"/>
        <v>59.99429712004562</v>
      </c>
      <c r="O23" s="57">
        <f t="shared" si="1"/>
        <v>60.5715871254162</v>
      </c>
      <c r="P23" s="58">
        <f t="shared" si="2"/>
        <v>60.28687948249192</v>
      </c>
      <c r="Q23" s="56">
        <v>53.38680926916221</v>
      </c>
      <c r="R23" s="57">
        <v>51.82128628343767</v>
      </c>
      <c r="S23" s="58">
        <v>52.587209302325576</v>
      </c>
      <c r="T23" s="61">
        <f t="shared" si="8"/>
        <v>7.699670180166343</v>
      </c>
      <c r="U23" s="41">
        <f t="shared" si="9"/>
        <v>0</v>
      </c>
    </row>
    <row r="24" spans="1:21" ht="14.25">
      <c r="A24" s="4"/>
      <c r="B24" s="91" t="s">
        <v>3</v>
      </c>
      <c r="C24" s="92"/>
      <c r="D24" s="93"/>
      <c r="E24" s="65">
        <f aca="true" t="shared" si="15" ref="E24:M24">SUM(E23:E23)</f>
        <v>3507</v>
      </c>
      <c r="F24" s="66">
        <f t="shared" si="15"/>
        <v>3604</v>
      </c>
      <c r="G24" s="65">
        <f t="shared" si="15"/>
        <v>7111</v>
      </c>
      <c r="H24" s="89">
        <f t="shared" si="15"/>
        <v>2104</v>
      </c>
      <c r="I24" s="66">
        <f t="shared" si="15"/>
        <v>2183</v>
      </c>
      <c r="J24" s="86">
        <f t="shared" si="15"/>
        <v>4287</v>
      </c>
      <c r="K24" s="65">
        <f t="shared" si="15"/>
        <v>1403</v>
      </c>
      <c r="L24" s="66">
        <f t="shared" si="15"/>
        <v>1421</v>
      </c>
      <c r="M24" s="65">
        <f t="shared" si="15"/>
        <v>2824</v>
      </c>
      <c r="N24" s="67">
        <f t="shared" si="7"/>
        <v>59.99429712004562</v>
      </c>
      <c r="O24" s="68">
        <f t="shared" si="1"/>
        <v>60.5715871254162</v>
      </c>
      <c r="P24" s="69">
        <f t="shared" si="2"/>
        <v>60.28687948249192</v>
      </c>
      <c r="Q24" s="70">
        <v>53.38680926916221</v>
      </c>
      <c r="R24" s="68">
        <v>51.82128628343767</v>
      </c>
      <c r="S24" s="70">
        <v>52.587209302325576</v>
      </c>
      <c r="T24" s="71">
        <f t="shared" si="8"/>
        <v>7.699670180166343</v>
      </c>
      <c r="U24" s="41">
        <f t="shared" si="9"/>
        <v>0</v>
      </c>
    </row>
    <row r="25" spans="1:21" ht="14.25">
      <c r="A25" s="4">
        <v>342</v>
      </c>
      <c r="B25" s="25"/>
      <c r="C25" s="22" t="s">
        <v>52</v>
      </c>
      <c r="D25" s="23"/>
      <c r="E25" s="2">
        <v>5080</v>
      </c>
      <c r="F25" s="3">
        <v>5397</v>
      </c>
      <c r="G25" s="55">
        <f t="shared" si="3"/>
        <v>10477</v>
      </c>
      <c r="H25" s="24">
        <v>2994</v>
      </c>
      <c r="I25" s="3">
        <v>3240</v>
      </c>
      <c r="J25" s="85">
        <f t="shared" si="4"/>
        <v>6234</v>
      </c>
      <c r="K25" s="55">
        <f>E25-H25</f>
        <v>2086</v>
      </c>
      <c r="L25" s="45">
        <f>F25-I25</f>
        <v>2157</v>
      </c>
      <c r="M25" s="55">
        <f t="shared" si="13"/>
        <v>4243</v>
      </c>
      <c r="N25" s="56">
        <f t="shared" si="7"/>
        <v>58.93700787401575</v>
      </c>
      <c r="O25" s="57">
        <f t="shared" si="1"/>
        <v>60.033351862145636</v>
      </c>
      <c r="P25" s="58">
        <f t="shared" si="2"/>
        <v>59.501765772644845</v>
      </c>
      <c r="Q25" s="59">
        <v>54.390194896524015</v>
      </c>
      <c r="R25" s="57">
        <v>55.17830045523521</v>
      </c>
      <c r="S25" s="59">
        <v>54.795589813640355</v>
      </c>
      <c r="T25" s="61">
        <f t="shared" si="8"/>
        <v>4.70617595900449</v>
      </c>
      <c r="U25" s="41">
        <f t="shared" si="9"/>
        <v>0</v>
      </c>
    </row>
    <row r="26" spans="1:21" ht="14.25">
      <c r="A26" s="4">
        <v>344</v>
      </c>
      <c r="B26" s="25"/>
      <c r="C26" s="22" t="s">
        <v>53</v>
      </c>
      <c r="D26" s="23"/>
      <c r="E26" s="2">
        <v>2430</v>
      </c>
      <c r="F26" s="3">
        <v>2520</v>
      </c>
      <c r="G26" s="55">
        <f t="shared" si="3"/>
        <v>4950</v>
      </c>
      <c r="H26" s="24">
        <v>1757</v>
      </c>
      <c r="I26" s="3">
        <v>1814</v>
      </c>
      <c r="J26" s="85">
        <f t="shared" si="4"/>
        <v>3571</v>
      </c>
      <c r="K26" s="55">
        <f>E26-H26</f>
        <v>673</v>
      </c>
      <c r="L26" s="45">
        <f>F26-I26</f>
        <v>706</v>
      </c>
      <c r="M26" s="55">
        <f t="shared" si="13"/>
        <v>1379</v>
      </c>
      <c r="N26" s="56">
        <f t="shared" si="7"/>
        <v>72.3045267489712</v>
      </c>
      <c r="O26" s="57">
        <f t="shared" si="1"/>
        <v>71.98412698412699</v>
      </c>
      <c r="P26" s="58">
        <f t="shared" si="2"/>
        <v>72.14141414141415</v>
      </c>
      <c r="Q26" s="59">
        <v>68.17082997582594</v>
      </c>
      <c r="R26" s="57">
        <v>66.10234705656022</v>
      </c>
      <c r="S26" s="59">
        <v>67.1127730761661</v>
      </c>
      <c r="T26" s="61">
        <f t="shared" si="8"/>
        <v>5.0286410652480384</v>
      </c>
      <c r="U26" s="41">
        <f t="shared" si="9"/>
        <v>0</v>
      </c>
    </row>
    <row r="27" spans="1:21" ht="14.25">
      <c r="A27" s="4"/>
      <c r="B27" s="91" t="s">
        <v>4</v>
      </c>
      <c r="C27" s="92"/>
      <c r="D27" s="93"/>
      <c r="E27" s="65">
        <f aca="true" t="shared" si="16" ref="E27:M27">SUM(E25:E26)</f>
        <v>7510</v>
      </c>
      <c r="F27" s="66">
        <f t="shared" si="16"/>
        <v>7917</v>
      </c>
      <c r="G27" s="65">
        <f t="shared" si="16"/>
        <v>15427</v>
      </c>
      <c r="H27" s="89">
        <f t="shared" si="16"/>
        <v>4751</v>
      </c>
      <c r="I27" s="66">
        <f t="shared" si="16"/>
        <v>5054</v>
      </c>
      <c r="J27" s="86">
        <f t="shared" si="16"/>
        <v>9805</v>
      </c>
      <c r="K27" s="65">
        <f t="shared" si="16"/>
        <v>2759</v>
      </c>
      <c r="L27" s="66">
        <f t="shared" si="16"/>
        <v>2863</v>
      </c>
      <c r="M27" s="65">
        <f t="shared" si="16"/>
        <v>5622</v>
      </c>
      <c r="N27" s="67">
        <f t="shared" si="7"/>
        <v>63.26231691078562</v>
      </c>
      <c r="O27" s="68">
        <f t="shared" si="1"/>
        <v>63.837312113174185</v>
      </c>
      <c r="P27" s="69">
        <f t="shared" si="2"/>
        <v>63.55739936475011</v>
      </c>
      <c r="Q27" s="70">
        <v>58.975734012602224</v>
      </c>
      <c r="R27" s="68">
        <v>58.785414813873714</v>
      </c>
      <c r="S27" s="70">
        <v>58.87801696020875</v>
      </c>
      <c r="T27" s="71">
        <f t="shared" si="8"/>
        <v>4.679382404541364</v>
      </c>
      <c r="U27" s="41">
        <f t="shared" si="9"/>
        <v>0</v>
      </c>
    </row>
    <row r="28" spans="1:21" ht="14.25">
      <c r="A28" s="4">
        <v>362</v>
      </c>
      <c r="B28" s="25"/>
      <c r="C28" s="22" t="s">
        <v>56</v>
      </c>
      <c r="D28" s="23"/>
      <c r="E28" s="2">
        <v>2484</v>
      </c>
      <c r="F28" s="3">
        <v>2579</v>
      </c>
      <c r="G28" s="55">
        <f t="shared" si="3"/>
        <v>5063</v>
      </c>
      <c r="H28" s="24">
        <v>2000</v>
      </c>
      <c r="I28" s="3">
        <v>1993</v>
      </c>
      <c r="J28" s="85">
        <f t="shared" si="4"/>
        <v>3993</v>
      </c>
      <c r="K28" s="55">
        <f aca="true" t="shared" si="17" ref="K28:L31">E28-H28</f>
        <v>484</v>
      </c>
      <c r="L28" s="45">
        <f t="shared" si="17"/>
        <v>586</v>
      </c>
      <c r="M28" s="55">
        <f t="shared" si="13"/>
        <v>1070</v>
      </c>
      <c r="N28" s="56">
        <f t="shared" si="7"/>
        <v>80.51529790660226</v>
      </c>
      <c r="O28" s="57">
        <f t="shared" si="1"/>
        <v>77.27801473439317</v>
      </c>
      <c r="P28" s="58">
        <f t="shared" si="2"/>
        <v>78.86628481137666</v>
      </c>
      <c r="Q28" s="56">
        <v>76.65094339622641</v>
      </c>
      <c r="R28" s="57">
        <v>73.52395098403268</v>
      </c>
      <c r="S28" s="58">
        <v>75.04296352873783</v>
      </c>
      <c r="T28" s="61">
        <f t="shared" si="8"/>
        <v>3.8233212826388296</v>
      </c>
      <c r="U28" s="41">
        <f t="shared" si="9"/>
        <v>0</v>
      </c>
    </row>
    <row r="29" spans="1:21" ht="14.25">
      <c r="A29" s="4">
        <v>364</v>
      </c>
      <c r="B29" s="25"/>
      <c r="C29" s="22" t="s">
        <v>57</v>
      </c>
      <c r="D29" s="23"/>
      <c r="E29" s="2">
        <v>241</v>
      </c>
      <c r="F29" s="3">
        <v>246</v>
      </c>
      <c r="G29" s="55">
        <f>SUM(E29:F29)</f>
        <v>487</v>
      </c>
      <c r="H29" s="24">
        <v>11</v>
      </c>
      <c r="I29" s="3">
        <v>3</v>
      </c>
      <c r="J29" s="85">
        <f t="shared" si="4"/>
        <v>14</v>
      </c>
      <c r="K29" s="55">
        <f t="shared" si="17"/>
        <v>230</v>
      </c>
      <c r="L29" s="45">
        <f t="shared" si="17"/>
        <v>243</v>
      </c>
      <c r="M29" s="55">
        <f t="shared" si="13"/>
        <v>473</v>
      </c>
      <c r="N29" s="56">
        <f t="shared" si="7"/>
        <v>4.564315352697095</v>
      </c>
      <c r="O29" s="57">
        <f t="shared" si="1"/>
        <v>1.2195121951219512</v>
      </c>
      <c r="P29" s="58">
        <f t="shared" si="2"/>
        <v>2.8747433264887063</v>
      </c>
      <c r="Q29" s="56">
        <v>9.426229508196721</v>
      </c>
      <c r="R29" s="57">
        <v>3.7037037037037033</v>
      </c>
      <c r="S29" s="58">
        <v>6.570841889117044</v>
      </c>
      <c r="T29" s="61">
        <f t="shared" si="8"/>
        <v>-3.6960985626283374</v>
      </c>
      <c r="U29" s="41">
        <f t="shared" si="9"/>
        <v>0</v>
      </c>
    </row>
    <row r="30" spans="1:21" ht="14.25">
      <c r="A30" s="4">
        <v>367</v>
      </c>
      <c r="B30" s="25"/>
      <c r="C30" s="22" t="s">
        <v>58</v>
      </c>
      <c r="D30" s="23"/>
      <c r="E30" s="2">
        <v>1907</v>
      </c>
      <c r="F30" s="3">
        <v>2023</v>
      </c>
      <c r="G30" s="55">
        <f>SUM(E30:F30)</f>
        <v>3930</v>
      </c>
      <c r="H30" s="24">
        <v>1592</v>
      </c>
      <c r="I30" s="3">
        <v>1612</v>
      </c>
      <c r="J30" s="85">
        <f t="shared" si="4"/>
        <v>3204</v>
      </c>
      <c r="K30" s="55">
        <f t="shared" si="17"/>
        <v>315</v>
      </c>
      <c r="L30" s="45">
        <f t="shared" si="17"/>
        <v>411</v>
      </c>
      <c r="M30" s="55">
        <f t="shared" si="13"/>
        <v>726</v>
      </c>
      <c r="N30" s="56">
        <f t="shared" si="7"/>
        <v>83.48190875721028</v>
      </c>
      <c r="O30" s="57">
        <f t="shared" si="1"/>
        <v>79.6836381611468</v>
      </c>
      <c r="P30" s="58">
        <f t="shared" si="2"/>
        <v>81.5267175572519</v>
      </c>
      <c r="Q30" s="56">
        <v>81.70922355393434</v>
      </c>
      <c r="R30" s="57">
        <v>77.22007722007721</v>
      </c>
      <c r="S30" s="58">
        <v>79.37860185417188</v>
      </c>
      <c r="T30" s="61">
        <f t="shared" si="8"/>
        <v>2.1481157030800233</v>
      </c>
      <c r="U30" s="41">
        <f t="shared" si="9"/>
        <v>0</v>
      </c>
    </row>
    <row r="31" spans="1:21" ht="14.25">
      <c r="A31" s="4">
        <v>368</v>
      </c>
      <c r="B31" s="25"/>
      <c r="C31" s="22" t="s">
        <v>50</v>
      </c>
      <c r="D31" s="23"/>
      <c r="E31" s="2">
        <v>6857</v>
      </c>
      <c r="F31" s="3">
        <v>7216</v>
      </c>
      <c r="G31" s="55">
        <f t="shared" si="3"/>
        <v>14073</v>
      </c>
      <c r="H31" s="24">
        <v>5323</v>
      </c>
      <c r="I31" s="3">
        <v>5468</v>
      </c>
      <c r="J31" s="85">
        <f t="shared" si="4"/>
        <v>10791</v>
      </c>
      <c r="K31" s="55">
        <f t="shared" si="17"/>
        <v>1534</v>
      </c>
      <c r="L31" s="45">
        <f t="shared" si="17"/>
        <v>1748</v>
      </c>
      <c r="M31" s="55">
        <f t="shared" si="13"/>
        <v>3282</v>
      </c>
      <c r="N31" s="56">
        <f t="shared" si="7"/>
        <v>77.62870059792913</v>
      </c>
      <c r="O31" s="57">
        <f t="shared" si="1"/>
        <v>75.77605321507761</v>
      </c>
      <c r="P31" s="58">
        <f t="shared" si="2"/>
        <v>76.67874653591986</v>
      </c>
      <c r="Q31" s="56">
        <v>73.04853817768947</v>
      </c>
      <c r="R31" s="57">
        <v>70.54603427660423</v>
      </c>
      <c r="S31" s="58">
        <v>71.75598709943046</v>
      </c>
      <c r="T31" s="61">
        <f t="shared" si="8"/>
        <v>4.9227594364894</v>
      </c>
      <c r="U31" s="41">
        <f t="shared" si="9"/>
        <v>0</v>
      </c>
    </row>
    <row r="32" spans="1:21" ht="14.25">
      <c r="A32" s="4"/>
      <c r="B32" s="91" t="s">
        <v>5</v>
      </c>
      <c r="C32" s="92"/>
      <c r="D32" s="93"/>
      <c r="E32" s="65">
        <f aca="true" t="shared" si="18" ref="E32:M32">SUM(E28:E31)</f>
        <v>11489</v>
      </c>
      <c r="F32" s="66">
        <f t="shared" si="18"/>
        <v>12064</v>
      </c>
      <c r="G32" s="65">
        <f t="shared" si="18"/>
        <v>23553</v>
      </c>
      <c r="H32" s="89">
        <f t="shared" si="18"/>
        <v>8926</v>
      </c>
      <c r="I32" s="66">
        <f t="shared" si="18"/>
        <v>9076</v>
      </c>
      <c r="J32" s="86">
        <f t="shared" si="18"/>
        <v>18002</v>
      </c>
      <c r="K32" s="65">
        <f t="shared" si="18"/>
        <v>2563</v>
      </c>
      <c r="L32" s="66">
        <f t="shared" si="18"/>
        <v>2988</v>
      </c>
      <c r="M32" s="65">
        <f t="shared" si="18"/>
        <v>5551</v>
      </c>
      <c r="N32" s="67">
        <f t="shared" si="7"/>
        <v>77.69170510923492</v>
      </c>
      <c r="O32" s="68">
        <f t="shared" si="1"/>
        <v>75.23209549071618</v>
      </c>
      <c r="P32" s="69">
        <f t="shared" si="2"/>
        <v>76.43187704326412</v>
      </c>
      <c r="Q32" s="70">
        <v>73.92155194418446</v>
      </c>
      <c r="R32" s="68">
        <v>70.99321898683687</v>
      </c>
      <c r="S32" s="70">
        <v>72.41024374176548</v>
      </c>
      <c r="T32" s="71">
        <f t="shared" si="8"/>
        <v>4.021633301498639</v>
      </c>
      <c r="U32" s="41">
        <f t="shared" si="9"/>
        <v>0</v>
      </c>
    </row>
    <row r="33" spans="1:21" ht="14.25">
      <c r="A33" s="4">
        <v>402</v>
      </c>
      <c r="B33" s="25"/>
      <c r="C33" s="22" t="s">
        <v>38</v>
      </c>
      <c r="D33" s="23"/>
      <c r="E33" s="2">
        <v>1224</v>
      </c>
      <c r="F33" s="3">
        <v>1240</v>
      </c>
      <c r="G33" s="55">
        <f t="shared" si="3"/>
        <v>2464</v>
      </c>
      <c r="H33" s="24">
        <v>863</v>
      </c>
      <c r="I33" s="3">
        <v>873</v>
      </c>
      <c r="J33" s="85">
        <f t="shared" si="4"/>
        <v>1736</v>
      </c>
      <c r="K33" s="55">
        <f aca="true" t="shared" si="19" ref="K33:L36">E33-H33</f>
        <v>361</v>
      </c>
      <c r="L33" s="45">
        <f t="shared" si="19"/>
        <v>367</v>
      </c>
      <c r="M33" s="55">
        <f t="shared" si="13"/>
        <v>728</v>
      </c>
      <c r="N33" s="56">
        <f t="shared" si="7"/>
        <v>70.50653594771242</v>
      </c>
      <c r="O33" s="57">
        <f t="shared" si="1"/>
        <v>70.4032258064516</v>
      </c>
      <c r="P33" s="58">
        <f t="shared" si="2"/>
        <v>70.45454545454545</v>
      </c>
      <c r="Q33" s="59">
        <v>62.87089013632718</v>
      </c>
      <c r="R33" s="57">
        <v>59.345794392523366</v>
      </c>
      <c r="S33" s="59">
        <v>61.08257605689451</v>
      </c>
      <c r="T33" s="61">
        <f t="shared" si="8"/>
        <v>9.371969397650943</v>
      </c>
      <c r="U33" s="41">
        <f t="shared" si="9"/>
        <v>0</v>
      </c>
    </row>
    <row r="34" spans="1:21" ht="14.25">
      <c r="A34" s="4">
        <v>405</v>
      </c>
      <c r="B34" s="25"/>
      <c r="C34" s="22" t="s">
        <v>39</v>
      </c>
      <c r="D34" s="23"/>
      <c r="E34" s="2">
        <v>2787</v>
      </c>
      <c r="F34" s="3">
        <v>2965</v>
      </c>
      <c r="G34" s="55">
        <f t="shared" si="3"/>
        <v>5752</v>
      </c>
      <c r="H34" s="24">
        <v>2112</v>
      </c>
      <c r="I34" s="3">
        <v>2165</v>
      </c>
      <c r="J34" s="85">
        <f t="shared" si="4"/>
        <v>4277</v>
      </c>
      <c r="K34" s="55">
        <f t="shared" si="19"/>
        <v>675</v>
      </c>
      <c r="L34" s="45">
        <f t="shared" si="19"/>
        <v>800</v>
      </c>
      <c r="M34" s="55">
        <f t="shared" si="13"/>
        <v>1475</v>
      </c>
      <c r="N34" s="56">
        <f t="shared" si="7"/>
        <v>75.78040904198062</v>
      </c>
      <c r="O34" s="57">
        <f t="shared" si="1"/>
        <v>73.0185497470489</v>
      </c>
      <c r="P34" s="58">
        <f t="shared" si="2"/>
        <v>74.3567454798331</v>
      </c>
      <c r="Q34" s="59">
        <v>67.03372333103923</v>
      </c>
      <c r="R34" s="57">
        <v>63.027061044682185</v>
      </c>
      <c r="S34" s="59">
        <v>64.94082840236686</v>
      </c>
      <c r="T34" s="61">
        <f t="shared" si="8"/>
        <v>9.415917077466233</v>
      </c>
      <c r="U34" s="41">
        <f t="shared" si="9"/>
        <v>0</v>
      </c>
    </row>
    <row r="35" spans="1:21" ht="14.25">
      <c r="A35" s="4">
        <v>407</v>
      </c>
      <c r="B35" s="25"/>
      <c r="C35" s="22" t="s">
        <v>54</v>
      </c>
      <c r="D35" s="23"/>
      <c r="E35" s="2">
        <v>1425</v>
      </c>
      <c r="F35" s="3">
        <v>1522</v>
      </c>
      <c r="G35" s="55">
        <f t="shared" si="3"/>
        <v>2947</v>
      </c>
      <c r="H35" s="24">
        <v>1031</v>
      </c>
      <c r="I35" s="3">
        <v>1070</v>
      </c>
      <c r="J35" s="85">
        <f t="shared" si="4"/>
        <v>2101</v>
      </c>
      <c r="K35" s="55">
        <f t="shared" si="19"/>
        <v>394</v>
      </c>
      <c r="L35" s="45">
        <f t="shared" si="19"/>
        <v>452</v>
      </c>
      <c r="M35" s="55">
        <f t="shared" si="13"/>
        <v>846</v>
      </c>
      <c r="N35" s="56">
        <f t="shared" si="7"/>
        <v>72.35087719298245</v>
      </c>
      <c r="O35" s="57">
        <f t="shared" si="1"/>
        <v>70.30223390275953</v>
      </c>
      <c r="P35" s="58">
        <f t="shared" si="2"/>
        <v>71.29284017645062</v>
      </c>
      <c r="Q35" s="59">
        <v>64.26116838487972</v>
      </c>
      <c r="R35" s="57">
        <v>58.87969446212603</v>
      </c>
      <c r="S35" s="59">
        <v>61.46728354263053</v>
      </c>
      <c r="T35" s="61">
        <f t="shared" si="8"/>
        <v>9.825556633820092</v>
      </c>
      <c r="U35" s="41">
        <f t="shared" si="9"/>
        <v>0</v>
      </c>
    </row>
    <row r="36" spans="1:21" ht="14.25">
      <c r="A36" s="4">
        <v>408</v>
      </c>
      <c r="B36" s="25"/>
      <c r="C36" s="22" t="s">
        <v>55</v>
      </c>
      <c r="D36" s="23"/>
      <c r="E36" s="2">
        <v>5997</v>
      </c>
      <c r="F36" s="3">
        <v>6566</v>
      </c>
      <c r="G36" s="55">
        <f t="shared" si="3"/>
        <v>12563</v>
      </c>
      <c r="H36" s="24">
        <v>3943</v>
      </c>
      <c r="I36" s="3">
        <v>4118</v>
      </c>
      <c r="J36" s="85">
        <f t="shared" si="4"/>
        <v>8061</v>
      </c>
      <c r="K36" s="55">
        <f t="shared" si="19"/>
        <v>2054</v>
      </c>
      <c r="L36" s="45">
        <f t="shared" si="19"/>
        <v>2448</v>
      </c>
      <c r="M36" s="55">
        <f t="shared" si="13"/>
        <v>4502</v>
      </c>
      <c r="N36" s="56">
        <f t="shared" si="7"/>
        <v>65.74954143738536</v>
      </c>
      <c r="O36" s="57">
        <f t="shared" si="1"/>
        <v>62.7170271093512</v>
      </c>
      <c r="P36" s="58">
        <f t="shared" si="2"/>
        <v>64.16461036376661</v>
      </c>
      <c r="Q36" s="59">
        <v>56.639344262295076</v>
      </c>
      <c r="R36" s="57">
        <v>53.453898606581674</v>
      </c>
      <c r="S36" s="59">
        <v>54.96652654522809</v>
      </c>
      <c r="T36" s="61">
        <f t="shared" si="8"/>
        <v>9.198083818538521</v>
      </c>
      <c r="U36" s="41">
        <f t="shared" si="9"/>
        <v>0</v>
      </c>
    </row>
    <row r="37" spans="1:21" ht="14.25">
      <c r="A37" s="4"/>
      <c r="B37" s="91" t="s">
        <v>6</v>
      </c>
      <c r="C37" s="92"/>
      <c r="D37" s="93"/>
      <c r="E37" s="65">
        <f aca="true" t="shared" si="20" ref="E37:M37">SUM(E33:E36)</f>
        <v>11433</v>
      </c>
      <c r="F37" s="66">
        <f t="shared" si="20"/>
        <v>12293</v>
      </c>
      <c r="G37" s="65">
        <f t="shared" si="20"/>
        <v>23726</v>
      </c>
      <c r="H37" s="89">
        <f t="shared" si="20"/>
        <v>7949</v>
      </c>
      <c r="I37" s="66">
        <f t="shared" si="20"/>
        <v>8226</v>
      </c>
      <c r="J37" s="86">
        <f t="shared" si="20"/>
        <v>16175</v>
      </c>
      <c r="K37" s="65">
        <f t="shared" si="20"/>
        <v>3484</v>
      </c>
      <c r="L37" s="66">
        <f t="shared" si="20"/>
        <v>4067</v>
      </c>
      <c r="M37" s="65">
        <f t="shared" si="20"/>
        <v>7551</v>
      </c>
      <c r="N37" s="67">
        <f t="shared" si="7"/>
        <v>69.52680836175982</v>
      </c>
      <c r="O37" s="68">
        <f t="shared" si="1"/>
        <v>66.91613113153826</v>
      </c>
      <c r="P37" s="69">
        <f t="shared" si="2"/>
        <v>68.17415493551378</v>
      </c>
      <c r="Q37" s="70">
        <v>60.830201571574996</v>
      </c>
      <c r="R37" s="68">
        <v>57.09366930119728</v>
      </c>
      <c r="S37" s="70">
        <v>58.88022215869645</v>
      </c>
      <c r="T37" s="71">
        <f t="shared" si="8"/>
        <v>9.293932776817336</v>
      </c>
      <c r="U37" s="41">
        <f t="shared" si="9"/>
        <v>0</v>
      </c>
    </row>
    <row r="38" spans="1:21" ht="14.25">
      <c r="A38" s="4">
        <v>421</v>
      </c>
      <c r="B38" s="25"/>
      <c r="C38" s="22" t="s">
        <v>1</v>
      </c>
      <c r="D38" s="23"/>
      <c r="E38" s="2">
        <v>6506</v>
      </c>
      <c r="F38" s="3">
        <v>7179</v>
      </c>
      <c r="G38" s="55">
        <f t="shared" si="3"/>
        <v>13685</v>
      </c>
      <c r="H38" s="24">
        <v>4278</v>
      </c>
      <c r="I38" s="3">
        <v>4627</v>
      </c>
      <c r="J38" s="85">
        <f t="shared" si="4"/>
        <v>8905</v>
      </c>
      <c r="K38" s="55">
        <f aca="true" t="shared" si="21" ref="K38:L40">E38-H38</f>
        <v>2228</v>
      </c>
      <c r="L38" s="45">
        <f t="shared" si="21"/>
        <v>2552</v>
      </c>
      <c r="M38" s="55">
        <f t="shared" si="13"/>
        <v>4780</v>
      </c>
      <c r="N38" s="56">
        <f t="shared" si="7"/>
        <v>65.75468798032585</v>
      </c>
      <c r="O38" s="57">
        <f t="shared" si="1"/>
        <v>64.45187351998885</v>
      </c>
      <c r="P38" s="58">
        <f t="shared" si="2"/>
        <v>65.07124588966022</v>
      </c>
      <c r="Q38" s="59">
        <v>58.387196060326254</v>
      </c>
      <c r="R38" s="57">
        <v>55.392292764069865</v>
      </c>
      <c r="S38" s="59">
        <v>56.81155192532089</v>
      </c>
      <c r="T38" s="61">
        <f t="shared" si="8"/>
        <v>8.259693964339327</v>
      </c>
      <c r="U38" s="41">
        <f t="shared" si="9"/>
        <v>0</v>
      </c>
    </row>
    <row r="39" spans="1:21" ht="14.25">
      <c r="A39" s="4">
        <v>422</v>
      </c>
      <c r="B39" s="25"/>
      <c r="C39" s="22" t="s">
        <v>59</v>
      </c>
      <c r="D39" s="23"/>
      <c r="E39" s="2">
        <v>1265</v>
      </c>
      <c r="F39" s="3">
        <v>1429</v>
      </c>
      <c r="G39" s="55">
        <f t="shared" si="3"/>
        <v>2694</v>
      </c>
      <c r="H39" s="24">
        <v>845</v>
      </c>
      <c r="I39" s="3">
        <v>1043</v>
      </c>
      <c r="J39" s="85">
        <f t="shared" si="4"/>
        <v>1888</v>
      </c>
      <c r="K39" s="55">
        <f t="shared" si="21"/>
        <v>420</v>
      </c>
      <c r="L39" s="45">
        <f t="shared" si="21"/>
        <v>386</v>
      </c>
      <c r="M39" s="55">
        <f t="shared" si="13"/>
        <v>806</v>
      </c>
      <c r="N39" s="56">
        <f t="shared" si="7"/>
        <v>66.79841897233202</v>
      </c>
      <c r="O39" s="57">
        <f t="shared" si="1"/>
        <v>72.98810356892932</v>
      </c>
      <c r="P39" s="58">
        <f t="shared" si="2"/>
        <v>70.08166295471418</v>
      </c>
      <c r="Q39" s="59">
        <v>65.21381578947368</v>
      </c>
      <c r="R39" s="57">
        <v>59.930069930069926</v>
      </c>
      <c r="S39" s="59">
        <v>62.358276643990926</v>
      </c>
      <c r="T39" s="61">
        <f t="shared" si="8"/>
        <v>7.723386310723249</v>
      </c>
      <c r="U39" s="41">
        <f t="shared" si="9"/>
        <v>0</v>
      </c>
    </row>
    <row r="40" spans="1:21" ht="14.25">
      <c r="A40" s="4">
        <v>423</v>
      </c>
      <c r="B40" s="25"/>
      <c r="C40" s="22" t="s">
        <v>60</v>
      </c>
      <c r="D40" s="23"/>
      <c r="E40" s="2">
        <v>1474</v>
      </c>
      <c r="F40" s="3">
        <v>1577</v>
      </c>
      <c r="G40" s="55">
        <f t="shared" si="3"/>
        <v>3051</v>
      </c>
      <c r="H40" s="24">
        <v>1189</v>
      </c>
      <c r="I40" s="3">
        <v>1193</v>
      </c>
      <c r="J40" s="85">
        <f t="shared" si="4"/>
        <v>2382</v>
      </c>
      <c r="K40" s="55">
        <f t="shared" si="21"/>
        <v>285</v>
      </c>
      <c r="L40" s="45">
        <f t="shared" si="21"/>
        <v>384</v>
      </c>
      <c r="M40" s="55">
        <f t="shared" si="13"/>
        <v>669</v>
      </c>
      <c r="N40" s="56">
        <f t="shared" si="7"/>
        <v>80.66485753052918</v>
      </c>
      <c r="O40" s="57">
        <f t="shared" si="1"/>
        <v>75.64996829422955</v>
      </c>
      <c r="P40" s="58">
        <f t="shared" si="2"/>
        <v>78.07276302851524</v>
      </c>
      <c r="Q40" s="59">
        <v>74.51235370611184</v>
      </c>
      <c r="R40" s="57">
        <v>70.45045045045045</v>
      </c>
      <c r="S40" s="59">
        <v>72.40087418045582</v>
      </c>
      <c r="T40" s="61">
        <f t="shared" si="8"/>
        <v>5.6718888480594245</v>
      </c>
      <c r="U40" s="41">
        <f t="shared" si="9"/>
        <v>0</v>
      </c>
    </row>
    <row r="41" spans="1:21" ht="14.25">
      <c r="A41" s="4"/>
      <c r="B41" s="91" t="s">
        <v>7</v>
      </c>
      <c r="C41" s="92"/>
      <c r="D41" s="93"/>
      <c r="E41" s="65">
        <f aca="true" t="shared" si="22" ref="E41:M41">SUM(E38:E40)</f>
        <v>9245</v>
      </c>
      <c r="F41" s="66">
        <f t="shared" si="22"/>
        <v>10185</v>
      </c>
      <c r="G41" s="65">
        <f t="shared" si="22"/>
        <v>19430</v>
      </c>
      <c r="H41" s="89">
        <f t="shared" si="22"/>
        <v>6312</v>
      </c>
      <c r="I41" s="66">
        <f t="shared" si="22"/>
        <v>6863</v>
      </c>
      <c r="J41" s="86">
        <f t="shared" si="22"/>
        <v>13175</v>
      </c>
      <c r="K41" s="65">
        <f t="shared" si="22"/>
        <v>2933</v>
      </c>
      <c r="L41" s="66">
        <f t="shared" si="22"/>
        <v>3322</v>
      </c>
      <c r="M41" s="65">
        <f t="shared" si="22"/>
        <v>6255</v>
      </c>
      <c r="N41" s="67">
        <f t="shared" si="7"/>
        <v>68.27474310438075</v>
      </c>
      <c r="O41" s="68">
        <f t="shared" si="1"/>
        <v>67.38340697103584</v>
      </c>
      <c r="P41" s="69">
        <f t="shared" si="2"/>
        <v>67.80751415337107</v>
      </c>
      <c r="Q41" s="70">
        <v>61.964980544747085</v>
      </c>
      <c r="R41" s="68">
        <v>58.4537782520128</v>
      </c>
      <c r="S41" s="70">
        <v>60.11451357292572</v>
      </c>
      <c r="T41" s="71">
        <f t="shared" si="8"/>
        <v>7.69300058044535</v>
      </c>
      <c r="U41" s="41">
        <f t="shared" si="9"/>
        <v>0</v>
      </c>
    </row>
    <row r="42" spans="1:21" ht="14.25">
      <c r="A42" s="4">
        <v>444</v>
      </c>
      <c r="B42" s="25"/>
      <c r="C42" s="22" t="s">
        <v>61</v>
      </c>
      <c r="D42" s="23"/>
      <c r="E42" s="2">
        <v>746</v>
      </c>
      <c r="F42" s="3">
        <v>787</v>
      </c>
      <c r="G42" s="55">
        <f t="shared" si="3"/>
        <v>1533</v>
      </c>
      <c r="H42" s="24">
        <v>623</v>
      </c>
      <c r="I42" s="3">
        <v>624</v>
      </c>
      <c r="J42" s="85">
        <f t="shared" si="4"/>
        <v>1247</v>
      </c>
      <c r="K42" s="55">
        <f aca="true" t="shared" si="23" ref="K42:L45">E42-H42</f>
        <v>123</v>
      </c>
      <c r="L42" s="45">
        <f t="shared" si="23"/>
        <v>163</v>
      </c>
      <c r="M42" s="55">
        <f t="shared" si="13"/>
        <v>286</v>
      </c>
      <c r="N42" s="56">
        <f t="shared" si="7"/>
        <v>83.51206434316354</v>
      </c>
      <c r="O42" s="57">
        <f t="shared" si="1"/>
        <v>79.28843710292249</v>
      </c>
      <c r="P42" s="58">
        <f t="shared" si="2"/>
        <v>81.34377038486627</v>
      </c>
      <c r="Q42" s="59">
        <v>77.56653992395437</v>
      </c>
      <c r="R42" s="57">
        <v>71.18055555555556</v>
      </c>
      <c r="S42" s="59">
        <v>74.22867513611615</v>
      </c>
      <c r="T42" s="61">
        <f t="shared" si="8"/>
        <v>7.115095248750123</v>
      </c>
      <c r="U42" s="41">
        <f t="shared" si="9"/>
        <v>0</v>
      </c>
    </row>
    <row r="43" spans="1:21" ht="14.25">
      <c r="A43" s="4">
        <v>445</v>
      </c>
      <c r="B43" s="25"/>
      <c r="C43" s="22" t="s">
        <v>62</v>
      </c>
      <c r="D43" s="23"/>
      <c r="E43" s="2">
        <v>951</v>
      </c>
      <c r="F43" s="3">
        <v>1054</v>
      </c>
      <c r="G43" s="55">
        <f t="shared" si="3"/>
        <v>2005</v>
      </c>
      <c r="H43" s="24">
        <v>825</v>
      </c>
      <c r="I43" s="3">
        <v>798</v>
      </c>
      <c r="J43" s="85">
        <f t="shared" si="4"/>
        <v>1623</v>
      </c>
      <c r="K43" s="55">
        <f t="shared" si="23"/>
        <v>126</v>
      </c>
      <c r="L43" s="45">
        <f t="shared" si="23"/>
        <v>256</v>
      </c>
      <c r="M43" s="55">
        <f t="shared" si="13"/>
        <v>382</v>
      </c>
      <c r="N43" s="56">
        <f t="shared" si="7"/>
        <v>86.75078864353313</v>
      </c>
      <c r="O43" s="57">
        <f t="shared" si="1"/>
        <v>75.71157495256166</v>
      </c>
      <c r="P43" s="58">
        <f t="shared" si="2"/>
        <v>80.94763092269326</v>
      </c>
      <c r="Q43" s="59">
        <v>81.20603015075378</v>
      </c>
      <c r="R43" s="57">
        <v>70.87033747779752</v>
      </c>
      <c r="S43" s="59">
        <v>75.71900047147572</v>
      </c>
      <c r="T43" s="61">
        <f t="shared" si="8"/>
        <v>5.2286304512175406</v>
      </c>
      <c r="U43" s="41">
        <f t="shared" si="9"/>
        <v>0</v>
      </c>
    </row>
    <row r="44" spans="1:21" ht="14.25">
      <c r="A44" s="4">
        <v>446</v>
      </c>
      <c r="B44" s="25"/>
      <c r="C44" s="22" t="s">
        <v>63</v>
      </c>
      <c r="D44" s="23"/>
      <c r="E44" s="2">
        <v>578</v>
      </c>
      <c r="F44" s="3">
        <v>627</v>
      </c>
      <c r="G44" s="55">
        <f t="shared" si="3"/>
        <v>1205</v>
      </c>
      <c r="H44" s="24">
        <v>479</v>
      </c>
      <c r="I44" s="3">
        <v>476</v>
      </c>
      <c r="J44" s="85">
        <f t="shared" si="4"/>
        <v>955</v>
      </c>
      <c r="K44" s="55">
        <f t="shared" si="23"/>
        <v>99</v>
      </c>
      <c r="L44" s="45">
        <f t="shared" si="23"/>
        <v>151</v>
      </c>
      <c r="M44" s="55">
        <f t="shared" si="13"/>
        <v>250</v>
      </c>
      <c r="N44" s="56">
        <f t="shared" si="7"/>
        <v>82.8719723183391</v>
      </c>
      <c r="O44" s="57">
        <f t="shared" si="1"/>
        <v>75.9170653907496</v>
      </c>
      <c r="P44" s="58">
        <f t="shared" si="2"/>
        <v>79.25311203319502</v>
      </c>
      <c r="Q44" s="59">
        <v>79.29883138564274</v>
      </c>
      <c r="R44" s="57">
        <v>72.30538922155688</v>
      </c>
      <c r="S44" s="59">
        <v>75.61168113654301</v>
      </c>
      <c r="T44" s="61">
        <f t="shared" si="8"/>
        <v>3.641430896652011</v>
      </c>
      <c r="U44" s="41">
        <f t="shared" si="9"/>
        <v>0</v>
      </c>
    </row>
    <row r="45" spans="1:21" ht="14.25">
      <c r="A45" s="4">
        <v>447</v>
      </c>
      <c r="B45" s="25"/>
      <c r="C45" s="22" t="s">
        <v>51</v>
      </c>
      <c r="D45" s="23"/>
      <c r="E45" s="2">
        <v>8626</v>
      </c>
      <c r="F45" s="3">
        <v>9474</v>
      </c>
      <c r="G45" s="55">
        <f t="shared" si="3"/>
        <v>18100</v>
      </c>
      <c r="H45" s="24">
        <v>5792</v>
      </c>
      <c r="I45" s="3">
        <v>6050</v>
      </c>
      <c r="J45" s="85">
        <f t="shared" si="4"/>
        <v>11842</v>
      </c>
      <c r="K45" s="55">
        <f t="shared" si="23"/>
        <v>2834</v>
      </c>
      <c r="L45" s="45">
        <f t="shared" si="23"/>
        <v>3424</v>
      </c>
      <c r="M45" s="55">
        <f t="shared" si="13"/>
        <v>6258</v>
      </c>
      <c r="N45" s="56">
        <f t="shared" si="7"/>
        <v>67.14583816369117</v>
      </c>
      <c r="O45" s="57">
        <f t="shared" si="1"/>
        <v>63.85898247836184</v>
      </c>
      <c r="P45" s="58">
        <f t="shared" si="2"/>
        <v>65.42541436464089</v>
      </c>
      <c r="Q45" s="59">
        <v>58.88429752066116</v>
      </c>
      <c r="R45" s="57">
        <v>54.03637849989781</v>
      </c>
      <c r="S45" s="59">
        <v>56.319602119148016</v>
      </c>
      <c r="T45" s="61">
        <f t="shared" si="8"/>
        <v>9.10581224549287</v>
      </c>
      <c r="U45" s="41">
        <f t="shared" si="9"/>
        <v>0</v>
      </c>
    </row>
    <row r="46" spans="1:21" ht="14.25">
      <c r="A46" s="4"/>
      <c r="B46" s="91" t="s">
        <v>8</v>
      </c>
      <c r="C46" s="92"/>
      <c r="D46" s="93"/>
      <c r="E46" s="66">
        <f>SUM(E42:E45)</f>
        <v>10901</v>
      </c>
      <c r="F46" s="66">
        <f aca="true" t="shared" si="24" ref="F46:M46">SUM(F42:F45)</f>
        <v>11942</v>
      </c>
      <c r="G46" s="65">
        <f t="shared" si="24"/>
        <v>22843</v>
      </c>
      <c r="H46" s="89">
        <f t="shared" si="24"/>
        <v>7719</v>
      </c>
      <c r="I46" s="66">
        <f t="shared" si="24"/>
        <v>7948</v>
      </c>
      <c r="J46" s="86">
        <f t="shared" si="24"/>
        <v>15667</v>
      </c>
      <c r="K46" s="65">
        <f t="shared" si="24"/>
        <v>3182</v>
      </c>
      <c r="L46" s="66">
        <f t="shared" si="24"/>
        <v>3994</v>
      </c>
      <c r="M46" s="65">
        <f t="shared" si="24"/>
        <v>7176</v>
      </c>
      <c r="N46" s="67">
        <f t="shared" si="7"/>
        <v>70.81001742959361</v>
      </c>
      <c r="O46" s="68">
        <f t="shared" si="1"/>
        <v>66.5550159102328</v>
      </c>
      <c r="P46" s="69">
        <f t="shared" si="2"/>
        <v>68.58556231668345</v>
      </c>
      <c r="Q46" s="70">
        <v>63.31680937359171</v>
      </c>
      <c r="R46" s="68">
        <v>57.73063323690132</v>
      </c>
      <c r="S46" s="70">
        <v>60.363651811886655</v>
      </c>
      <c r="T46" s="71">
        <f t="shared" si="8"/>
        <v>8.221910504796796</v>
      </c>
      <c r="U46" s="41">
        <f t="shared" si="9"/>
        <v>0</v>
      </c>
    </row>
    <row r="47" spans="1:21" ht="14.25">
      <c r="A47" s="4">
        <v>461</v>
      </c>
      <c r="B47" s="25"/>
      <c r="C47" s="22" t="s">
        <v>64</v>
      </c>
      <c r="D47" s="23"/>
      <c r="E47" s="2">
        <v>8249</v>
      </c>
      <c r="F47" s="3">
        <v>8155</v>
      </c>
      <c r="G47" s="55">
        <f t="shared" si="3"/>
        <v>16404</v>
      </c>
      <c r="H47" s="24">
        <v>4022</v>
      </c>
      <c r="I47" s="3">
        <v>3931</v>
      </c>
      <c r="J47" s="85">
        <f t="shared" si="4"/>
        <v>7953</v>
      </c>
      <c r="K47" s="55">
        <f aca="true" t="shared" si="25" ref="K47:L50">E47-H47</f>
        <v>4227</v>
      </c>
      <c r="L47" s="45">
        <f t="shared" si="25"/>
        <v>4224</v>
      </c>
      <c r="M47" s="55">
        <f t="shared" si="13"/>
        <v>8451</v>
      </c>
      <c r="N47" s="56">
        <f t="shared" si="7"/>
        <v>48.757425142441505</v>
      </c>
      <c r="O47" s="57">
        <f aca="true" t="shared" si="26" ref="O47:O77">+I47/F47*100</f>
        <v>48.20355610055181</v>
      </c>
      <c r="P47" s="58">
        <f aca="true" t="shared" si="27" ref="P47:P77">+J47/G47*100</f>
        <v>48.48207754206291</v>
      </c>
      <c r="Q47" s="59">
        <v>47.76026026026026</v>
      </c>
      <c r="R47" s="57">
        <v>47.60269617194455</v>
      </c>
      <c r="S47" s="59">
        <v>47.682119205298015</v>
      </c>
      <c r="T47" s="61">
        <f t="shared" si="8"/>
        <v>0.7999583367648953</v>
      </c>
      <c r="U47" s="41">
        <f t="shared" si="9"/>
        <v>0</v>
      </c>
    </row>
    <row r="48" spans="1:21" ht="14.25">
      <c r="A48" s="4">
        <v>464</v>
      </c>
      <c r="B48" s="25"/>
      <c r="C48" s="22" t="s">
        <v>65</v>
      </c>
      <c r="D48" s="23"/>
      <c r="E48" s="2">
        <v>2666</v>
      </c>
      <c r="F48" s="3">
        <v>2728</v>
      </c>
      <c r="G48" s="55">
        <f aca="true" t="shared" si="28" ref="G48:G76">SUM(E48:F48)</f>
        <v>5394</v>
      </c>
      <c r="H48" s="24">
        <v>1583</v>
      </c>
      <c r="I48" s="3">
        <v>1556</v>
      </c>
      <c r="J48" s="85">
        <f aca="true" t="shared" si="29" ref="J48:J76">SUM(H48:I48)</f>
        <v>3139</v>
      </c>
      <c r="K48" s="55">
        <f t="shared" si="25"/>
        <v>1083</v>
      </c>
      <c r="L48" s="45">
        <f t="shared" si="25"/>
        <v>1172</v>
      </c>
      <c r="M48" s="55">
        <f t="shared" si="13"/>
        <v>2255</v>
      </c>
      <c r="N48" s="56">
        <f aca="true" t="shared" si="30" ref="N48:N76">+H48/E48*100</f>
        <v>59.37734433608403</v>
      </c>
      <c r="O48" s="57">
        <f t="shared" si="26"/>
        <v>57.03812316715543</v>
      </c>
      <c r="P48" s="58">
        <f t="shared" si="27"/>
        <v>58.1942899517983</v>
      </c>
      <c r="Q48" s="59">
        <v>56.496062992125985</v>
      </c>
      <c r="R48" s="57">
        <v>54.521771492370675</v>
      </c>
      <c r="S48" s="59">
        <v>55.48115553854984</v>
      </c>
      <c r="T48" s="61">
        <f aca="true" t="shared" si="31" ref="T48:T80">+P48-S48</f>
        <v>2.7131344132484543</v>
      </c>
      <c r="U48" s="41">
        <f aca="true" t="shared" si="32" ref="U48:U81">+G48-J48-M48</f>
        <v>0</v>
      </c>
    </row>
    <row r="49" spans="1:21" ht="14.25">
      <c r="A49" s="4">
        <v>465</v>
      </c>
      <c r="B49" s="25"/>
      <c r="C49" s="22" t="s">
        <v>66</v>
      </c>
      <c r="D49" s="23"/>
      <c r="E49" s="2">
        <v>2032</v>
      </c>
      <c r="F49" s="3">
        <v>2165</v>
      </c>
      <c r="G49" s="55">
        <f t="shared" si="28"/>
        <v>4197</v>
      </c>
      <c r="H49" s="24">
        <v>1291</v>
      </c>
      <c r="I49" s="3">
        <v>1291</v>
      </c>
      <c r="J49" s="85">
        <f t="shared" si="29"/>
        <v>2582</v>
      </c>
      <c r="K49" s="55">
        <f t="shared" si="25"/>
        <v>741</v>
      </c>
      <c r="L49" s="45">
        <f t="shared" si="25"/>
        <v>874</v>
      </c>
      <c r="M49" s="55">
        <f t="shared" si="13"/>
        <v>1615</v>
      </c>
      <c r="N49" s="56">
        <f t="shared" si="30"/>
        <v>63.53346456692913</v>
      </c>
      <c r="O49" s="57">
        <f t="shared" si="26"/>
        <v>59.63048498845266</v>
      </c>
      <c r="P49" s="58">
        <f t="shared" si="27"/>
        <v>61.520133428639504</v>
      </c>
      <c r="Q49" s="59">
        <v>53.900352289884246</v>
      </c>
      <c r="R49" s="57">
        <v>51.636188642925894</v>
      </c>
      <c r="S49" s="59">
        <v>52.74292742927429</v>
      </c>
      <c r="T49" s="61">
        <f t="shared" si="31"/>
        <v>8.777205999365215</v>
      </c>
      <c r="U49" s="41">
        <f t="shared" si="32"/>
        <v>0</v>
      </c>
    </row>
    <row r="50" spans="1:21" ht="14.25">
      <c r="A50" s="4">
        <v>466</v>
      </c>
      <c r="B50" s="25"/>
      <c r="C50" s="22" t="s">
        <v>67</v>
      </c>
      <c r="D50" s="23"/>
      <c r="E50" s="2">
        <v>7298</v>
      </c>
      <c r="F50" s="3">
        <v>7396</v>
      </c>
      <c r="G50" s="55">
        <f t="shared" si="28"/>
        <v>14694</v>
      </c>
      <c r="H50" s="24">
        <v>4225</v>
      </c>
      <c r="I50" s="3">
        <v>4313</v>
      </c>
      <c r="J50" s="85">
        <f t="shared" si="29"/>
        <v>8538</v>
      </c>
      <c r="K50" s="55">
        <f t="shared" si="25"/>
        <v>3073</v>
      </c>
      <c r="L50" s="45">
        <f t="shared" si="25"/>
        <v>3083</v>
      </c>
      <c r="M50" s="55">
        <f t="shared" si="13"/>
        <v>6156</v>
      </c>
      <c r="N50" s="56">
        <f t="shared" si="30"/>
        <v>57.89257330775555</v>
      </c>
      <c r="O50" s="57">
        <f t="shared" si="26"/>
        <v>58.31530557057869</v>
      </c>
      <c r="P50" s="58">
        <f t="shared" si="27"/>
        <v>58.105349122090644</v>
      </c>
      <c r="Q50" s="59">
        <v>52.8467764443204</v>
      </c>
      <c r="R50" s="57">
        <v>52.98456495014342</v>
      </c>
      <c r="S50" s="59">
        <v>52.916407813902126</v>
      </c>
      <c r="T50" s="61">
        <f t="shared" si="31"/>
        <v>5.188941308188518</v>
      </c>
      <c r="U50" s="41">
        <f t="shared" si="32"/>
        <v>0</v>
      </c>
    </row>
    <row r="51" spans="1:21" ht="14.25">
      <c r="A51" s="4"/>
      <c r="B51" s="91" t="s">
        <v>9</v>
      </c>
      <c r="C51" s="92"/>
      <c r="D51" s="93"/>
      <c r="E51" s="65">
        <f aca="true" t="shared" si="33" ref="E51:M51">SUM(E47:E50)</f>
        <v>20245</v>
      </c>
      <c r="F51" s="66">
        <f t="shared" si="33"/>
        <v>20444</v>
      </c>
      <c r="G51" s="65">
        <f t="shared" si="33"/>
        <v>40689</v>
      </c>
      <c r="H51" s="89">
        <f t="shared" si="33"/>
        <v>11121</v>
      </c>
      <c r="I51" s="66">
        <f t="shared" si="33"/>
        <v>11091</v>
      </c>
      <c r="J51" s="86">
        <f t="shared" si="33"/>
        <v>22212</v>
      </c>
      <c r="K51" s="65">
        <f t="shared" si="33"/>
        <v>9124</v>
      </c>
      <c r="L51" s="66">
        <f t="shared" si="33"/>
        <v>9353</v>
      </c>
      <c r="M51" s="65">
        <f t="shared" si="33"/>
        <v>18477</v>
      </c>
      <c r="N51" s="67">
        <f t="shared" si="30"/>
        <v>54.93208199555446</v>
      </c>
      <c r="O51" s="68">
        <f t="shared" si="26"/>
        <v>54.25063588338877</v>
      </c>
      <c r="P51" s="69">
        <f t="shared" si="27"/>
        <v>54.58969254589693</v>
      </c>
      <c r="Q51" s="70">
        <v>51.358902717805435</v>
      </c>
      <c r="R51" s="68">
        <v>50.92987117148729</v>
      </c>
      <c r="S51" s="70">
        <v>51.14295806630671</v>
      </c>
      <c r="T51" s="71">
        <f t="shared" si="31"/>
        <v>3.4467344795902193</v>
      </c>
      <c r="U51" s="41">
        <f t="shared" si="32"/>
        <v>0</v>
      </c>
    </row>
    <row r="52" spans="1:21" ht="14.25">
      <c r="A52" s="4">
        <v>481</v>
      </c>
      <c r="B52" s="25"/>
      <c r="C52" s="22" t="s">
        <v>68</v>
      </c>
      <c r="D52" s="23"/>
      <c r="E52" s="2">
        <v>5802</v>
      </c>
      <c r="F52" s="3">
        <v>6018</v>
      </c>
      <c r="G52" s="55">
        <f t="shared" si="28"/>
        <v>11820</v>
      </c>
      <c r="H52" s="24">
        <v>3591</v>
      </c>
      <c r="I52" s="3">
        <v>3760</v>
      </c>
      <c r="J52" s="85">
        <f t="shared" si="29"/>
        <v>7351</v>
      </c>
      <c r="K52" s="55">
        <f aca="true" t="shared" si="34" ref="K52:L55">E52-H52</f>
        <v>2211</v>
      </c>
      <c r="L52" s="45">
        <f t="shared" si="34"/>
        <v>2258</v>
      </c>
      <c r="M52" s="55">
        <f t="shared" si="13"/>
        <v>4469</v>
      </c>
      <c r="N52" s="56">
        <f t="shared" si="30"/>
        <v>61.89245087900724</v>
      </c>
      <c r="O52" s="57">
        <f t="shared" si="26"/>
        <v>62.47922897972749</v>
      </c>
      <c r="P52" s="58">
        <f t="shared" si="27"/>
        <v>62.1912013536379</v>
      </c>
      <c r="Q52" s="59">
        <v>57.98333911836168</v>
      </c>
      <c r="R52" s="57">
        <v>56.76971400231443</v>
      </c>
      <c r="S52" s="59">
        <v>57.36178139022945</v>
      </c>
      <c r="T52" s="61">
        <f t="shared" si="31"/>
        <v>4.829419963408448</v>
      </c>
      <c r="U52" s="41">
        <f t="shared" si="32"/>
        <v>0</v>
      </c>
    </row>
    <row r="53" spans="1:21" ht="14.25">
      <c r="A53" s="4">
        <v>482</v>
      </c>
      <c r="B53" s="25"/>
      <c r="C53" s="22" t="s">
        <v>69</v>
      </c>
      <c r="D53" s="23"/>
      <c r="E53" s="2">
        <v>2496</v>
      </c>
      <c r="F53" s="3">
        <v>2591</v>
      </c>
      <c r="G53" s="55">
        <f t="shared" si="28"/>
        <v>5087</v>
      </c>
      <c r="H53" s="24">
        <v>1910</v>
      </c>
      <c r="I53" s="3">
        <v>1899</v>
      </c>
      <c r="J53" s="85">
        <f t="shared" si="29"/>
        <v>3809</v>
      </c>
      <c r="K53" s="55">
        <f t="shared" si="34"/>
        <v>586</v>
      </c>
      <c r="L53" s="45">
        <f t="shared" si="34"/>
        <v>692</v>
      </c>
      <c r="M53" s="55">
        <f t="shared" si="13"/>
        <v>1278</v>
      </c>
      <c r="N53" s="56">
        <f t="shared" si="30"/>
        <v>76.5224358974359</v>
      </c>
      <c r="O53" s="57">
        <f t="shared" si="26"/>
        <v>73.29216518718641</v>
      </c>
      <c r="P53" s="58">
        <f t="shared" si="27"/>
        <v>74.87713780224101</v>
      </c>
      <c r="Q53" s="59">
        <v>70.45985970381918</v>
      </c>
      <c r="R53" s="57">
        <v>69.71407072987208</v>
      </c>
      <c r="S53" s="59">
        <v>70.08039816232771</v>
      </c>
      <c r="T53" s="61">
        <f t="shared" si="31"/>
        <v>4.796739639913298</v>
      </c>
      <c r="U53" s="41">
        <f t="shared" si="32"/>
        <v>0</v>
      </c>
    </row>
    <row r="54" spans="1:21" ht="14.25">
      <c r="A54" s="4">
        <v>483</v>
      </c>
      <c r="B54" s="25"/>
      <c r="C54" s="22" t="s">
        <v>70</v>
      </c>
      <c r="D54" s="23"/>
      <c r="E54" s="2">
        <v>3789</v>
      </c>
      <c r="F54" s="3">
        <v>3960</v>
      </c>
      <c r="G54" s="55">
        <f t="shared" si="28"/>
        <v>7749</v>
      </c>
      <c r="H54" s="24">
        <v>2581</v>
      </c>
      <c r="I54" s="3">
        <v>2674</v>
      </c>
      <c r="J54" s="85">
        <f t="shared" si="29"/>
        <v>5255</v>
      </c>
      <c r="K54" s="55">
        <f t="shared" si="34"/>
        <v>1208</v>
      </c>
      <c r="L54" s="45">
        <f t="shared" si="34"/>
        <v>1286</v>
      </c>
      <c r="M54" s="55">
        <f t="shared" si="13"/>
        <v>2494</v>
      </c>
      <c r="N54" s="56">
        <f t="shared" si="30"/>
        <v>68.11823700184745</v>
      </c>
      <c r="O54" s="57">
        <f t="shared" si="26"/>
        <v>67.52525252525253</v>
      </c>
      <c r="P54" s="58">
        <f t="shared" si="27"/>
        <v>67.81520196154342</v>
      </c>
      <c r="Q54" s="59">
        <v>59.968520461699896</v>
      </c>
      <c r="R54" s="57">
        <v>59.25176946410515</v>
      </c>
      <c r="S54" s="59">
        <v>59.60350154479917</v>
      </c>
      <c r="T54" s="61">
        <f t="shared" si="31"/>
        <v>8.21170041674425</v>
      </c>
      <c r="U54" s="41">
        <f t="shared" si="32"/>
        <v>0</v>
      </c>
    </row>
    <row r="55" spans="1:21" ht="14.25">
      <c r="A55" s="4">
        <v>484</v>
      </c>
      <c r="B55" s="25"/>
      <c r="C55" s="22" t="s">
        <v>71</v>
      </c>
      <c r="D55" s="23"/>
      <c r="E55" s="2">
        <v>1550</v>
      </c>
      <c r="F55" s="3">
        <v>1521</v>
      </c>
      <c r="G55" s="55">
        <f t="shared" si="28"/>
        <v>3071</v>
      </c>
      <c r="H55" s="24">
        <v>1131</v>
      </c>
      <c r="I55" s="3">
        <v>1095</v>
      </c>
      <c r="J55" s="85">
        <f t="shared" si="29"/>
        <v>2226</v>
      </c>
      <c r="K55" s="55">
        <f t="shared" si="34"/>
        <v>419</v>
      </c>
      <c r="L55" s="45">
        <f t="shared" si="34"/>
        <v>426</v>
      </c>
      <c r="M55" s="55">
        <f aca="true" t="shared" si="35" ref="M55:M76">SUM(K55:L55)</f>
        <v>845</v>
      </c>
      <c r="N55" s="56">
        <f t="shared" si="30"/>
        <v>72.96774193548387</v>
      </c>
      <c r="O55" s="57">
        <f t="shared" si="26"/>
        <v>71.99211045364892</v>
      </c>
      <c r="P55" s="58">
        <f t="shared" si="27"/>
        <v>72.48453272549658</v>
      </c>
      <c r="Q55" s="59">
        <v>65.04315659679408</v>
      </c>
      <c r="R55" s="57">
        <v>65.30995616781465</v>
      </c>
      <c r="S55" s="59">
        <v>65.17552034793414</v>
      </c>
      <c r="T55" s="61">
        <f t="shared" si="31"/>
        <v>7.309012377562439</v>
      </c>
      <c r="U55" s="41">
        <f t="shared" si="32"/>
        <v>0</v>
      </c>
    </row>
    <row r="56" spans="1:21" ht="14.25">
      <c r="A56" s="4"/>
      <c r="B56" s="91" t="s">
        <v>10</v>
      </c>
      <c r="C56" s="92"/>
      <c r="D56" s="93"/>
      <c r="E56" s="65">
        <f>SUM(E52:E55)</f>
        <v>13637</v>
      </c>
      <c r="F56" s="66">
        <f aca="true" t="shared" si="36" ref="F56:M56">SUM(F52:F55)</f>
        <v>14090</v>
      </c>
      <c r="G56" s="65">
        <f t="shared" si="36"/>
        <v>27727</v>
      </c>
      <c r="H56" s="89">
        <f t="shared" si="36"/>
        <v>9213</v>
      </c>
      <c r="I56" s="66">
        <f t="shared" si="36"/>
        <v>9428</v>
      </c>
      <c r="J56" s="86">
        <f t="shared" si="36"/>
        <v>18641</v>
      </c>
      <c r="K56" s="65">
        <f t="shared" si="36"/>
        <v>4424</v>
      </c>
      <c r="L56" s="66">
        <f t="shared" si="36"/>
        <v>4662</v>
      </c>
      <c r="M56" s="65">
        <f t="shared" si="36"/>
        <v>9086</v>
      </c>
      <c r="N56" s="67">
        <f t="shared" si="30"/>
        <v>67.55884725379482</v>
      </c>
      <c r="O56" s="68">
        <f t="shared" si="26"/>
        <v>66.91270404542229</v>
      </c>
      <c r="P56" s="69">
        <f t="shared" si="27"/>
        <v>67.23049734915425</v>
      </c>
      <c r="Q56" s="70">
        <v>61.69161459090249</v>
      </c>
      <c r="R56" s="68">
        <v>60.827489481065925</v>
      </c>
      <c r="S56" s="70">
        <v>61.25187352794234</v>
      </c>
      <c r="T56" s="71">
        <f t="shared" si="31"/>
        <v>5.978623821211912</v>
      </c>
      <c r="U56" s="41">
        <f t="shared" si="32"/>
        <v>0</v>
      </c>
    </row>
    <row r="57" spans="1:21" ht="14.25">
      <c r="A57" s="4">
        <v>501</v>
      </c>
      <c r="B57" s="25"/>
      <c r="C57" s="22" t="s">
        <v>72</v>
      </c>
      <c r="D57" s="23"/>
      <c r="E57" s="2">
        <v>6546</v>
      </c>
      <c r="F57" s="3">
        <v>6807</v>
      </c>
      <c r="G57" s="55">
        <f t="shared" si="28"/>
        <v>13353</v>
      </c>
      <c r="H57" s="24">
        <v>4286</v>
      </c>
      <c r="I57" s="3">
        <v>4326</v>
      </c>
      <c r="J57" s="85">
        <f t="shared" si="29"/>
        <v>8612</v>
      </c>
      <c r="K57" s="55">
        <f aca="true" t="shared" si="37" ref="K57:L61">E57-H57</f>
        <v>2260</v>
      </c>
      <c r="L57" s="45">
        <f t="shared" si="37"/>
        <v>2481</v>
      </c>
      <c r="M57" s="55">
        <f t="shared" si="35"/>
        <v>4741</v>
      </c>
      <c r="N57" s="56">
        <f t="shared" si="30"/>
        <v>65.47509929728078</v>
      </c>
      <c r="O57" s="57">
        <f t="shared" si="26"/>
        <v>63.552225650066106</v>
      </c>
      <c r="P57" s="58">
        <f t="shared" si="27"/>
        <v>64.49487006665169</v>
      </c>
      <c r="Q57" s="59">
        <v>56.883895131086135</v>
      </c>
      <c r="R57" s="57">
        <v>54.45642917967641</v>
      </c>
      <c r="S57" s="59">
        <v>55.637344216893815</v>
      </c>
      <c r="T57" s="61">
        <f t="shared" si="31"/>
        <v>8.85752584975787</v>
      </c>
      <c r="U57" s="41">
        <f t="shared" si="32"/>
        <v>0</v>
      </c>
    </row>
    <row r="58" spans="1:21" ht="14.25">
      <c r="A58" s="4">
        <v>502</v>
      </c>
      <c r="B58" s="25"/>
      <c r="C58" s="22" t="s">
        <v>73</v>
      </c>
      <c r="D58" s="23"/>
      <c r="E58" s="2">
        <v>2867</v>
      </c>
      <c r="F58" s="3">
        <v>2869</v>
      </c>
      <c r="G58" s="55">
        <f t="shared" si="28"/>
        <v>5736</v>
      </c>
      <c r="H58" s="24">
        <v>1899</v>
      </c>
      <c r="I58" s="3">
        <v>1857</v>
      </c>
      <c r="J58" s="85">
        <f t="shared" si="29"/>
        <v>3756</v>
      </c>
      <c r="K58" s="55">
        <f t="shared" si="37"/>
        <v>968</v>
      </c>
      <c r="L58" s="45">
        <f t="shared" si="37"/>
        <v>1012</v>
      </c>
      <c r="M58" s="55">
        <f t="shared" si="35"/>
        <v>1980</v>
      </c>
      <c r="N58" s="56">
        <f t="shared" si="30"/>
        <v>66.23648412975236</v>
      </c>
      <c r="O58" s="57">
        <f t="shared" si="26"/>
        <v>64.72638550017427</v>
      </c>
      <c r="P58" s="58">
        <f t="shared" si="27"/>
        <v>65.48117154811716</v>
      </c>
      <c r="Q58" s="59">
        <v>58.78787878787879</v>
      </c>
      <c r="R58" s="57">
        <v>55.61009817671809</v>
      </c>
      <c r="S58" s="59">
        <v>57.185787519886865</v>
      </c>
      <c r="T58" s="61">
        <f t="shared" si="31"/>
        <v>8.295384028230295</v>
      </c>
      <c r="U58" s="41">
        <f t="shared" si="32"/>
        <v>0</v>
      </c>
    </row>
    <row r="59" spans="1:21" ht="14.25">
      <c r="A59" s="4">
        <v>503</v>
      </c>
      <c r="B59" s="25"/>
      <c r="C59" s="22" t="s">
        <v>74</v>
      </c>
      <c r="D59" s="23"/>
      <c r="E59" s="2">
        <v>2656</v>
      </c>
      <c r="F59" s="3">
        <v>2615</v>
      </c>
      <c r="G59" s="55">
        <f t="shared" si="28"/>
        <v>5271</v>
      </c>
      <c r="H59" s="24">
        <v>1773</v>
      </c>
      <c r="I59" s="3">
        <v>1728</v>
      </c>
      <c r="J59" s="85">
        <f t="shared" si="29"/>
        <v>3501</v>
      </c>
      <c r="K59" s="55">
        <f t="shared" si="37"/>
        <v>883</v>
      </c>
      <c r="L59" s="45">
        <f t="shared" si="37"/>
        <v>887</v>
      </c>
      <c r="M59" s="55">
        <f t="shared" si="35"/>
        <v>1770</v>
      </c>
      <c r="N59" s="56">
        <f t="shared" si="30"/>
        <v>66.75451807228916</v>
      </c>
      <c r="O59" s="57">
        <f t="shared" si="26"/>
        <v>66.08030592734225</v>
      </c>
      <c r="P59" s="58">
        <f t="shared" si="27"/>
        <v>66.42003414911781</v>
      </c>
      <c r="Q59" s="59">
        <v>58.57410881801126</v>
      </c>
      <c r="R59" s="57">
        <v>57.74962742175857</v>
      </c>
      <c r="S59" s="59">
        <v>58.16040381379697</v>
      </c>
      <c r="T59" s="61">
        <f t="shared" si="31"/>
        <v>8.259630335320843</v>
      </c>
      <c r="U59" s="41">
        <f t="shared" si="32"/>
        <v>0</v>
      </c>
    </row>
    <row r="60" spans="1:21" ht="14.25">
      <c r="A60" s="4">
        <v>504</v>
      </c>
      <c r="B60" s="25"/>
      <c r="C60" s="22" t="s">
        <v>75</v>
      </c>
      <c r="D60" s="23"/>
      <c r="E60" s="2">
        <v>2757</v>
      </c>
      <c r="F60" s="3">
        <v>2757</v>
      </c>
      <c r="G60" s="55">
        <f t="shared" si="28"/>
        <v>5514</v>
      </c>
      <c r="H60" s="24">
        <v>1749</v>
      </c>
      <c r="I60" s="3">
        <v>1766</v>
      </c>
      <c r="J60" s="85">
        <f t="shared" si="29"/>
        <v>3515</v>
      </c>
      <c r="K60" s="55">
        <f t="shared" si="37"/>
        <v>1008</v>
      </c>
      <c r="L60" s="45">
        <f t="shared" si="37"/>
        <v>991</v>
      </c>
      <c r="M60" s="55">
        <f t="shared" si="35"/>
        <v>1999</v>
      </c>
      <c r="N60" s="56">
        <f t="shared" si="30"/>
        <v>63.43852013057671</v>
      </c>
      <c r="O60" s="57">
        <f t="shared" si="26"/>
        <v>64.05513239027928</v>
      </c>
      <c r="P60" s="58">
        <f t="shared" si="27"/>
        <v>63.746826260428</v>
      </c>
      <c r="Q60" s="59">
        <v>58.51179673321234</v>
      </c>
      <c r="R60" s="57">
        <v>57.33143061006065</v>
      </c>
      <c r="S60" s="59">
        <v>57.91651673263763</v>
      </c>
      <c r="T60" s="61">
        <f t="shared" si="31"/>
        <v>5.830309527790369</v>
      </c>
      <c r="U60" s="41">
        <f t="shared" si="32"/>
        <v>0</v>
      </c>
    </row>
    <row r="61" spans="1:21" ht="14.25">
      <c r="A61" s="4">
        <v>505</v>
      </c>
      <c r="B61" s="25"/>
      <c r="C61" s="22" t="s">
        <v>76</v>
      </c>
      <c r="D61" s="23"/>
      <c r="E61" s="2">
        <v>2329</v>
      </c>
      <c r="F61" s="3">
        <v>2389</v>
      </c>
      <c r="G61" s="55">
        <f t="shared" si="28"/>
        <v>4718</v>
      </c>
      <c r="H61" s="24">
        <v>1628</v>
      </c>
      <c r="I61" s="3">
        <v>1606</v>
      </c>
      <c r="J61" s="85">
        <f t="shared" si="29"/>
        <v>3234</v>
      </c>
      <c r="K61" s="55">
        <f t="shared" si="37"/>
        <v>701</v>
      </c>
      <c r="L61" s="45">
        <f t="shared" si="37"/>
        <v>783</v>
      </c>
      <c r="M61" s="55">
        <f t="shared" si="35"/>
        <v>1484</v>
      </c>
      <c r="N61" s="56">
        <f t="shared" si="30"/>
        <v>69.90124516960068</v>
      </c>
      <c r="O61" s="57">
        <f t="shared" si="26"/>
        <v>67.2247802427794</v>
      </c>
      <c r="P61" s="58">
        <f t="shared" si="27"/>
        <v>68.5459940652819</v>
      </c>
      <c r="Q61" s="59">
        <v>62.484316185696365</v>
      </c>
      <c r="R61" s="57">
        <v>58.88263665594855</v>
      </c>
      <c r="S61" s="59">
        <v>60.64767370362779</v>
      </c>
      <c r="T61" s="61">
        <f t="shared" si="31"/>
        <v>7.898320361654115</v>
      </c>
      <c r="U61" s="41">
        <f t="shared" si="32"/>
        <v>0</v>
      </c>
    </row>
    <row r="62" spans="1:21" ht="14.25">
      <c r="A62" s="4"/>
      <c r="B62" s="91" t="s">
        <v>11</v>
      </c>
      <c r="C62" s="92"/>
      <c r="D62" s="93"/>
      <c r="E62" s="65">
        <f>SUM(E57:E61)</f>
        <v>17155</v>
      </c>
      <c r="F62" s="66">
        <f aca="true" t="shared" si="38" ref="F62:M62">SUM(F57:F61)</f>
        <v>17437</v>
      </c>
      <c r="G62" s="65">
        <f t="shared" si="38"/>
        <v>34592</v>
      </c>
      <c r="H62" s="89">
        <f t="shared" si="38"/>
        <v>11335</v>
      </c>
      <c r="I62" s="66">
        <f t="shared" si="38"/>
        <v>11283</v>
      </c>
      <c r="J62" s="86">
        <f t="shared" si="38"/>
        <v>22618</v>
      </c>
      <c r="K62" s="65">
        <f t="shared" si="38"/>
        <v>5820</v>
      </c>
      <c r="L62" s="66">
        <f t="shared" si="38"/>
        <v>6154</v>
      </c>
      <c r="M62" s="65">
        <f t="shared" si="38"/>
        <v>11974</v>
      </c>
      <c r="N62" s="67">
        <f t="shared" si="30"/>
        <v>66.07403089478287</v>
      </c>
      <c r="O62" s="68">
        <f t="shared" si="26"/>
        <v>64.70723174858061</v>
      </c>
      <c r="P62" s="69">
        <f t="shared" si="27"/>
        <v>65.38506012950971</v>
      </c>
      <c r="Q62" s="70">
        <v>58.487074200451104</v>
      </c>
      <c r="R62" s="68">
        <v>56.20209254182286</v>
      </c>
      <c r="S62" s="70">
        <v>57.325673984757145</v>
      </c>
      <c r="T62" s="71">
        <f t="shared" si="31"/>
        <v>8.059386144752565</v>
      </c>
      <c r="U62" s="41">
        <f t="shared" si="32"/>
        <v>0</v>
      </c>
    </row>
    <row r="63" spans="1:21" ht="14.25">
      <c r="A63" s="4">
        <v>521</v>
      </c>
      <c r="B63" s="25"/>
      <c r="C63" s="22" t="s">
        <v>77</v>
      </c>
      <c r="D63" s="23"/>
      <c r="E63" s="2">
        <v>7353</v>
      </c>
      <c r="F63" s="3">
        <v>7684</v>
      </c>
      <c r="G63" s="55">
        <f t="shared" si="28"/>
        <v>15037</v>
      </c>
      <c r="H63" s="24">
        <v>4481</v>
      </c>
      <c r="I63" s="3">
        <v>4620</v>
      </c>
      <c r="J63" s="85">
        <f t="shared" si="29"/>
        <v>9101</v>
      </c>
      <c r="K63" s="55">
        <f>E63-H63</f>
        <v>2872</v>
      </c>
      <c r="L63" s="45">
        <f>F63-I63</f>
        <v>3064</v>
      </c>
      <c r="M63" s="55">
        <f t="shared" si="35"/>
        <v>5936</v>
      </c>
      <c r="N63" s="56">
        <f t="shared" si="30"/>
        <v>60.94111247110023</v>
      </c>
      <c r="O63" s="57">
        <f t="shared" si="26"/>
        <v>60.124934929724105</v>
      </c>
      <c r="P63" s="58">
        <f t="shared" si="27"/>
        <v>60.52404069960764</v>
      </c>
      <c r="Q63" s="59">
        <v>53.745395006139994</v>
      </c>
      <c r="R63" s="57">
        <v>51.53232037084729</v>
      </c>
      <c r="S63" s="59">
        <v>52.60682345147399</v>
      </c>
      <c r="T63" s="61">
        <f t="shared" si="31"/>
        <v>7.917217248133646</v>
      </c>
      <c r="U63" s="41">
        <f t="shared" si="32"/>
        <v>0</v>
      </c>
    </row>
    <row r="64" spans="1:21" ht="14.25">
      <c r="A64" s="4">
        <v>522</v>
      </c>
      <c r="B64" s="25"/>
      <c r="C64" s="22" t="s">
        <v>78</v>
      </c>
      <c r="D64" s="23"/>
      <c r="E64" s="2">
        <v>4381</v>
      </c>
      <c r="F64" s="3">
        <v>4549</v>
      </c>
      <c r="G64" s="55">
        <f t="shared" si="28"/>
        <v>8930</v>
      </c>
      <c r="H64" s="24">
        <v>3044</v>
      </c>
      <c r="I64" s="3">
        <v>3167</v>
      </c>
      <c r="J64" s="85">
        <f t="shared" si="29"/>
        <v>6211</v>
      </c>
      <c r="K64" s="55">
        <f>E64-H64</f>
        <v>1337</v>
      </c>
      <c r="L64" s="45">
        <f>F64-I64</f>
        <v>1382</v>
      </c>
      <c r="M64" s="55">
        <f t="shared" si="35"/>
        <v>2719</v>
      </c>
      <c r="N64" s="56">
        <f t="shared" si="30"/>
        <v>69.48185345811459</v>
      </c>
      <c r="O64" s="57">
        <f t="shared" si="26"/>
        <v>69.61969663662343</v>
      </c>
      <c r="P64" s="58">
        <f t="shared" si="27"/>
        <v>69.55207166853303</v>
      </c>
      <c r="Q64" s="59">
        <v>62.536739769387296</v>
      </c>
      <c r="R64" s="57">
        <v>60.63512361466326</v>
      </c>
      <c r="S64" s="59">
        <v>61.55787164015359</v>
      </c>
      <c r="T64" s="61">
        <f t="shared" si="31"/>
        <v>7.9942000283794385</v>
      </c>
      <c r="U64" s="41">
        <f t="shared" si="32"/>
        <v>0</v>
      </c>
    </row>
    <row r="65" spans="1:21" ht="14.25">
      <c r="A65" s="4"/>
      <c r="B65" s="91" t="s">
        <v>12</v>
      </c>
      <c r="C65" s="92"/>
      <c r="D65" s="93"/>
      <c r="E65" s="65">
        <f aca="true" t="shared" si="39" ref="E65:M65">SUM(E63:E64)</f>
        <v>11734</v>
      </c>
      <c r="F65" s="66">
        <f t="shared" si="39"/>
        <v>12233</v>
      </c>
      <c r="G65" s="65">
        <f t="shared" si="39"/>
        <v>23967</v>
      </c>
      <c r="H65" s="89">
        <f t="shared" si="39"/>
        <v>7525</v>
      </c>
      <c r="I65" s="66">
        <f t="shared" si="39"/>
        <v>7787</v>
      </c>
      <c r="J65" s="86">
        <f t="shared" si="39"/>
        <v>15312</v>
      </c>
      <c r="K65" s="65">
        <f t="shared" si="39"/>
        <v>4209</v>
      </c>
      <c r="L65" s="66">
        <f t="shared" si="39"/>
        <v>4446</v>
      </c>
      <c r="M65" s="65">
        <f t="shared" si="39"/>
        <v>8655</v>
      </c>
      <c r="N65" s="67">
        <f t="shared" si="30"/>
        <v>64.12987898414862</v>
      </c>
      <c r="O65" s="68">
        <f t="shared" si="26"/>
        <v>63.655685441020196</v>
      </c>
      <c r="P65" s="69">
        <f t="shared" si="27"/>
        <v>63.88784578795844</v>
      </c>
      <c r="Q65" s="70">
        <v>57.05411844792376</v>
      </c>
      <c r="R65" s="68">
        <v>54.96066784395569</v>
      </c>
      <c r="S65" s="70">
        <v>55.97686906237092</v>
      </c>
      <c r="T65" s="71">
        <f t="shared" si="31"/>
        <v>7.910976725587517</v>
      </c>
      <c r="U65" s="41">
        <f t="shared" si="32"/>
        <v>0</v>
      </c>
    </row>
    <row r="66" spans="1:21" ht="14.25">
      <c r="A66" s="4">
        <v>541</v>
      </c>
      <c r="B66" s="25"/>
      <c r="C66" s="22" t="s">
        <v>79</v>
      </c>
      <c r="D66" s="23"/>
      <c r="E66" s="2">
        <v>2217</v>
      </c>
      <c r="F66" s="3">
        <v>2044</v>
      </c>
      <c r="G66" s="55">
        <f t="shared" si="28"/>
        <v>4261</v>
      </c>
      <c r="H66" s="24">
        <v>1301</v>
      </c>
      <c r="I66" s="3">
        <v>1233</v>
      </c>
      <c r="J66" s="85">
        <f t="shared" si="29"/>
        <v>2534</v>
      </c>
      <c r="K66" s="55">
        <f aca="true" t="shared" si="40" ref="K66:L73">E66-H66</f>
        <v>916</v>
      </c>
      <c r="L66" s="45">
        <f t="shared" si="40"/>
        <v>811</v>
      </c>
      <c r="M66" s="55">
        <f t="shared" si="35"/>
        <v>1727</v>
      </c>
      <c r="N66" s="56">
        <f t="shared" si="30"/>
        <v>58.68290482634191</v>
      </c>
      <c r="O66" s="57">
        <f t="shared" si="26"/>
        <v>60.32289628180039</v>
      </c>
      <c r="P66" s="58">
        <f t="shared" si="27"/>
        <v>59.46960807322225</v>
      </c>
      <c r="Q66" s="59">
        <v>51.07913669064749</v>
      </c>
      <c r="R66" s="57">
        <v>50.75973409306742</v>
      </c>
      <c r="S66" s="59">
        <v>50.91863517060368</v>
      </c>
      <c r="T66" s="61">
        <f t="shared" si="31"/>
        <v>8.550972902618568</v>
      </c>
      <c r="U66" s="41">
        <f t="shared" si="32"/>
        <v>0</v>
      </c>
    </row>
    <row r="67" spans="1:21" ht="14.25">
      <c r="A67" s="4">
        <v>542</v>
      </c>
      <c r="B67" s="25"/>
      <c r="C67" s="22" t="s">
        <v>80</v>
      </c>
      <c r="D67" s="23"/>
      <c r="E67" s="2">
        <v>3157</v>
      </c>
      <c r="F67" s="3">
        <v>3115</v>
      </c>
      <c r="G67" s="55">
        <f t="shared" si="28"/>
        <v>6272</v>
      </c>
      <c r="H67" s="24">
        <v>1623</v>
      </c>
      <c r="I67" s="3">
        <v>1699</v>
      </c>
      <c r="J67" s="85">
        <f t="shared" si="29"/>
        <v>3322</v>
      </c>
      <c r="K67" s="55">
        <f t="shared" si="40"/>
        <v>1534</v>
      </c>
      <c r="L67" s="45">
        <f t="shared" si="40"/>
        <v>1416</v>
      </c>
      <c r="M67" s="55">
        <f t="shared" si="35"/>
        <v>2950</v>
      </c>
      <c r="N67" s="56">
        <f t="shared" si="30"/>
        <v>51.40956604371239</v>
      </c>
      <c r="O67" s="57">
        <f t="shared" si="26"/>
        <v>54.54253611556983</v>
      </c>
      <c r="P67" s="58">
        <f t="shared" si="27"/>
        <v>52.9655612244898</v>
      </c>
      <c r="Q67" s="59">
        <v>45.287433155080215</v>
      </c>
      <c r="R67" s="57">
        <v>45.928237129485176</v>
      </c>
      <c r="S67" s="59">
        <v>45.61884782959497</v>
      </c>
      <c r="T67" s="61">
        <f t="shared" si="31"/>
        <v>7.346713394894827</v>
      </c>
      <c r="U67" s="41">
        <f t="shared" si="32"/>
        <v>0</v>
      </c>
    </row>
    <row r="68" spans="1:21" ht="14.25">
      <c r="A68" s="4">
        <v>543</v>
      </c>
      <c r="B68" s="25"/>
      <c r="C68" s="22" t="s">
        <v>81</v>
      </c>
      <c r="D68" s="23"/>
      <c r="E68" s="2">
        <v>5694</v>
      </c>
      <c r="F68" s="3">
        <v>5689</v>
      </c>
      <c r="G68" s="55">
        <f t="shared" si="28"/>
        <v>11383</v>
      </c>
      <c r="H68" s="24">
        <v>2731</v>
      </c>
      <c r="I68" s="3">
        <v>2719</v>
      </c>
      <c r="J68" s="85">
        <f t="shared" si="29"/>
        <v>5450</v>
      </c>
      <c r="K68" s="55">
        <f t="shared" si="40"/>
        <v>2963</v>
      </c>
      <c r="L68" s="45">
        <f t="shared" si="40"/>
        <v>2970</v>
      </c>
      <c r="M68" s="55">
        <f t="shared" si="35"/>
        <v>5933</v>
      </c>
      <c r="N68" s="56">
        <f t="shared" si="30"/>
        <v>47.962767825781526</v>
      </c>
      <c r="O68" s="57">
        <f t="shared" si="26"/>
        <v>47.79398839866409</v>
      </c>
      <c r="P68" s="58">
        <f t="shared" si="27"/>
        <v>47.87841518053237</v>
      </c>
      <c r="Q68" s="59">
        <v>39.38076187162985</v>
      </c>
      <c r="R68" s="57">
        <v>40.283540802213004</v>
      </c>
      <c r="S68" s="59">
        <v>39.83352120003468</v>
      </c>
      <c r="T68" s="61">
        <f t="shared" si="31"/>
        <v>8.04489398049769</v>
      </c>
      <c r="U68" s="41">
        <f t="shared" si="32"/>
        <v>0</v>
      </c>
    </row>
    <row r="69" spans="1:21" ht="14.25">
      <c r="A69" s="4">
        <v>544</v>
      </c>
      <c r="B69" s="25"/>
      <c r="C69" s="22" t="s">
        <v>82</v>
      </c>
      <c r="D69" s="23"/>
      <c r="E69" s="2">
        <v>1223</v>
      </c>
      <c r="F69" s="3">
        <v>1188</v>
      </c>
      <c r="G69" s="55">
        <f t="shared" si="28"/>
        <v>2411</v>
      </c>
      <c r="H69" s="24">
        <v>773</v>
      </c>
      <c r="I69" s="3">
        <v>742</v>
      </c>
      <c r="J69" s="85">
        <f t="shared" si="29"/>
        <v>1515</v>
      </c>
      <c r="K69" s="55">
        <f t="shared" si="40"/>
        <v>450</v>
      </c>
      <c r="L69" s="45">
        <f t="shared" si="40"/>
        <v>446</v>
      </c>
      <c r="M69" s="55">
        <f t="shared" si="35"/>
        <v>896</v>
      </c>
      <c r="N69" s="56">
        <f t="shared" si="30"/>
        <v>63.205233033524124</v>
      </c>
      <c r="O69" s="57">
        <f t="shared" si="26"/>
        <v>62.45791245791246</v>
      </c>
      <c r="P69" s="58">
        <f t="shared" si="27"/>
        <v>62.8369970966404</v>
      </c>
      <c r="Q69" s="59">
        <v>59.310910582444635</v>
      </c>
      <c r="R69" s="57">
        <v>57.25</v>
      </c>
      <c r="S69" s="59">
        <v>58.28854898718478</v>
      </c>
      <c r="T69" s="61">
        <f t="shared" si="31"/>
        <v>4.54844810945562</v>
      </c>
      <c r="U69" s="41">
        <f t="shared" si="32"/>
        <v>0</v>
      </c>
    </row>
    <row r="70" spans="1:21" ht="14.25">
      <c r="A70" s="4">
        <v>545</v>
      </c>
      <c r="B70" s="25"/>
      <c r="C70" s="22" t="s">
        <v>83</v>
      </c>
      <c r="D70" s="23"/>
      <c r="E70" s="2">
        <v>4159</v>
      </c>
      <c r="F70" s="3">
        <v>4430</v>
      </c>
      <c r="G70" s="55">
        <f t="shared" si="28"/>
        <v>8589</v>
      </c>
      <c r="H70" s="24">
        <v>2016</v>
      </c>
      <c r="I70" s="3">
        <v>2082</v>
      </c>
      <c r="J70" s="85">
        <f t="shared" si="29"/>
        <v>4098</v>
      </c>
      <c r="K70" s="55">
        <f t="shared" si="40"/>
        <v>2143</v>
      </c>
      <c r="L70" s="45">
        <f t="shared" si="40"/>
        <v>2348</v>
      </c>
      <c r="M70" s="55">
        <f t="shared" si="35"/>
        <v>4491</v>
      </c>
      <c r="N70" s="56">
        <f t="shared" si="30"/>
        <v>48.473190670834335</v>
      </c>
      <c r="O70" s="57">
        <f t="shared" si="26"/>
        <v>46.99774266365688</v>
      </c>
      <c r="P70" s="58">
        <f t="shared" si="27"/>
        <v>47.712190010478515</v>
      </c>
      <c r="Q70" s="59">
        <v>41.159559175850504</v>
      </c>
      <c r="R70" s="57">
        <v>40.66161268090972</v>
      </c>
      <c r="S70" s="59">
        <v>40.905359446464175</v>
      </c>
      <c r="T70" s="61">
        <f t="shared" si="31"/>
        <v>6.806830564014341</v>
      </c>
      <c r="U70" s="41">
        <f t="shared" si="32"/>
        <v>0</v>
      </c>
    </row>
    <row r="71" spans="1:21" ht="14.25">
      <c r="A71" s="4">
        <v>546</v>
      </c>
      <c r="B71" s="25"/>
      <c r="C71" s="22" t="s">
        <v>84</v>
      </c>
      <c r="D71" s="23"/>
      <c r="E71" s="2">
        <v>2498</v>
      </c>
      <c r="F71" s="3">
        <v>2745</v>
      </c>
      <c r="G71" s="55">
        <f t="shared" si="28"/>
        <v>5243</v>
      </c>
      <c r="H71" s="24">
        <v>1221</v>
      </c>
      <c r="I71" s="3">
        <v>1289</v>
      </c>
      <c r="J71" s="85">
        <f t="shared" si="29"/>
        <v>2510</v>
      </c>
      <c r="K71" s="55">
        <f t="shared" si="40"/>
        <v>1277</v>
      </c>
      <c r="L71" s="45">
        <f t="shared" si="40"/>
        <v>1456</v>
      </c>
      <c r="M71" s="55">
        <f t="shared" si="35"/>
        <v>2733</v>
      </c>
      <c r="N71" s="56">
        <f t="shared" si="30"/>
        <v>48.879103282626104</v>
      </c>
      <c r="O71" s="57">
        <f t="shared" si="26"/>
        <v>46.95810564663024</v>
      </c>
      <c r="P71" s="58">
        <f t="shared" si="27"/>
        <v>47.87335494945642</v>
      </c>
      <c r="Q71" s="59">
        <v>43.44746162927981</v>
      </c>
      <c r="R71" s="57">
        <v>42.07272727272727</v>
      </c>
      <c r="S71" s="59">
        <v>42.73294273294273</v>
      </c>
      <c r="T71" s="61">
        <f t="shared" si="31"/>
        <v>5.140412216513688</v>
      </c>
      <c r="U71" s="41">
        <f t="shared" si="32"/>
        <v>0</v>
      </c>
    </row>
    <row r="72" spans="1:21" ht="14.25">
      <c r="A72" s="4">
        <v>547</v>
      </c>
      <c r="B72" s="25"/>
      <c r="C72" s="22" t="s">
        <v>85</v>
      </c>
      <c r="D72" s="23"/>
      <c r="E72" s="2">
        <v>7610</v>
      </c>
      <c r="F72" s="3">
        <v>8134</v>
      </c>
      <c r="G72" s="55">
        <f t="shared" si="28"/>
        <v>15744</v>
      </c>
      <c r="H72" s="24">
        <v>3668</v>
      </c>
      <c r="I72" s="3">
        <v>3725</v>
      </c>
      <c r="J72" s="85">
        <f t="shared" si="29"/>
        <v>7393</v>
      </c>
      <c r="K72" s="55">
        <f t="shared" si="40"/>
        <v>3942</v>
      </c>
      <c r="L72" s="45">
        <f t="shared" si="40"/>
        <v>4409</v>
      </c>
      <c r="M72" s="55">
        <f t="shared" si="35"/>
        <v>8351</v>
      </c>
      <c r="N72" s="56">
        <f t="shared" si="30"/>
        <v>48.19973718791065</v>
      </c>
      <c r="O72" s="57">
        <f t="shared" si="26"/>
        <v>45.795426604376686</v>
      </c>
      <c r="P72" s="58">
        <f t="shared" si="27"/>
        <v>46.957571138211385</v>
      </c>
      <c r="Q72" s="59">
        <v>42.853450504006204</v>
      </c>
      <c r="R72" s="57">
        <v>42.24566509033588</v>
      </c>
      <c r="S72" s="59">
        <v>42.53988113856741</v>
      </c>
      <c r="T72" s="61">
        <f t="shared" si="31"/>
        <v>4.417689999643976</v>
      </c>
      <c r="U72" s="41">
        <f t="shared" si="32"/>
        <v>0</v>
      </c>
    </row>
    <row r="73" spans="1:21" ht="14.25">
      <c r="A73" s="4">
        <v>548</v>
      </c>
      <c r="B73" s="25"/>
      <c r="C73" s="22" t="s">
        <v>86</v>
      </c>
      <c r="D73" s="23"/>
      <c r="E73" s="2">
        <v>656</v>
      </c>
      <c r="F73" s="3">
        <v>603</v>
      </c>
      <c r="G73" s="55">
        <f t="shared" si="28"/>
        <v>1259</v>
      </c>
      <c r="H73" s="24">
        <v>410</v>
      </c>
      <c r="I73" s="3">
        <v>368</v>
      </c>
      <c r="J73" s="85">
        <f t="shared" si="29"/>
        <v>778</v>
      </c>
      <c r="K73" s="55">
        <f t="shared" si="40"/>
        <v>246</v>
      </c>
      <c r="L73" s="45">
        <f t="shared" si="40"/>
        <v>235</v>
      </c>
      <c r="M73" s="55">
        <f t="shared" si="35"/>
        <v>481</v>
      </c>
      <c r="N73" s="56">
        <f t="shared" si="30"/>
        <v>62.5</v>
      </c>
      <c r="O73" s="57">
        <f t="shared" si="26"/>
        <v>61.02819237147595</v>
      </c>
      <c r="P73" s="58">
        <f t="shared" si="27"/>
        <v>61.79507545671168</v>
      </c>
      <c r="Q73" s="59">
        <v>56.88073394495413</v>
      </c>
      <c r="R73" s="57">
        <v>56.38126009693053</v>
      </c>
      <c r="S73" s="59">
        <v>56.63786331500392</v>
      </c>
      <c r="T73" s="61">
        <f t="shared" si="31"/>
        <v>5.15721214170776</v>
      </c>
      <c r="U73" s="41">
        <f t="shared" si="32"/>
        <v>0</v>
      </c>
    </row>
    <row r="74" spans="1:21" ht="14.25">
      <c r="A74" s="4"/>
      <c r="B74" s="91" t="s">
        <v>13</v>
      </c>
      <c r="C74" s="92"/>
      <c r="D74" s="93"/>
      <c r="E74" s="65">
        <f>SUM(E66:E73)</f>
        <v>27214</v>
      </c>
      <c r="F74" s="66">
        <f aca="true" t="shared" si="41" ref="F74:M74">SUM(F66:F73)</f>
        <v>27948</v>
      </c>
      <c r="G74" s="65">
        <f t="shared" si="41"/>
        <v>55162</v>
      </c>
      <c r="H74" s="89">
        <f t="shared" si="41"/>
        <v>13743</v>
      </c>
      <c r="I74" s="66">
        <f t="shared" si="41"/>
        <v>13857</v>
      </c>
      <c r="J74" s="86">
        <f t="shared" si="41"/>
        <v>27600</v>
      </c>
      <c r="K74" s="65">
        <f t="shared" si="41"/>
        <v>13471</v>
      </c>
      <c r="L74" s="66">
        <f t="shared" si="41"/>
        <v>14091</v>
      </c>
      <c r="M74" s="65">
        <f t="shared" si="41"/>
        <v>27562</v>
      </c>
      <c r="N74" s="67">
        <f t="shared" si="30"/>
        <v>50.49974277945175</v>
      </c>
      <c r="O74" s="68">
        <f t="shared" si="26"/>
        <v>49.58136539287248</v>
      </c>
      <c r="P74" s="69">
        <f t="shared" si="27"/>
        <v>50.034444001305246</v>
      </c>
      <c r="Q74" s="70">
        <v>43.889952857984674</v>
      </c>
      <c r="R74" s="68">
        <v>43.58194169261251</v>
      </c>
      <c r="S74" s="70">
        <v>43.732856936624806</v>
      </c>
      <c r="T74" s="71">
        <f t="shared" si="31"/>
        <v>6.30158706468044</v>
      </c>
      <c r="U74" s="41">
        <f t="shared" si="32"/>
        <v>0</v>
      </c>
    </row>
    <row r="75" spans="1:21" ht="14.25">
      <c r="A75" s="4">
        <v>561</v>
      </c>
      <c r="B75" s="25"/>
      <c r="C75" s="22" t="s">
        <v>87</v>
      </c>
      <c r="D75" s="23"/>
      <c r="E75" s="2">
        <v>3306</v>
      </c>
      <c r="F75" s="3">
        <v>3421</v>
      </c>
      <c r="G75" s="55">
        <f t="shared" si="28"/>
        <v>6727</v>
      </c>
      <c r="H75" s="24">
        <v>2132</v>
      </c>
      <c r="I75" s="3">
        <v>2241</v>
      </c>
      <c r="J75" s="85">
        <f t="shared" si="29"/>
        <v>4373</v>
      </c>
      <c r="K75" s="55">
        <f>E75-H75</f>
        <v>1174</v>
      </c>
      <c r="L75" s="45">
        <f>F75-I75</f>
        <v>1180</v>
      </c>
      <c r="M75" s="55">
        <f t="shared" si="35"/>
        <v>2354</v>
      </c>
      <c r="N75" s="56">
        <f t="shared" si="30"/>
        <v>64.48880822746521</v>
      </c>
      <c r="O75" s="57">
        <f t="shared" si="26"/>
        <v>65.50716164864075</v>
      </c>
      <c r="P75" s="58">
        <f t="shared" si="27"/>
        <v>65.00668946038353</v>
      </c>
      <c r="Q75" s="59">
        <v>57.70688566013897</v>
      </c>
      <c r="R75" s="57">
        <v>55.943424616310566</v>
      </c>
      <c r="S75" s="59">
        <v>56.803821852365544</v>
      </c>
      <c r="T75" s="61">
        <f t="shared" si="31"/>
        <v>8.202867608017982</v>
      </c>
      <c r="U75" s="41">
        <f t="shared" si="32"/>
        <v>0</v>
      </c>
    </row>
    <row r="76" spans="1:21" ht="14.25">
      <c r="A76" s="4">
        <v>564</v>
      </c>
      <c r="B76" s="25"/>
      <c r="C76" s="22" t="s">
        <v>88</v>
      </c>
      <c r="D76" s="23"/>
      <c r="E76" s="2">
        <v>2574</v>
      </c>
      <c r="F76" s="3">
        <v>2538</v>
      </c>
      <c r="G76" s="55">
        <f t="shared" si="28"/>
        <v>5112</v>
      </c>
      <c r="H76" s="24">
        <v>1360</v>
      </c>
      <c r="I76" s="3">
        <v>1265</v>
      </c>
      <c r="J76" s="85">
        <f t="shared" si="29"/>
        <v>2625</v>
      </c>
      <c r="K76" s="55">
        <f>E76-H76</f>
        <v>1214</v>
      </c>
      <c r="L76" s="45">
        <f>F76-I76</f>
        <v>1273</v>
      </c>
      <c r="M76" s="55">
        <f t="shared" si="35"/>
        <v>2487</v>
      </c>
      <c r="N76" s="56">
        <f t="shared" si="30"/>
        <v>52.836052836052836</v>
      </c>
      <c r="O76" s="57">
        <f t="shared" si="26"/>
        <v>49.84239558707644</v>
      </c>
      <c r="P76" s="58">
        <f t="shared" si="27"/>
        <v>51.34976525821596</v>
      </c>
      <c r="Q76" s="59">
        <v>46.29488158899924</v>
      </c>
      <c r="R76" s="57">
        <v>43.47328244274809</v>
      </c>
      <c r="S76" s="59">
        <v>44.88354333715158</v>
      </c>
      <c r="T76" s="61">
        <f t="shared" si="31"/>
        <v>6.466221921064381</v>
      </c>
      <c r="U76" s="41">
        <f t="shared" si="32"/>
        <v>0</v>
      </c>
    </row>
    <row r="77" spans="1:21" ht="14.25">
      <c r="A77" s="4"/>
      <c r="B77" s="91" t="s">
        <v>14</v>
      </c>
      <c r="C77" s="100"/>
      <c r="D77" s="101"/>
      <c r="E77" s="65">
        <f aca="true" t="shared" si="42" ref="E77:M77">SUM(E75:E76)</f>
        <v>5880</v>
      </c>
      <c r="F77" s="66">
        <f t="shared" si="42"/>
        <v>5959</v>
      </c>
      <c r="G77" s="65">
        <f t="shared" si="42"/>
        <v>11839</v>
      </c>
      <c r="H77" s="89">
        <f t="shared" si="42"/>
        <v>3492</v>
      </c>
      <c r="I77" s="66">
        <f t="shared" si="42"/>
        <v>3506</v>
      </c>
      <c r="J77" s="86">
        <f t="shared" si="42"/>
        <v>6998</v>
      </c>
      <c r="K77" s="65">
        <f t="shared" si="42"/>
        <v>2388</v>
      </c>
      <c r="L77" s="66">
        <f t="shared" si="42"/>
        <v>2453</v>
      </c>
      <c r="M77" s="65">
        <f t="shared" si="42"/>
        <v>4841</v>
      </c>
      <c r="N77" s="67">
        <f>+H77/E77*100</f>
        <v>59.38775510204082</v>
      </c>
      <c r="O77" s="68">
        <f t="shared" si="26"/>
        <v>58.83537506293002</v>
      </c>
      <c r="P77" s="69">
        <f t="shared" si="27"/>
        <v>59.10972210490751</v>
      </c>
      <c r="Q77" s="70">
        <v>52.54149377593361</v>
      </c>
      <c r="R77" s="68">
        <v>50.445902742722524</v>
      </c>
      <c r="S77" s="70">
        <v>51.47949177112646</v>
      </c>
      <c r="T77" s="71">
        <f t="shared" si="31"/>
        <v>7.63023033378105</v>
      </c>
      <c r="U77" s="41">
        <f t="shared" si="32"/>
        <v>0</v>
      </c>
    </row>
    <row r="78" spans="1:21" ht="14.25">
      <c r="A78" s="4"/>
      <c r="B78" s="97" t="s">
        <v>29</v>
      </c>
      <c r="C78" s="98"/>
      <c r="D78" s="99"/>
      <c r="E78" s="46">
        <f aca="true" t="shared" si="43" ref="E78:M78">SUM(E77,E74,E65,E62,E56,E51,E46,E41,E37,E32,E27,E24,E22)</f>
        <v>164838</v>
      </c>
      <c r="F78" s="47">
        <f t="shared" si="43"/>
        <v>172027</v>
      </c>
      <c r="G78" s="46">
        <f t="shared" si="43"/>
        <v>336865</v>
      </c>
      <c r="H78" s="48">
        <f t="shared" si="43"/>
        <v>103694</v>
      </c>
      <c r="I78" s="47">
        <f t="shared" si="43"/>
        <v>106169</v>
      </c>
      <c r="J78" s="49">
        <f t="shared" si="43"/>
        <v>209863</v>
      </c>
      <c r="K78" s="46">
        <f t="shared" si="43"/>
        <v>61144</v>
      </c>
      <c r="L78" s="47">
        <f t="shared" si="43"/>
        <v>65858</v>
      </c>
      <c r="M78" s="46">
        <f t="shared" si="43"/>
        <v>127002</v>
      </c>
      <c r="N78" s="50">
        <f>+H78/E78*100</f>
        <v>62.90661133961829</v>
      </c>
      <c r="O78" s="51">
        <f>+I78/F78*100</f>
        <v>61.71647473943044</v>
      </c>
      <c r="P78" s="52">
        <f>+J78/G78*100</f>
        <v>62.29884375046384</v>
      </c>
      <c r="Q78" s="53">
        <v>56.93087289767155</v>
      </c>
      <c r="R78" s="51">
        <v>54.998251257088135</v>
      </c>
      <c r="S78" s="53">
        <v>55.93827760354551</v>
      </c>
      <c r="T78" s="54">
        <f>SUM(T77,T74,T65,T62,T56,T51,T46,T41,T37,T32,T27,T24,T22)</f>
        <v>86.61295514934719</v>
      </c>
      <c r="U78" s="41">
        <f t="shared" si="32"/>
        <v>0</v>
      </c>
    </row>
    <row r="79" spans="1:21" ht="14.25">
      <c r="A79" s="4"/>
      <c r="B79" s="8"/>
      <c r="C79" s="27"/>
      <c r="D79" s="10"/>
      <c r="E79" s="28"/>
      <c r="F79" s="29"/>
      <c r="G79" s="72"/>
      <c r="H79" s="30"/>
      <c r="I79" s="29"/>
      <c r="J79" s="87"/>
      <c r="K79" s="72"/>
      <c r="L79" s="73"/>
      <c r="M79" s="72"/>
      <c r="N79" s="74"/>
      <c r="O79" s="60"/>
      <c r="P79" s="75"/>
      <c r="Q79" s="76"/>
      <c r="R79" s="60"/>
      <c r="S79" s="76"/>
      <c r="T79" s="77"/>
      <c r="U79" s="41">
        <f t="shared" si="32"/>
        <v>0</v>
      </c>
    </row>
    <row r="80" spans="1:21" ht="14.25">
      <c r="A80" s="4"/>
      <c r="B80" s="44"/>
      <c r="C80" s="42" t="s">
        <v>30</v>
      </c>
      <c r="D80" s="43"/>
      <c r="E80" s="78">
        <f aca="true" t="shared" si="44" ref="E80:M80">+E18+E78</f>
        <v>789413</v>
      </c>
      <c r="F80" s="79">
        <f t="shared" si="44"/>
        <v>832598</v>
      </c>
      <c r="G80" s="78">
        <f t="shared" si="44"/>
        <v>1622011</v>
      </c>
      <c r="H80" s="90">
        <f t="shared" si="44"/>
        <v>448016</v>
      </c>
      <c r="I80" s="79">
        <f t="shared" si="44"/>
        <v>469259</v>
      </c>
      <c r="J80" s="88">
        <f t="shared" si="44"/>
        <v>917275</v>
      </c>
      <c r="K80" s="78">
        <f t="shared" si="44"/>
        <v>341397</v>
      </c>
      <c r="L80" s="79">
        <f t="shared" si="44"/>
        <v>363339</v>
      </c>
      <c r="M80" s="78">
        <f t="shared" si="44"/>
        <v>704736</v>
      </c>
      <c r="N80" s="80">
        <f>+H80/E80*100</f>
        <v>56.753055751552104</v>
      </c>
      <c r="O80" s="81">
        <f>+I80/F80*100</f>
        <v>56.360812781198135</v>
      </c>
      <c r="P80" s="82">
        <f>+J80/G80*100</f>
        <v>56.55171265792895</v>
      </c>
      <c r="Q80" s="83">
        <v>51.585817899152644</v>
      </c>
      <c r="R80" s="81">
        <v>49.87232740098595</v>
      </c>
      <c r="S80" s="83">
        <v>50.701608420047236</v>
      </c>
      <c r="T80" s="84">
        <f t="shared" si="31"/>
        <v>5.850104237881716</v>
      </c>
      <c r="U80" s="41">
        <f t="shared" si="32"/>
        <v>0</v>
      </c>
    </row>
    <row r="81" spans="1:21" ht="14.25">
      <c r="A81" s="4"/>
      <c r="B81" s="12"/>
      <c r="C81" s="31"/>
      <c r="D81" s="32"/>
      <c r="E81" s="33"/>
      <c r="F81" s="34"/>
      <c r="G81" s="33"/>
      <c r="H81" s="35"/>
      <c r="I81" s="34"/>
      <c r="J81" s="36"/>
      <c r="K81" s="33"/>
      <c r="L81" s="34"/>
      <c r="M81" s="33"/>
      <c r="N81" s="37"/>
      <c r="O81" s="26"/>
      <c r="P81" s="38"/>
      <c r="Q81" s="39"/>
      <c r="R81" s="26"/>
      <c r="S81" s="39"/>
      <c r="T81" s="40"/>
      <c r="U81" s="41">
        <f t="shared" si="32"/>
        <v>0</v>
      </c>
    </row>
  </sheetData>
  <sheetProtection password="DE1F" sheet="1" selectLockedCells="1"/>
  <mergeCells count="21">
    <mergeCell ref="E2:S2"/>
    <mergeCell ref="Q3:S3"/>
    <mergeCell ref="B18:D18"/>
    <mergeCell ref="B22:D22"/>
    <mergeCell ref="N3:P3"/>
    <mergeCell ref="B46:D46"/>
    <mergeCell ref="B78:D78"/>
    <mergeCell ref="B62:D62"/>
    <mergeCell ref="B65:D65"/>
    <mergeCell ref="B74:D74"/>
    <mergeCell ref="B77:D77"/>
    <mergeCell ref="B41:D41"/>
    <mergeCell ref="B56:D56"/>
    <mergeCell ref="K3:M3"/>
    <mergeCell ref="B32:D32"/>
    <mergeCell ref="B37:D37"/>
    <mergeCell ref="B24:D24"/>
    <mergeCell ref="E3:G3"/>
    <mergeCell ref="H3:J3"/>
    <mergeCell ref="B51:D51"/>
    <mergeCell ref="B27:D27"/>
  </mergeCells>
  <conditionalFormatting sqref="B5:T17 B66:T73 B63:T64 B57:T61 B52:T55 B42:T45 B38:T40 B75:T76 B25:T26 B19:T21 B33:T36 B47:T50 B23:T23 B28:T31">
    <cfRule type="expression" priority="1" dxfId="0" stopIfTrue="1">
      <formula>MOD(ROW(A5),2)=1</formula>
    </cfRule>
  </conditionalFormatting>
  <printOptions horizontalCentered="1"/>
  <pageMargins left="0.7874015748031497" right="0.3937007874015748" top="0.7874015748031497" bottom="0.4330708661417323" header="0.3937007874015748" footer="0.1968503937007874"/>
  <pageSetup blackAndWhite="1" fitToHeight="1" fitToWidth="1" horizontalDpi="600" verticalDpi="600" orientation="portrait" paperSize="8" scale="84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福島県選挙管理委員会</dc:creator>
  <cp:keywords/>
  <dc:description/>
  <cp:lastModifiedBy> </cp:lastModifiedBy>
  <cp:lastPrinted>2017-10-22T16:06:17Z</cp:lastPrinted>
  <dcterms:created xsi:type="dcterms:W3CDTF">2000-06-18T08:12:39Z</dcterms:created>
  <dcterms:modified xsi:type="dcterms:W3CDTF">2017-10-22T17:06:25Z</dcterms:modified>
  <cp:category/>
  <cp:version/>
  <cp:contentType/>
  <cp:contentStatus/>
</cp:coreProperties>
</file>