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385" activeTab="4"/>
  </bookViews>
  <sheets>
    <sheet name="第５５表" sheetId="1" r:id="rId1"/>
    <sheet name="第５６表" sheetId="2" r:id="rId2"/>
    <sheet name="第５７表" sheetId="3" r:id="rId3"/>
    <sheet name="第５８表" sheetId="4" r:id="rId4"/>
    <sheet name="第５９表" sheetId="5" r:id="rId5"/>
  </sheets>
  <externalReferences>
    <externalReference r:id="rId8"/>
  </externalReferences>
  <definedNames>
    <definedName name="_xlnm.Print_Area" localSheetId="0">'第５５表'!$A$1:$M$33</definedName>
    <definedName name="_xlnm.Print_Area" localSheetId="1">'第５６表'!$A$1:$AN$54</definedName>
    <definedName name="_xlnm.Print_Area" localSheetId="3">'第５８表'!$A$1:$W$39</definedName>
  </definedNames>
  <calcPr fullCalcOnLoad="1"/>
</workbook>
</file>

<file path=xl/sharedStrings.xml><?xml version="1.0" encoding="utf-8"?>
<sst xmlns="http://schemas.openxmlformats.org/spreadsheetml/2006/main" count="368" uniqueCount="235">
  <si>
    <t>－高等学校・卒業後の状況調査－</t>
  </si>
  <si>
    <t>区　　　　分</t>
  </si>
  <si>
    <t>計</t>
  </si>
  <si>
    <t>男</t>
  </si>
  <si>
    <t>女</t>
  </si>
  <si>
    <t>Ａ　大学等進学者</t>
  </si>
  <si>
    <t>　　（就職して進学</t>
  </si>
  <si>
    <t>大学（学部）</t>
  </si>
  <si>
    <t>　　した者を含む）</t>
  </si>
  <si>
    <t>短期大学（本科）</t>
  </si>
  <si>
    <t>その他</t>
  </si>
  <si>
    <t>Ｂ　専修学校（専門課程）進学者</t>
  </si>
  <si>
    <t>　　（就職して進学した者を含む）</t>
  </si>
  <si>
    <t>Ｃ　専修学校（一般課程）</t>
  </si>
  <si>
    <t>専修学校</t>
  </si>
  <si>
    <t>-</t>
  </si>
  <si>
    <t>各種学校</t>
  </si>
  <si>
    <t>Ｄ　公共職業能力開発施設等入学者</t>
  </si>
  <si>
    <t>Ｅ　就職者（上記Ａ・Ｂ・Ｃ・Ｄを除く）</t>
  </si>
  <si>
    <t>Ｆ　一時的な仕事に就いた者</t>
  </si>
  <si>
    <t>Ｇ　上記以外の者</t>
  </si>
  <si>
    <t>上記Ａのうち</t>
  </si>
  <si>
    <t>再</t>
  </si>
  <si>
    <t>　　Ｄのうち就職して</t>
  </si>
  <si>
    <t>上記Ｂのうち</t>
  </si>
  <si>
    <t>　　いる者</t>
  </si>
  <si>
    <t>上記Ｃのうち</t>
  </si>
  <si>
    <t>上記Ｄのうち</t>
  </si>
  <si>
    <t>掲</t>
  </si>
  <si>
    <t>卒業者総数のうち大学学部、</t>
  </si>
  <si>
    <t>短期大学本科への入学志願者</t>
  </si>
  <si>
    <t>過年度卒業者のうち大学学部、</t>
  </si>
  <si>
    <t>-</t>
  </si>
  <si>
    <t>就職者（Ｅ+Ｉ）のうち</t>
  </si>
  <si>
    <t>県内就職者</t>
  </si>
  <si>
    <t>公共職業</t>
  </si>
  <si>
    <t>再　　　　　　　　　　　　掲</t>
  </si>
  <si>
    <t>過年度
卒業者
のうち
大学等
入　学
志願者</t>
  </si>
  <si>
    <t>就</t>
  </si>
  <si>
    <t>卒業者総数</t>
  </si>
  <si>
    <t>Ｄ　能力開発施設</t>
  </si>
  <si>
    <t>Ｆ　一時的な仕事に</t>
  </si>
  <si>
    <t>総数の
う　ち
大学等
入　学
志願者</t>
  </si>
  <si>
    <t>就職者計</t>
  </si>
  <si>
    <t>進学率（％）</t>
  </si>
  <si>
    <t>職</t>
  </si>
  <si>
    <t>区　分</t>
  </si>
  <si>
    <t>等入学者</t>
  </si>
  <si>
    <t>　　就いた者</t>
  </si>
  <si>
    <t>就職している者</t>
  </si>
  <si>
    <t>率</t>
  </si>
  <si>
    <t>県内</t>
  </si>
  <si>
    <t>(%)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</si>
  <si>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</si>
  <si>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</si>
  <si>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</si>
  <si>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</si>
  <si>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</si>
  <si>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</si>
  <si>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</si>
  <si>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</si>
  <si>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</si>
  <si>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</si>
  <si>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</si>
  <si>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</si>
  <si>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</si>
  <si>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川俣町</t>
  </si>
  <si>
    <t>鏡石町</t>
  </si>
  <si>
    <t>只見町</t>
  </si>
  <si>
    <t>南会津町</t>
  </si>
  <si>
    <t>西会津町</t>
  </si>
  <si>
    <t>猪苗代町</t>
  </si>
  <si>
    <t>会津坂下町</t>
  </si>
  <si>
    <t>金山町</t>
  </si>
  <si>
    <t>会津美里町</t>
  </si>
  <si>
    <t>矢吹町</t>
  </si>
  <si>
    <t>棚倉町</t>
  </si>
  <si>
    <t>塙町</t>
  </si>
  <si>
    <t>鮫川村</t>
  </si>
  <si>
    <t>石川町</t>
  </si>
  <si>
    <t>平田村</t>
  </si>
  <si>
    <t>三春町</t>
  </si>
  <si>
    <t>小野町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</si>
  <si>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</si>
  <si>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</si>
  <si>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</si>
  <si>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</si>
  <si>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</si>
  <si>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</si>
  <si>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</si>
  <si>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</si>
  <si>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</si>
  <si>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</si>
  <si>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</si>
  <si>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</si>
  <si>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</si>
  <si>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</si>
  <si>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総合学科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</si>
  <si>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</si>
  <si>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</si>
  <si>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</si>
  <si>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</si>
  <si>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</si>
  <si>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</t>
  </si>
  <si>
    <t>自家・自営業に就いた者（再掲）</t>
  </si>
  <si>
    <t>区　　分</t>
  </si>
  <si>
    <t>建設業</t>
  </si>
  <si>
    <t>製造業</t>
  </si>
  <si>
    <t>電気・ガス・熱供給・水道業</t>
  </si>
  <si>
    <t>情報通信業</t>
  </si>
  <si>
    <t>複合サービス業</t>
  </si>
  <si>
    <t>上記以外のもの</t>
  </si>
  <si>
    <t>都道府県名</t>
  </si>
  <si>
    <t>就　職　者　数</t>
  </si>
  <si>
    <t>滋賀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</si>
  <si>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</si>
  <si>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</si>
  <si>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</si>
  <si>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</si>
  <si>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</si>
  <si>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</si>
  <si>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</si>
  <si>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</si>
  <si>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</si>
  <si>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</si>
  <si>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</si>
  <si>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</si>
  <si>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</si>
  <si>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</si>
  <si>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</si>
  <si>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</si>
  <si>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</si>
  <si>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</si>
  <si>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</si>
  <si>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</si>
  <si>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</si>
  <si>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</si>
  <si>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</si>
  <si>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</si>
  <si>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</si>
  <si>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</si>
  <si>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</si>
  <si>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</si>
  <si>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</si>
  <si>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</si>
  <si>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</si>
  <si>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</si>
  <si>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</si>
  <si>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</si>
  <si>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</si>
  <si>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</si>
  <si>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</si>
  <si>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</si>
  <si>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</si>
  <si>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</si>
  <si>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</si>
  <si>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</si>
  <si>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</si>
  <si>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</si>
  <si>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</si>
  <si>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三重</t>
  </si>
  <si>
    <t>(2)　高等学校</t>
  </si>
  <si>
    <t>区　　　　分</t>
  </si>
  <si>
    <t>公　　　　立</t>
  </si>
  <si>
    <t>私　　　　立</t>
  </si>
  <si>
    <t>卒業者総数（Ａ+Ｂ+Ｃ+Ｄ+Ｅ+Ｆ+Ｇ＋Ｈ）</t>
  </si>
  <si>
    <t>　　等入学者（就職して</t>
  </si>
  <si>
    <t>　　　入学した者を含む）</t>
  </si>
  <si>
    <t>Ｉ　上記Ａ・Ｂ・Ｃ・</t>
  </si>
  <si>
    <t>Ｃ （一般課程）</t>
  </si>
  <si>
    <t>Ｅ　就職者</t>
  </si>
  <si>
    <t>Ｇ　左記以外の者</t>
  </si>
  <si>
    <t>Ｉ　Ａ・Ｂ・Ｃ・Ｄのうち</t>
  </si>
  <si>
    <t>進 学 者</t>
  </si>
  <si>
    <t>のうち</t>
  </si>
  <si>
    <t>Ａの</t>
  </si>
  <si>
    <t>Ｂの</t>
  </si>
  <si>
    <t>Ｃの</t>
  </si>
  <si>
    <t>Ｄの</t>
  </si>
  <si>
    <t>うち</t>
  </si>
  <si>
    <t>就職者</t>
  </si>
  <si>
    <t>公　立</t>
  </si>
  <si>
    <t>私　立</t>
  </si>
  <si>
    <t>普　通</t>
  </si>
  <si>
    <t>農　業</t>
  </si>
  <si>
    <t>工　業</t>
  </si>
  <si>
    <t>商　業</t>
  </si>
  <si>
    <t>水　産</t>
  </si>
  <si>
    <t>家　庭</t>
  </si>
  <si>
    <t>看　護</t>
  </si>
  <si>
    <t>漁　業</t>
  </si>
  <si>
    <t>計のうち職業安定所又は学校を通じて　　　　　　　就職した者（再掲）</t>
  </si>
  <si>
    <t>Ｂ （専門課程）</t>
  </si>
  <si>
    <t>学術研究、専門・技術サービス業</t>
  </si>
  <si>
    <t>サービス業（他に分類されないもの）</t>
  </si>
  <si>
    <t>公務（他に分類されるものを除く）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</si>
  <si>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</si>
  <si>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</si>
  <si>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</si>
  <si>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</si>
  <si>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</si>
  <si>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</si>
  <si>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生活関連サービス業,娯楽業</t>
  </si>
  <si>
    <t>教育,学習支援業</t>
  </si>
  <si>
    <t>医療,福祉</t>
  </si>
  <si>
    <t>Ｈ　不詳・死亡</t>
  </si>
  <si>
    <t>宿泊業,飲食サービス業</t>
  </si>
  <si>
    <t>Ｈ　不詳・死亡</t>
  </si>
  <si>
    <t>　２　就職率：卒業者総数のうち、就職者（Ｅ）および就職進学者（Ｉ）の占める比率。　計算式：（Ｅ＋Ｉ）/卒業者総数</t>
  </si>
  <si>
    <t>注１　進学率：卒業者総数のうち、大学等に進学した者（Ａ）の占める比率。　計算式：Ａ/卒業者総数　　※Ａには就職進学者（Ｉ）が含まれている。</t>
  </si>
  <si>
    <t>平成23年3月</t>
  </si>
  <si>
    <t>平成23年3月</t>
  </si>
  <si>
    <t>生産工程従事者</t>
  </si>
  <si>
    <t>輸送・機械運転従事者</t>
  </si>
  <si>
    <t>建設・採掘従事者</t>
  </si>
  <si>
    <t>生産工程従事者</t>
  </si>
  <si>
    <t>（再掲）</t>
  </si>
  <si>
    <t>製造・加工従事者</t>
  </si>
  <si>
    <t>機械組立従事者</t>
  </si>
  <si>
    <t>整備修理従事者</t>
  </si>
  <si>
    <t>検査従事者</t>
  </si>
  <si>
    <t>その他</t>
  </si>
  <si>
    <t>運搬・清掃等従事者</t>
  </si>
  <si>
    <t>上記以外のもの</t>
  </si>
  <si>
    <t>従事者</t>
  </si>
  <si>
    <t>農林業従事者</t>
  </si>
  <si>
    <t>漁業従事者</t>
  </si>
  <si>
    <t>第５５表　状況別卒業者数</t>
  </si>
  <si>
    <t>第５６表　市町村別状況別卒業者数（公立・私立）</t>
  </si>
  <si>
    <t>第５７表　学科別職業別就職者数（公立・私立）（全日制・定時制）</t>
  </si>
  <si>
    <t>第５８表　学科別産業別就職者数（公立・私立）（全日制・定時制）</t>
  </si>
  <si>
    <t>第５９表　就職先の都道府県別就職者数</t>
  </si>
  <si>
    <t>平成24年3月</t>
  </si>
  <si>
    <t>平成24年3月</t>
  </si>
  <si>
    <t>平成24年3月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</si>
</sst>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_ "/>
    <numFmt numFmtId="180" formatCode="#,##0_);[Red]\(#,##0\)"/>
    <numFmt numFmtId="181" formatCode="#,##0;\-#,##0;\-"/>
    <numFmt numFmtId="182" formatCode="#,##0.0;\-#,##0.0;\-"/>
    <numFmt numFmtId="183" formatCode="0.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  <numFmt numFmtId="188" formatCode="#,##0.0_ "/>
  </numFmts>
  <fonts count="64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細明朝体"/>
      <family val="3"/>
    </font>
    <font>
      <sz val="8"/>
      <name val="ＭＳ ゴシック"/>
      <family val="3"/>
    </font>
    <font>
      <sz val="8"/>
      <color indexed="12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4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2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2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3" borderId="7" applyNumberFormat="0" applyAlignment="0" applyProtection="0"/>
    <xf numFmtId="0" fontId="17" fillId="0" borderId="0">
      <alignment vertical="center"/>
      <protection/>
    </xf>
    <xf numFmtId="0" fontId="46" fillId="0" borderId="0">
      <alignment vertical="center"/>
      <protection/>
    </xf>
    <xf numFmtId="0" fontId="62" fillId="34" borderId="0" applyNumberFormat="0" applyBorder="0" applyAlignment="0" applyProtection="0"/>
  </cellStyleXfs>
  <cellXfs count="235">
    <xf numFmtId="0" fontId="0" fillId="0" borderId="0" xfId="0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 vertical="top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 horizontal="left" vertical="center"/>
    </xf>
    <xf numFmtId="3" fontId="13" fillId="0" borderId="41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horizontal="centerContinuous" vertical="center"/>
    </xf>
    <xf numFmtId="3" fontId="13" fillId="0" borderId="43" xfId="0" applyNumberFormat="1" applyFont="1" applyFill="1" applyBorder="1" applyAlignment="1">
      <alignment horizontal="centerContinuous" vertical="center"/>
    </xf>
    <xf numFmtId="3" fontId="13" fillId="0" borderId="44" xfId="0" applyNumberFormat="1" applyFont="1" applyFill="1" applyBorder="1" applyAlignment="1">
      <alignment horizontal="centerContinuous" vertical="center"/>
    </xf>
    <xf numFmtId="3" fontId="13" fillId="0" borderId="42" xfId="0" applyNumberFormat="1" applyFont="1" applyFill="1" applyBorder="1" applyAlignment="1">
      <alignment horizontal="left" vertical="center"/>
    </xf>
    <xf numFmtId="3" fontId="13" fillId="0" borderId="43" xfId="0" applyNumberFormat="1" applyFont="1" applyFill="1" applyBorder="1" applyAlignment="1">
      <alignment horizontal="left" vertical="center"/>
    </xf>
    <xf numFmtId="3" fontId="13" fillId="0" borderId="4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Continuous" vertical="center"/>
    </xf>
    <xf numFmtId="3" fontId="13" fillId="0" borderId="15" xfId="0" applyNumberFormat="1" applyFont="1" applyFill="1" applyBorder="1" applyAlignment="1">
      <alignment horizontal="centerContinuous" vertical="center"/>
    </xf>
    <xf numFmtId="3" fontId="13" fillId="0" borderId="16" xfId="0" applyNumberFormat="1" applyFont="1" applyFill="1" applyBorder="1" applyAlignment="1">
      <alignment horizontal="centerContinuous" vertical="center"/>
    </xf>
    <xf numFmtId="178" fontId="13" fillId="0" borderId="42" xfId="0" applyNumberFormat="1" applyFont="1" applyFill="1" applyBorder="1" applyAlignment="1">
      <alignment horizontal="left" vertical="center"/>
    </xf>
    <xf numFmtId="178" fontId="13" fillId="0" borderId="43" xfId="0" applyNumberFormat="1" applyFont="1" applyFill="1" applyBorder="1" applyAlignment="1">
      <alignment horizontal="left" vertical="center"/>
    </xf>
    <xf numFmtId="178" fontId="13" fillId="0" borderId="44" xfId="0" applyNumberFormat="1" applyFont="1" applyFill="1" applyBorder="1" applyAlignment="1">
      <alignment horizontal="left" vertical="center"/>
    </xf>
    <xf numFmtId="178" fontId="13" fillId="0" borderId="4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horizontal="centerContinuous" vertical="center"/>
    </xf>
    <xf numFmtId="3" fontId="13" fillId="0" borderId="29" xfId="0" applyNumberFormat="1" applyFont="1" applyFill="1" applyBorder="1" applyAlignment="1">
      <alignment horizontal="centerContinuous" vertical="center"/>
    </xf>
    <xf numFmtId="3" fontId="13" fillId="0" borderId="24" xfId="0" applyNumberFormat="1" applyFont="1" applyFill="1" applyBorder="1" applyAlignment="1">
      <alignment horizontal="centerContinuous" vertical="center"/>
    </xf>
    <xf numFmtId="3" fontId="13" fillId="0" borderId="32" xfId="0" applyNumberFormat="1" applyFont="1" applyFill="1" applyBorder="1" applyAlignment="1">
      <alignment horizontal="distributed" vertical="center"/>
    </xf>
    <xf numFmtId="178" fontId="13" fillId="0" borderId="46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>
      <alignment horizontal="centerContinuous" vertical="center"/>
    </xf>
    <xf numFmtId="178" fontId="13" fillId="0" borderId="26" xfId="0" applyNumberFormat="1" applyFont="1" applyFill="1" applyBorder="1" applyAlignment="1">
      <alignment horizontal="centerContinuous" vertical="center"/>
    </xf>
    <xf numFmtId="178" fontId="13" fillId="0" borderId="47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horizontal="centerContinuous" vertical="center"/>
    </xf>
    <xf numFmtId="3" fontId="13" fillId="0" borderId="30" xfId="0" applyNumberFormat="1" applyFont="1" applyFill="1" applyBorder="1" applyAlignment="1">
      <alignment horizontal="centerContinuous" vertical="center"/>
    </xf>
    <xf numFmtId="3" fontId="13" fillId="0" borderId="28" xfId="0" applyNumberFormat="1" applyFont="1" applyFill="1" applyBorder="1" applyAlignment="1">
      <alignment horizontal="centerContinuous" vertical="center"/>
    </xf>
    <xf numFmtId="3" fontId="13" fillId="0" borderId="37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>
      <alignment horizontal="left" vertical="center"/>
    </xf>
    <xf numFmtId="3" fontId="13" fillId="0" borderId="34" xfId="0" applyNumberFormat="1" applyFont="1" applyFill="1" applyBorder="1" applyAlignment="1">
      <alignment horizontal="distributed" vertical="center"/>
    </xf>
    <xf numFmtId="178" fontId="13" fillId="0" borderId="37" xfId="0" applyNumberFormat="1" applyFont="1" applyFill="1" applyBorder="1" applyAlignment="1">
      <alignment vertical="center"/>
    </xf>
    <xf numFmtId="178" fontId="13" fillId="0" borderId="30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distributed" vertical="center"/>
    </xf>
    <xf numFmtId="178" fontId="13" fillId="0" borderId="4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3" fontId="13" fillId="0" borderId="3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48" xfId="0" applyFont="1" applyFill="1" applyBorder="1" applyAlignment="1">
      <alignment vertical="top"/>
    </xf>
    <xf numFmtId="0" fontId="6" fillId="0" borderId="33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distributed" vertical="center"/>
    </xf>
    <xf numFmtId="38" fontId="8" fillId="0" borderId="0" xfId="67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distributed" vertical="center" wrapText="1"/>
    </xf>
    <xf numFmtId="0" fontId="6" fillId="0" borderId="5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6" fillId="0" borderId="54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distributed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46" xfId="0" applyNumberFormat="1" applyFont="1" applyFill="1" applyBorder="1" applyAlignment="1">
      <alignment horizontal="right"/>
    </xf>
    <xf numFmtId="181" fontId="16" fillId="0" borderId="52" xfId="0" applyNumberFormat="1" applyFont="1" applyFill="1" applyBorder="1" applyAlignment="1">
      <alignment horizontal="right"/>
    </xf>
    <xf numFmtId="182" fontId="15" fillId="0" borderId="0" xfId="0" applyNumberFormat="1" applyFont="1" applyFill="1" applyBorder="1" applyAlignment="1">
      <alignment horizontal="right"/>
    </xf>
    <xf numFmtId="182" fontId="15" fillId="0" borderId="56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46" xfId="0" applyNumberFormat="1" applyFont="1" applyFill="1" applyBorder="1" applyAlignment="1">
      <alignment horizontal="right" vertical="center"/>
    </xf>
    <xf numFmtId="181" fontId="9" fillId="0" borderId="3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181" fontId="8" fillId="0" borderId="53" xfId="0" applyNumberFormat="1" applyFont="1" applyFill="1" applyBorder="1" applyAlignment="1">
      <alignment horizontal="right" vertical="center"/>
    </xf>
    <xf numFmtId="181" fontId="9" fillId="0" borderId="57" xfId="0" applyNumberFormat="1" applyFont="1" applyFill="1" applyBorder="1" applyAlignment="1">
      <alignment horizontal="right" vertical="center"/>
    </xf>
    <xf numFmtId="181" fontId="8" fillId="0" borderId="0" xfId="67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56" xfId="67" applyNumberFormat="1" applyFont="1" applyFill="1" applyBorder="1" applyAlignment="1">
      <alignment horizontal="right" vertical="center"/>
    </xf>
    <xf numFmtId="181" fontId="8" fillId="0" borderId="52" xfId="67" applyNumberFormat="1" applyFont="1" applyFill="1" applyBorder="1" applyAlignment="1">
      <alignment horizontal="right" vertical="center"/>
    </xf>
    <xf numFmtId="181" fontId="8" fillId="0" borderId="53" xfId="67" applyNumberFormat="1" applyFont="1" applyFill="1" applyBorder="1" applyAlignment="1">
      <alignment horizontal="right" vertical="center"/>
    </xf>
    <xf numFmtId="181" fontId="9" fillId="0" borderId="29" xfId="67" applyNumberFormat="1" applyFont="1" applyFill="1" applyBorder="1" applyAlignment="1">
      <alignment horizontal="right" vertical="center"/>
    </xf>
    <xf numFmtId="181" fontId="9" fillId="0" borderId="57" xfId="67" applyNumberFormat="1" applyFont="1" applyFill="1" applyBorder="1" applyAlignment="1">
      <alignment horizontal="right" vertical="center"/>
    </xf>
    <xf numFmtId="181" fontId="9" fillId="0" borderId="0" xfId="67" applyNumberFormat="1" applyFont="1" applyFill="1" applyBorder="1" applyAlignment="1">
      <alignment horizontal="right" vertical="center"/>
    </xf>
    <xf numFmtId="181" fontId="9" fillId="0" borderId="52" xfId="67" applyNumberFormat="1" applyFont="1" applyFill="1" applyBorder="1" applyAlignment="1">
      <alignment horizontal="right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184" fontId="16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 horizontal="right"/>
    </xf>
    <xf numFmtId="184" fontId="16" fillId="0" borderId="52" xfId="0" applyNumberFormat="1" applyFont="1" applyFill="1" applyBorder="1" applyAlignment="1">
      <alignment horizontal="right"/>
    </xf>
    <xf numFmtId="184" fontId="15" fillId="0" borderId="52" xfId="0" applyNumberFormat="1" applyFont="1" applyFill="1" applyBorder="1" applyAlignment="1">
      <alignment horizontal="right"/>
    </xf>
    <xf numFmtId="181" fontId="15" fillId="0" borderId="29" xfId="0" applyNumberFormat="1" applyFont="1" applyFill="1" applyBorder="1" applyAlignment="1">
      <alignment horizontal="right"/>
    </xf>
    <xf numFmtId="182" fontId="15" fillId="0" borderId="29" xfId="0" applyNumberFormat="1" applyFont="1" applyFill="1" applyBorder="1" applyAlignment="1">
      <alignment horizontal="right"/>
    </xf>
    <xf numFmtId="182" fontId="15" fillId="0" borderId="5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4" fontId="15" fillId="0" borderId="0" xfId="0" applyNumberFormat="1" applyFont="1" applyBorder="1" applyAlignment="1">
      <alignment horizontal="right" shrinkToFit="1"/>
    </xf>
    <xf numFmtId="184" fontId="15" fillId="0" borderId="0" xfId="79" applyNumberFormat="1" applyFont="1" applyBorder="1" applyAlignment="1">
      <alignment horizontal="right" shrinkToFit="1"/>
      <protection/>
    </xf>
    <xf numFmtId="184" fontId="63" fillId="0" borderId="0" xfId="80" applyNumberFormat="1" applyFont="1" applyBorder="1" applyAlignment="1">
      <alignment horizontal="right"/>
      <protection/>
    </xf>
    <xf numFmtId="184" fontId="15" fillId="0" borderId="52" xfId="0" applyNumberFormat="1" applyFont="1" applyBorder="1" applyAlignment="1">
      <alignment horizontal="right" shrinkToFit="1"/>
    </xf>
    <xf numFmtId="184" fontId="15" fillId="0" borderId="52" xfId="79" applyNumberFormat="1" applyFont="1" applyBorder="1" applyAlignment="1">
      <alignment horizontal="right" shrinkToFit="1"/>
      <protection/>
    </xf>
    <xf numFmtId="184" fontId="63" fillId="0" borderId="52" xfId="80" applyNumberFormat="1" applyFont="1" applyBorder="1" applyAlignment="1">
      <alignment horizontal="right"/>
      <protection/>
    </xf>
    <xf numFmtId="182" fontId="15" fillId="0" borderId="0" xfId="0" applyNumberFormat="1" applyFont="1" applyAlignment="1">
      <alignment horizontal="right" shrinkToFit="1"/>
    </xf>
    <xf numFmtId="182" fontId="15" fillId="0" borderId="0" xfId="79" applyNumberFormat="1" applyFont="1" applyBorder="1" applyAlignment="1">
      <alignment horizontal="right" shrinkToFit="1"/>
      <protection/>
    </xf>
    <xf numFmtId="182" fontId="15" fillId="0" borderId="56" xfId="0" applyNumberFormat="1" applyFont="1" applyBorder="1" applyAlignment="1">
      <alignment horizontal="right" shrinkToFit="1"/>
    </xf>
    <xf numFmtId="182" fontId="15" fillId="0" borderId="0" xfId="79" applyNumberFormat="1" applyFont="1" applyAlignment="1">
      <alignment horizontal="right" shrinkToFit="1"/>
      <protection/>
    </xf>
    <xf numFmtId="182" fontId="15" fillId="0" borderId="52" xfId="0" applyNumberFormat="1" applyFont="1" applyBorder="1" applyAlignment="1">
      <alignment horizontal="right" shrinkToFit="1"/>
    </xf>
    <xf numFmtId="182" fontId="15" fillId="0" borderId="52" xfId="79" applyNumberFormat="1" applyFont="1" applyBorder="1" applyAlignment="1">
      <alignment horizontal="right" shrinkToFit="1"/>
      <protection/>
    </xf>
    <xf numFmtId="182" fontId="15" fillId="0" borderId="53" xfId="0" applyNumberFormat="1" applyFont="1" applyBorder="1" applyAlignment="1">
      <alignment horizontal="right" shrinkToFit="1"/>
    </xf>
    <xf numFmtId="0" fontId="6" fillId="0" borderId="3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181" fontId="9" fillId="0" borderId="56" xfId="0" applyNumberFormat="1" applyFont="1" applyFill="1" applyBorder="1" applyAlignment="1">
      <alignment horizontal="right" vertical="center"/>
    </xf>
    <xf numFmtId="0" fontId="8" fillId="0" borderId="52" xfId="0" applyFont="1" applyBorder="1" applyAlignment="1">
      <alignment vertical="center" shrinkToFit="1"/>
    </xf>
    <xf numFmtId="181" fontId="8" fillId="0" borderId="0" xfId="0" applyNumberFormat="1" applyFont="1" applyFill="1" applyBorder="1" applyAlignment="1">
      <alignment horizontal="right" vertical="center"/>
    </xf>
    <xf numFmtId="181" fontId="11" fillId="0" borderId="52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Alignment="1">
      <alignment vertical="center"/>
    </xf>
    <xf numFmtId="181" fontId="8" fillId="0" borderId="56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vertical="center"/>
    </xf>
    <xf numFmtId="181" fontId="11" fillId="0" borderId="56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3" fontId="13" fillId="0" borderId="26" xfId="0" applyNumberFormat="1" applyFont="1" applyFill="1" applyBorder="1" applyAlignment="1">
      <alignment horizontal="center" vertical="center" shrinkToFit="1"/>
    </xf>
    <xf numFmtId="3" fontId="13" fillId="0" borderId="3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>
      <alignment horizontal="left" vertical="center"/>
    </xf>
    <xf numFmtId="3" fontId="13" fillId="0" borderId="28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181" fontId="9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right" vertical="center"/>
    </xf>
    <xf numFmtId="181" fontId="11" fillId="0" borderId="53" xfId="0" applyNumberFormat="1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horizontal="right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12&#39640;&#26657;&#21330;&#65288;&#30906;&#2257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４４表"/>
      <sheetName val="第４５表"/>
      <sheetName val="第４６表"/>
      <sheetName val="第４７表"/>
      <sheetName val="47 (2)"/>
      <sheetName val="第４８表"/>
      <sheetName val="Sheet1"/>
      <sheetName val="Sheet2"/>
      <sheetName val="進路別卒業者"/>
      <sheetName val="学科別進路別"/>
      <sheetName val="第４４表補足"/>
      <sheetName val="大学・短大入学者"/>
      <sheetName val="専修（一般）入学者"/>
      <sheetName val="大学・短大入学志願者"/>
      <sheetName val="就職者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4"/>
  <sheetViews>
    <sheetView zoomScalePageLayoutView="0" workbookViewId="0" topLeftCell="A1">
      <pane xSplit="3" ySplit="7" topLeftCell="D2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E35" sqref="E35"/>
    </sheetView>
  </sheetViews>
  <sheetFormatPr defaultColWidth="11.00390625" defaultRowHeight="12.75"/>
  <cols>
    <col min="1" max="1" width="2.875" style="2" customWidth="1"/>
    <col min="2" max="2" width="20.375" style="2" customWidth="1"/>
    <col min="3" max="3" width="15.875" style="2" customWidth="1"/>
    <col min="4" max="7" width="14.00390625" style="2" customWidth="1"/>
    <col min="8" max="13" width="15.875" style="2" customWidth="1"/>
    <col min="14" max="16384" width="11.00390625" style="2" customWidth="1"/>
  </cols>
  <sheetData>
    <row r="1" spans="1:13" ht="14.25" customHeight="1">
      <c r="A1" s="1" t="s">
        <v>0</v>
      </c>
      <c r="M1" s="3" t="s">
        <v>0</v>
      </c>
    </row>
    <row r="2" ht="14.25" customHeight="1"/>
    <row r="3" spans="1:5" ht="17.25" customHeight="1">
      <c r="A3" s="4" t="s">
        <v>161</v>
      </c>
      <c r="E3" s="5"/>
    </row>
    <row r="4" ht="14.25" customHeight="1"/>
    <row r="5" ht="14.25" customHeight="1">
      <c r="A5" s="2" t="s">
        <v>227</v>
      </c>
    </row>
    <row r="6" spans="1:13" ht="14.25" customHeight="1">
      <c r="A6" s="197" t="s">
        <v>162</v>
      </c>
      <c r="B6" s="198"/>
      <c r="C6" s="199"/>
      <c r="D6" s="6" t="s">
        <v>210</v>
      </c>
      <c r="E6" s="7"/>
      <c r="F6" s="8" t="s">
        <v>232</v>
      </c>
      <c r="G6" s="9"/>
      <c r="H6" s="10" t="s">
        <v>163</v>
      </c>
      <c r="I6" s="11"/>
      <c r="J6" s="12"/>
      <c r="K6" s="10" t="s">
        <v>164</v>
      </c>
      <c r="L6" s="11"/>
      <c r="M6" s="13"/>
    </row>
    <row r="7" spans="1:13" ht="14.25" customHeight="1">
      <c r="A7" s="200"/>
      <c r="B7" s="201"/>
      <c r="C7" s="202"/>
      <c r="D7" s="14" t="s">
        <v>2</v>
      </c>
      <c r="E7" s="14" t="s">
        <v>2</v>
      </c>
      <c r="F7" s="14" t="s">
        <v>3</v>
      </c>
      <c r="G7" s="14" t="s">
        <v>4</v>
      </c>
      <c r="H7" s="14" t="s">
        <v>2</v>
      </c>
      <c r="I7" s="14" t="s">
        <v>3</v>
      </c>
      <c r="J7" s="14" t="s">
        <v>4</v>
      </c>
      <c r="K7" s="14" t="s">
        <v>2</v>
      </c>
      <c r="L7" s="14" t="s">
        <v>3</v>
      </c>
      <c r="M7" s="15" t="s">
        <v>4</v>
      </c>
    </row>
    <row r="8" spans="1:14" ht="26.25" customHeight="1">
      <c r="A8" s="16" t="s">
        <v>165</v>
      </c>
      <c r="B8" s="17"/>
      <c r="C8" s="18"/>
      <c r="D8" s="142">
        <v>19726</v>
      </c>
      <c r="E8" s="142">
        <f aca="true" t="shared" si="0" ref="E8:M8">SUM(E9,E13,E15,E18,E19,E20,E21,E22)</f>
        <v>19100</v>
      </c>
      <c r="F8" s="227">
        <f t="shared" si="0"/>
        <v>9674</v>
      </c>
      <c r="G8" s="227">
        <f t="shared" si="0"/>
        <v>9426</v>
      </c>
      <c r="H8" s="227">
        <f t="shared" si="0"/>
        <v>15864</v>
      </c>
      <c r="I8" s="227">
        <f t="shared" si="0"/>
        <v>8087</v>
      </c>
      <c r="J8" s="227">
        <f t="shared" si="0"/>
        <v>7777</v>
      </c>
      <c r="K8" s="227">
        <f t="shared" si="0"/>
        <v>3236</v>
      </c>
      <c r="L8" s="227">
        <f t="shared" si="0"/>
        <v>1587</v>
      </c>
      <c r="M8" s="147">
        <f t="shared" si="0"/>
        <v>1649</v>
      </c>
      <c r="N8" s="5"/>
    </row>
    <row r="9" spans="1:14" ht="26.25" customHeight="1">
      <c r="A9" s="19" t="s">
        <v>5</v>
      </c>
      <c r="B9" s="20"/>
      <c r="C9" s="14" t="s">
        <v>2</v>
      </c>
      <c r="D9" s="142">
        <v>8351</v>
      </c>
      <c r="E9" s="142">
        <f aca="true" t="shared" si="1" ref="E9:M9">IF(SUM(E10:E12)=0,"-",SUM(E10:E12))</f>
        <v>8235</v>
      </c>
      <c r="F9" s="142">
        <f t="shared" si="1"/>
        <v>4002</v>
      </c>
      <c r="G9" s="142">
        <f t="shared" si="1"/>
        <v>4233</v>
      </c>
      <c r="H9" s="142">
        <f t="shared" si="1"/>
        <v>6524</v>
      </c>
      <c r="I9" s="142">
        <f t="shared" si="1"/>
        <v>3172</v>
      </c>
      <c r="J9" s="142">
        <f t="shared" si="1"/>
        <v>3352</v>
      </c>
      <c r="K9" s="142">
        <f t="shared" si="1"/>
        <v>1711</v>
      </c>
      <c r="L9" s="142">
        <f t="shared" si="1"/>
        <v>830</v>
      </c>
      <c r="M9" s="188">
        <f t="shared" si="1"/>
        <v>881</v>
      </c>
      <c r="N9" s="5"/>
    </row>
    <row r="10" spans="1:14" ht="26.25" customHeight="1">
      <c r="A10" s="21" t="s">
        <v>6</v>
      </c>
      <c r="B10" s="22"/>
      <c r="C10" s="14" t="s">
        <v>7</v>
      </c>
      <c r="D10" s="142">
        <v>7069</v>
      </c>
      <c r="E10" s="142">
        <f>IF(SUM(F10:G10)=0,"-",SUM(F10:G10))</f>
        <v>7016</v>
      </c>
      <c r="F10" s="142">
        <f aca="true" t="shared" si="2" ref="F10:G14">IF(SUM(I10,L10)=0,"-",SUM(I10,L10))</f>
        <v>3876</v>
      </c>
      <c r="G10" s="142">
        <f t="shared" si="2"/>
        <v>3140</v>
      </c>
      <c r="H10" s="142">
        <f aca="true" t="shared" si="3" ref="H10:H22">IF(SUM(I10:J10)=0,"-",SUM(I10:J10))</f>
        <v>5620</v>
      </c>
      <c r="I10" s="228">
        <v>3073</v>
      </c>
      <c r="J10" s="228">
        <v>2547</v>
      </c>
      <c r="K10" s="142">
        <f aca="true" t="shared" si="4" ref="K10:K22">IF(SUM(L10:M10)=0,"-",SUM(L10:M10))</f>
        <v>1396</v>
      </c>
      <c r="L10" s="229">
        <v>803</v>
      </c>
      <c r="M10" s="230">
        <v>593</v>
      </c>
      <c r="N10" s="5"/>
    </row>
    <row r="11" spans="1:14" ht="26.25" customHeight="1">
      <c r="A11" s="23" t="s">
        <v>8</v>
      </c>
      <c r="B11" s="22"/>
      <c r="C11" s="14" t="s">
        <v>9</v>
      </c>
      <c r="D11" s="142">
        <v>1176</v>
      </c>
      <c r="E11" s="142">
        <f>IF(SUM(F11:G11)=0,"-",SUM(F11:G11))</f>
        <v>1131</v>
      </c>
      <c r="F11" s="142">
        <f t="shared" si="2"/>
        <v>96</v>
      </c>
      <c r="G11" s="142">
        <f t="shared" si="2"/>
        <v>1035</v>
      </c>
      <c r="H11" s="142">
        <f t="shared" si="3"/>
        <v>880</v>
      </c>
      <c r="I11" s="229">
        <v>77</v>
      </c>
      <c r="J11" s="229">
        <v>803</v>
      </c>
      <c r="K11" s="142">
        <f t="shared" si="4"/>
        <v>251</v>
      </c>
      <c r="L11" s="229">
        <v>19</v>
      </c>
      <c r="M11" s="230">
        <v>232</v>
      </c>
      <c r="N11" s="5"/>
    </row>
    <row r="12" spans="1:14" ht="26.25" customHeight="1">
      <c r="A12" s="24"/>
      <c r="B12" s="25"/>
      <c r="C12" s="14" t="s">
        <v>10</v>
      </c>
      <c r="D12" s="142">
        <v>106</v>
      </c>
      <c r="E12" s="142">
        <f>IF(SUM(F12:G12)=0,"-",SUM(F12:G12))</f>
        <v>88</v>
      </c>
      <c r="F12" s="142">
        <f t="shared" si="2"/>
        <v>30</v>
      </c>
      <c r="G12" s="142">
        <f t="shared" si="2"/>
        <v>58</v>
      </c>
      <c r="H12" s="142">
        <f t="shared" si="3"/>
        <v>24</v>
      </c>
      <c r="I12" s="134">
        <v>22</v>
      </c>
      <c r="J12" s="134">
        <v>2</v>
      </c>
      <c r="K12" s="142">
        <f t="shared" si="4"/>
        <v>64</v>
      </c>
      <c r="L12" s="134">
        <v>8</v>
      </c>
      <c r="M12" s="135">
        <v>56</v>
      </c>
      <c r="N12" s="5"/>
    </row>
    <row r="13" spans="1:14" ht="14.25" customHeight="1">
      <c r="A13" s="19" t="s">
        <v>11</v>
      </c>
      <c r="B13" s="26"/>
      <c r="C13" s="20"/>
      <c r="D13" s="231">
        <v>3595</v>
      </c>
      <c r="E13" s="231">
        <f>IF(SUM(F13:G13)=0,"-",SUM(F13:G13))</f>
        <v>3706</v>
      </c>
      <c r="F13" s="231">
        <f t="shared" si="2"/>
        <v>1504</v>
      </c>
      <c r="G13" s="231">
        <f t="shared" si="2"/>
        <v>2202</v>
      </c>
      <c r="H13" s="231">
        <f t="shared" si="3"/>
        <v>3009</v>
      </c>
      <c r="I13" s="190">
        <v>1208</v>
      </c>
      <c r="J13" s="190">
        <v>1801</v>
      </c>
      <c r="K13" s="231">
        <f t="shared" si="4"/>
        <v>697</v>
      </c>
      <c r="L13" s="190">
        <v>296</v>
      </c>
      <c r="M13" s="194">
        <v>401</v>
      </c>
      <c r="N13" s="5"/>
    </row>
    <row r="14" spans="1:14" ht="14.25" customHeight="1">
      <c r="A14" s="24" t="s">
        <v>12</v>
      </c>
      <c r="B14" s="27"/>
      <c r="C14" s="25"/>
      <c r="D14" s="231"/>
      <c r="E14" s="231"/>
      <c r="F14" s="231" t="str">
        <f t="shared" si="2"/>
        <v>-</v>
      </c>
      <c r="G14" s="231" t="str">
        <f t="shared" si="2"/>
        <v>-</v>
      </c>
      <c r="H14" s="231" t="str">
        <f t="shared" si="3"/>
        <v>-</v>
      </c>
      <c r="I14" s="190"/>
      <c r="J14" s="190"/>
      <c r="K14" s="231" t="str">
        <f t="shared" si="4"/>
        <v>-</v>
      </c>
      <c r="L14" s="190"/>
      <c r="M14" s="194"/>
      <c r="N14" s="5"/>
    </row>
    <row r="15" spans="1:14" ht="26.25" customHeight="1">
      <c r="A15" s="19" t="s">
        <v>13</v>
      </c>
      <c r="B15" s="20"/>
      <c r="C15" s="14" t="s">
        <v>2</v>
      </c>
      <c r="D15" s="142">
        <v>972</v>
      </c>
      <c r="E15" s="142">
        <f>IF(SUM(E16:E17)=0,"-",SUM(E16:E17))</f>
        <v>847</v>
      </c>
      <c r="F15" s="142">
        <f>IF(SUM(F16:F17)=0,"-",SUM(F16:F17))</f>
        <v>475</v>
      </c>
      <c r="G15" s="142">
        <f>IF(SUM(G16:G17)=0,"-",SUM(G16:G17))</f>
        <v>372</v>
      </c>
      <c r="H15" s="142">
        <f t="shared" si="3"/>
        <v>804</v>
      </c>
      <c r="I15" s="134">
        <v>445</v>
      </c>
      <c r="J15" s="134">
        <v>359</v>
      </c>
      <c r="K15" s="142">
        <f t="shared" si="4"/>
        <v>43</v>
      </c>
      <c r="L15" s="134">
        <v>30</v>
      </c>
      <c r="M15" s="135">
        <v>13</v>
      </c>
      <c r="N15" s="5"/>
    </row>
    <row r="16" spans="1:14" ht="26.25" customHeight="1">
      <c r="A16" s="21" t="s">
        <v>166</v>
      </c>
      <c r="B16" s="22"/>
      <c r="C16" s="14" t="s">
        <v>14</v>
      </c>
      <c r="D16" s="142">
        <v>630</v>
      </c>
      <c r="E16" s="142">
        <f aca="true" t="shared" si="5" ref="E16:E28">IF(SUM(F16:G16)=0,"-",SUM(F16:G16))</f>
        <v>549</v>
      </c>
      <c r="F16" s="134">
        <v>315</v>
      </c>
      <c r="G16" s="134">
        <v>234</v>
      </c>
      <c r="H16" s="142" t="str">
        <f t="shared" si="3"/>
        <v>-</v>
      </c>
      <c r="I16" s="134" t="s">
        <v>15</v>
      </c>
      <c r="J16" s="134" t="s">
        <v>15</v>
      </c>
      <c r="K16" s="142" t="str">
        <f t="shared" si="4"/>
        <v>-</v>
      </c>
      <c r="L16" s="134" t="s">
        <v>15</v>
      </c>
      <c r="M16" s="135" t="s">
        <v>15</v>
      </c>
      <c r="N16" s="5"/>
    </row>
    <row r="17" spans="1:14" ht="26.25" customHeight="1">
      <c r="A17" s="28" t="s">
        <v>167</v>
      </c>
      <c r="B17" s="25"/>
      <c r="C17" s="14" t="s">
        <v>16</v>
      </c>
      <c r="D17" s="142">
        <v>342</v>
      </c>
      <c r="E17" s="142">
        <f t="shared" si="5"/>
        <v>298</v>
      </c>
      <c r="F17" s="134">
        <v>160</v>
      </c>
      <c r="G17" s="134">
        <v>138</v>
      </c>
      <c r="H17" s="142" t="str">
        <f t="shared" si="3"/>
        <v>-</v>
      </c>
      <c r="I17" s="134" t="s">
        <v>15</v>
      </c>
      <c r="J17" s="134" t="s">
        <v>15</v>
      </c>
      <c r="K17" s="142" t="str">
        <f t="shared" si="4"/>
        <v>-</v>
      </c>
      <c r="L17" s="134" t="s">
        <v>15</v>
      </c>
      <c r="M17" s="135" t="s">
        <v>15</v>
      </c>
      <c r="N17" s="5"/>
    </row>
    <row r="18" spans="1:14" ht="26.25" customHeight="1">
      <c r="A18" s="16" t="s">
        <v>17</v>
      </c>
      <c r="B18" s="29"/>
      <c r="C18" s="18"/>
      <c r="D18" s="142">
        <v>175</v>
      </c>
      <c r="E18" s="142">
        <f t="shared" si="5"/>
        <v>151</v>
      </c>
      <c r="F18" s="142">
        <f aca="true" t="shared" si="6" ref="F18:F29">IF(SUM(I18,L18)=0,"-",SUM(I18,L18))</f>
        <v>122</v>
      </c>
      <c r="G18" s="142">
        <f aca="true" t="shared" si="7" ref="G18:G29">IF(SUM(J18,M18)=0,"-",SUM(J18,M18))</f>
        <v>29</v>
      </c>
      <c r="H18" s="142">
        <f t="shared" si="3"/>
        <v>138</v>
      </c>
      <c r="I18" s="134">
        <v>115</v>
      </c>
      <c r="J18" s="134">
        <v>23</v>
      </c>
      <c r="K18" s="142">
        <f t="shared" si="4"/>
        <v>13</v>
      </c>
      <c r="L18" s="134">
        <v>7</v>
      </c>
      <c r="M18" s="135">
        <v>6</v>
      </c>
      <c r="N18" s="5"/>
    </row>
    <row r="19" spans="1:14" ht="26.25" customHeight="1">
      <c r="A19" s="16" t="s">
        <v>18</v>
      </c>
      <c r="B19" s="29"/>
      <c r="C19" s="18"/>
      <c r="D19" s="142">
        <v>5405</v>
      </c>
      <c r="E19" s="142">
        <f t="shared" si="5"/>
        <v>5391</v>
      </c>
      <c r="F19" s="142">
        <f t="shared" si="6"/>
        <v>3239</v>
      </c>
      <c r="G19" s="142">
        <f t="shared" si="7"/>
        <v>2152</v>
      </c>
      <c r="H19" s="142">
        <f t="shared" si="3"/>
        <v>4769</v>
      </c>
      <c r="I19" s="134">
        <v>2877</v>
      </c>
      <c r="J19" s="134">
        <v>1892</v>
      </c>
      <c r="K19" s="142">
        <f t="shared" si="4"/>
        <v>622</v>
      </c>
      <c r="L19" s="134">
        <v>362</v>
      </c>
      <c r="M19" s="135">
        <v>260</v>
      </c>
      <c r="N19" s="5"/>
    </row>
    <row r="20" spans="1:14" ht="26.25" customHeight="1">
      <c r="A20" s="16" t="s">
        <v>19</v>
      </c>
      <c r="B20" s="29"/>
      <c r="C20" s="18"/>
      <c r="D20" s="142">
        <v>301</v>
      </c>
      <c r="E20" s="142">
        <f t="shared" si="5"/>
        <v>165</v>
      </c>
      <c r="F20" s="142">
        <f t="shared" si="6"/>
        <v>63</v>
      </c>
      <c r="G20" s="142">
        <f t="shared" si="7"/>
        <v>102</v>
      </c>
      <c r="H20" s="142">
        <f t="shared" si="3"/>
        <v>151</v>
      </c>
      <c r="I20" s="134">
        <v>57</v>
      </c>
      <c r="J20" s="134">
        <v>94</v>
      </c>
      <c r="K20" s="142">
        <f t="shared" si="4"/>
        <v>14</v>
      </c>
      <c r="L20" s="134">
        <v>6</v>
      </c>
      <c r="M20" s="135">
        <v>8</v>
      </c>
      <c r="N20" s="5"/>
    </row>
    <row r="21" spans="1:14" ht="26.25" customHeight="1">
      <c r="A21" s="16" t="s">
        <v>20</v>
      </c>
      <c r="B21" s="29"/>
      <c r="C21" s="18"/>
      <c r="D21" s="142">
        <v>905</v>
      </c>
      <c r="E21" s="142">
        <f t="shared" si="5"/>
        <v>605</v>
      </c>
      <c r="F21" s="142">
        <f t="shared" si="6"/>
        <v>269</v>
      </c>
      <c r="G21" s="142">
        <f t="shared" si="7"/>
        <v>336</v>
      </c>
      <c r="H21" s="142">
        <f t="shared" si="3"/>
        <v>469</v>
      </c>
      <c r="I21" s="134">
        <v>213</v>
      </c>
      <c r="J21" s="134">
        <v>256</v>
      </c>
      <c r="K21" s="142">
        <f t="shared" si="4"/>
        <v>136</v>
      </c>
      <c r="L21" s="134">
        <v>56</v>
      </c>
      <c r="M21" s="135">
        <v>80</v>
      </c>
      <c r="N21" s="5"/>
    </row>
    <row r="22" spans="1:14" ht="26.25" customHeight="1">
      <c r="A22" s="16" t="s">
        <v>205</v>
      </c>
      <c r="B22" s="29"/>
      <c r="C22" s="18"/>
      <c r="D22" s="142">
        <v>22</v>
      </c>
      <c r="E22" s="142" t="str">
        <f t="shared" si="5"/>
        <v>-</v>
      </c>
      <c r="F22" s="142" t="str">
        <f t="shared" si="6"/>
        <v>-</v>
      </c>
      <c r="G22" s="142" t="str">
        <f t="shared" si="7"/>
        <v>-</v>
      </c>
      <c r="H22" s="142" t="str">
        <f t="shared" si="3"/>
        <v>-</v>
      </c>
      <c r="I22" s="134">
        <v>0</v>
      </c>
      <c r="J22" s="134">
        <v>0</v>
      </c>
      <c r="K22" s="142" t="str">
        <f t="shared" si="4"/>
        <v>-</v>
      </c>
      <c r="L22" s="134" t="s">
        <v>15</v>
      </c>
      <c r="M22" s="135">
        <v>0</v>
      </c>
      <c r="N22" s="5"/>
    </row>
    <row r="23" spans="1:14" ht="26.25" customHeight="1">
      <c r="A23" s="30"/>
      <c r="B23" s="31"/>
      <c r="C23" s="14" t="s">
        <v>2</v>
      </c>
      <c r="D23" s="142">
        <v>44</v>
      </c>
      <c r="E23" s="142">
        <f t="shared" si="5"/>
        <v>35</v>
      </c>
      <c r="F23" s="142">
        <f t="shared" si="6"/>
        <v>7</v>
      </c>
      <c r="G23" s="142">
        <f t="shared" si="7"/>
        <v>28</v>
      </c>
      <c r="H23" s="142">
        <f aca="true" t="shared" si="8" ref="H23:M23">IF(SUM(H24:H27)=0,"-",SUM(H24:H27))</f>
        <v>33</v>
      </c>
      <c r="I23" s="142">
        <f t="shared" si="8"/>
        <v>7</v>
      </c>
      <c r="J23" s="142">
        <f t="shared" si="8"/>
        <v>26</v>
      </c>
      <c r="K23" s="142">
        <f t="shared" si="8"/>
        <v>2</v>
      </c>
      <c r="L23" s="142" t="str">
        <f t="shared" si="8"/>
        <v>-</v>
      </c>
      <c r="M23" s="188">
        <f t="shared" si="8"/>
        <v>2</v>
      </c>
      <c r="N23" s="5"/>
    </row>
    <row r="24" spans="1:14" ht="26.25" customHeight="1">
      <c r="A24" s="32"/>
      <c r="B24" s="33" t="s">
        <v>168</v>
      </c>
      <c r="C24" s="14" t="s">
        <v>21</v>
      </c>
      <c r="D24" s="142">
        <v>9</v>
      </c>
      <c r="E24" s="142">
        <f t="shared" si="5"/>
        <v>12</v>
      </c>
      <c r="F24" s="142">
        <f t="shared" si="6"/>
        <v>3</v>
      </c>
      <c r="G24" s="142">
        <f t="shared" si="7"/>
        <v>9</v>
      </c>
      <c r="H24" s="142">
        <f aca="true" t="shared" si="9" ref="H24:H29">IF(SUM(I24:J24)=0,"-",SUM(I24:J24))</f>
        <v>11</v>
      </c>
      <c r="I24" s="134">
        <v>3</v>
      </c>
      <c r="J24" s="134">
        <v>8</v>
      </c>
      <c r="K24" s="142">
        <f aca="true" t="shared" si="10" ref="K24:K29">IF(SUM(L24:M24)=0,"-",SUM(L24:M24))</f>
        <v>1</v>
      </c>
      <c r="L24" s="134">
        <v>0</v>
      </c>
      <c r="M24" s="135">
        <v>1</v>
      </c>
      <c r="N24" s="5"/>
    </row>
    <row r="25" spans="1:14" ht="26.25" customHeight="1">
      <c r="A25" s="34" t="s">
        <v>22</v>
      </c>
      <c r="B25" s="35" t="s">
        <v>23</v>
      </c>
      <c r="C25" s="14" t="s">
        <v>24</v>
      </c>
      <c r="D25" s="142">
        <v>23</v>
      </c>
      <c r="E25" s="142">
        <f t="shared" si="5"/>
        <v>14</v>
      </c>
      <c r="F25" s="142">
        <f t="shared" si="6"/>
        <v>3</v>
      </c>
      <c r="G25" s="142">
        <f t="shared" si="7"/>
        <v>11</v>
      </c>
      <c r="H25" s="142">
        <f t="shared" si="9"/>
        <v>13</v>
      </c>
      <c r="I25" s="134">
        <v>3</v>
      </c>
      <c r="J25" s="134">
        <v>10</v>
      </c>
      <c r="K25" s="142">
        <f t="shared" si="10"/>
        <v>1</v>
      </c>
      <c r="L25" s="134">
        <v>0</v>
      </c>
      <c r="M25" s="135">
        <v>1</v>
      </c>
      <c r="N25" s="5"/>
    </row>
    <row r="26" spans="1:14" ht="26.25" customHeight="1">
      <c r="A26" s="34"/>
      <c r="B26" s="36" t="s">
        <v>25</v>
      </c>
      <c r="C26" s="14" t="s">
        <v>26</v>
      </c>
      <c r="D26" s="142">
        <v>12</v>
      </c>
      <c r="E26" s="142">
        <f t="shared" si="5"/>
        <v>8</v>
      </c>
      <c r="F26" s="142" t="str">
        <f t="shared" si="6"/>
        <v>-</v>
      </c>
      <c r="G26" s="142">
        <f t="shared" si="7"/>
        <v>8</v>
      </c>
      <c r="H26" s="142">
        <f t="shared" si="9"/>
        <v>8</v>
      </c>
      <c r="I26" s="134">
        <v>0</v>
      </c>
      <c r="J26" s="134">
        <v>8</v>
      </c>
      <c r="K26" s="142" t="str">
        <f t="shared" si="10"/>
        <v>-</v>
      </c>
      <c r="L26" s="134">
        <v>0</v>
      </c>
      <c r="M26" s="135">
        <v>0</v>
      </c>
      <c r="N26" s="5"/>
    </row>
    <row r="27" spans="1:14" ht="26.25" customHeight="1">
      <c r="A27" s="34"/>
      <c r="B27" s="37"/>
      <c r="C27" s="14" t="s">
        <v>27</v>
      </c>
      <c r="D27" s="142" t="s">
        <v>15</v>
      </c>
      <c r="E27" s="142">
        <f t="shared" si="5"/>
        <v>1</v>
      </c>
      <c r="F27" s="142">
        <f t="shared" si="6"/>
        <v>1</v>
      </c>
      <c r="G27" s="142" t="str">
        <f t="shared" si="7"/>
        <v>-</v>
      </c>
      <c r="H27" s="142">
        <f t="shared" si="9"/>
        <v>1</v>
      </c>
      <c r="I27" s="134">
        <v>1</v>
      </c>
      <c r="J27" s="134">
        <v>0</v>
      </c>
      <c r="K27" s="142" t="str">
        <f t="shared" si="10"/>
        <v>-</v>
      </c>
      <c r="L27" s="134">
        <v>0</v>
      </c>
      <c r="M27" s="135">
        <v>0</v>
      </c>
      <c r="N27" s="5"/>
    </row>
    <row r="28" spans="1:14" ht="14.25" customHeight="1">
      <c r="A28" s="34" t="s">
        <v>28</v>
      </c>
      <c r="B28" s="38" t="s">
        <v>29</v>
      </c>
      <c r="C28" s="20"/>
      <c r="D28" s="231">
        <v>9152</v>
      </c>
      <c r="E28" s="231">
        <f t="shared" si="5"/>
        <v>8914</v>
      </c>
      <c r="F28" s="231">
        <f t="shared" si="6"/>
        <v>4449</v>
      </c>
      <c r="G28" s="231">
        <f t="shared" si="7"/>
        <v>4465</v>
      </c>
      <c r="H28" s="231">
        <f t="shared" si="9"/>
        <v>7214</v>
      </c>
      <c r="I28" s="192">
        <v>3591</v>
      </c>
      <c r="J28" s="192">
        <v>3623</v>
      </c>
      <c r="K28" s="231">
        <f t="shared" si="10"/>
        <v>1700</v>
      </c>
      <c r="L28" s="192">
        <v>858</v>
      </c>
      <c r="M28" s="195">
        <v>842</v>
      </c>
      <c r="N28" s="5"/>
    </row>
    <row r="29" spans="1:14" ht="14.25" customHeight="1">
      <c r="A29" s="32"/>
      <c r="B29" s="39" t="s">
        <v>30</v>
      </c>
      <c r="C29" s="25"/>
      <c r="D29" s="231"/>
      <c r="E29" s="231"/>
      <c r="F29" s="232" t="str">
        <f t="shared" si="6"/>
        <v>-</v>
      </c>
      <c r="G29" s="232" t="str">
        <f t="shared" si="7"/>
        <v>-</v>
      </c>
      <c r="H29" s="232" t="str">
        <f t="shared" si="9"/>
        <v>-</v>
      </c>
      <c r="I29" s="193"/>
      <c r="J29" s="193"/>
      <c r="K29" s="232" t="str">
        <f t="shared" si="10"/>
        <v>-</v>
      </c>
      <c r="L29" s="193"/>
      <c r="M29" s="196"/>
      <c r="N29" s="5"/>
    </row>
    <row r="30" spans="1:14" ht="14.25" customHeight="1">
      <c r="A30" s="32"/>
      <c r="B30" s="38" t="s">
        <v>31</v>
      </c>
      <c r="C30" s="20"/>
      <c r="D30" s="231">
        <v>1607</v>
      </c>
      <c r="E30" s="231">
        <f>SUM(F30:G31)</f>
        <v>703</v>
      </c>
      <c r="F30" s="190">
        <v>466</v>
      </c>
      <c r="G30" s="190">
        <v>237</v>
      </c>
      <c r="H30" s="190">
        <v>631</v>
      </c>
      <c r="I30" s="190" t="s">
        <v>32</v>
      </c>
      <c r="J30" s="190" t="s">
        <v>32</v>
      </c>
      <c r="K30" s="190">
        <v>72</v>
      </c>
      <c r="L30" s="190" t="s">
        <v>32</v>
      </c>
      <c r="M30" s="194" t="s">
        <v>32</v>
      </c>
      <c r="N30" s="5"/>
    </row>
    <row r="31" spans="1:14" ht="14.25" customHeight="1">
      <c r="A31" s="32"/>
      <c r="B31" s="39" t="s">
        <v>30</v>
      </c>
      <c r="C31" s="25"/>
      <c r="D31" s="231"/>
      <c r="E31" s="231"/>
      <c r="F31" s="190"/>
      <c r="G31" s="190"/>
      <c r="H31" s="190"/>
      <c r="I31" s="190"/>
      <c r="J31" s="190"/>
      <c r="K31" s="190"/>
      <c r="L31" s="190"/>
      <c r="M31" s="194"/>
      <c r="N31" s="5"/>
    </row>
    <row r="32" spans="1:14" ht="14.25" customHeight="1">
      <c r="A32" s="32"/>
      <c r="B32" s="38" t="s">
        <v>33</v>
      </c>
      <c r="C32" s="20"/>
      <c r="D32" s="231">
        <v>4211</v>
      </c>
      <c r="E32" s="231">
        <f>SUM(F32:G33)</f>
        <v>3851</v>
      </c>
      <c r="F32" s="190">
        <v>2196</v>
      </c>
      <c r="G32" s="190">
        <v>1655</v>
      </c>
      <c r="H32" s="190">
        <v>3360</v>
      </c>
      <c r="I32" s="190" t="s">
        <v>32</v>
      </c>
      <c r="J32" s="190" t="s">
        <v>32</v>
      </c>
      <c r="K32" s="190">
        <v>491</v>
      </c>
      <c r="L32" s="190" t="s">
        <v>32</v>
      </c>
      <c r="M32" s="194" t="s">
        <v>32</v>
      </c>
      <c r="N32" s="5"/>
    </row>
    <row r="33" spans="1:14" ht="14.25" customHeight="1">
      <c r="A33" s="40"/>
      <c r="B33" s="41" t="s">
        <v>34</v>
      </c>
      <c r="C33" s="42"/>
      <c r="D33" s="234"/>
      <c r="E33" s="234"/>
      <c r="F33" s="191"/>
      <c r="G33" s="191"/>
      <c r="H33" s="191"/>
      <c r="I33" s="191"/>
      <c r="J33" s="191"/>
      <c r="K33" s="191"/>
      <c r="L33" s="191"/>
      <c r="M33" s="233"/>
      <c r="N33" s="5"/>
    </row>
    <row r="34" ht="12">
      <c r="F34" s="43"/>
    </row>
  </sheetData>
  <sheetProtection/>
  <mergeCells count="41">
    <mergeCell ref="A6:C7"/>
    <mergeCell ref="H13:H14"/>
    <mergeCell ref="I13:I14"/>
    <mergeCell ref="J13:J14"/>
    <mergeCell ref="D13:D14"/>
    <mergeCell ref="F13:F14"/>
    <mergeCell ref="E13:E14"/>
    <mergeCell ref="L13:L14"/>
    <mergeCell ref="M13:M14"/>
    <mergeCell ref="G13:G14"/>
    <mergeCell ref="D28:D29"/>
    <mergeCell ref="G28:G29"/>
    <mergeCell ref="L28:L29"/>
    <mergeCell ref="F28:F29"/>
    <mergeCell ref="M28:M29"/>
    <mergeCell ref="J28:J29"/>
    <mergeCell ref="K13:K14"/>
    <mergeCell ref="G30:G31"/>
    <mergeCell ref="G32:G33"/>
    <mergeCell ref="H28:H29"/>
    <mergeCell ref="H30:H31"/>
    <mergeCell ref="H32:H33"/>
    <mergeCell ref="I28:I29"/>
    <mergeCell ref="I30:I31"/>
    <mergeCell ref="I32:I33"/>
    <mergeCell ref="K28:K29"/>
    <mergeCell ref="K30:K31"/>
    <mergeCell ref="K32:K33"/>
    <mergeCell ref="D32:D33"/>
    <mergeCell ref="E28:E29"/>
    <mergeCell ref="E30:E31"/>
    <mergeCell ref="E32:E33"/>
    <mergeCell ref="D30:D31"/>
    <mergeCell ref="F30:F31"/>
    <mergeCell ref="F32:F33"/>
    <mergeCell ref="L30:L31"/>
    <mergeCell ref="M30:M31"/>
    <mergeCell ref="M32:M33"/>
    <mergeCell ref="L32:L33"/>
    <mergeCell ref="J30:J31"/>
    <mergeCell ref="J32:J33"/>
  </mergeCells>
  <printOptions horizontalCentered="1"/>
  <pageMargins left="0.7480314960629921" right="0.7480314960629921" top="0.7874015748031497" bottom="0.984251968503937" header="0.5118110236220472" footer="0.5118110236220472"/>
  <pageSetup blackAndWhite="1" firstPageNumber="88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U54"/>
  <sheetViews>
    <sheetView view="pageBreakPreview" zoomScale="160" zoomScaleSheetLayoutView="160" zoomScalePageLayoutView="0" workbookViewId="0" topLeftCell="A1">
      <pane xSplit="1" ySplit="8" topLeftCell="W3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50" sqref="A50:IV50"/>
    </sheetView>
  </sheetViews>
  <sheetFormatPr defaultColWidth="11.00390625" defaultRowHeight="12.75"/>
  <cols>
    <col min="1" max="1" width="10.125" style="2" customWidth="1"/>
    <col min="2" max="3" width="7.75390625" style="2" bestFit="1" customWidth="1"/>
    <col min="4" max="4" width="6.875" style="2" customWidth="1"/>
    <col min="5" max="5" width="6.125" style="2" bestFit="1" customWidth="1"/>
    <col min="6" max="7" width="6.00390625" style="2" bestFit="1" customWidth="1"/>
    <col min="8" max="8" width="6.875" style="2" bestFit="1" customWidth="1"/>
    <col min="9" max="10" width="6.00390625" style="2" bestFit="1" customWidth="1"/>
    <col min="11" max="11" width="6.00390625" style="2" customWidth="1"/>
    <col min="12" max="13" width="4.25390625" style="2" bestFit="1" customWidth="1"/>
    <col min="14" max="14" width="4.375" style="2" bestFit="1" customWidth="1"/>
    <col min="15" max="15" width="4.25390625" style="2" bestFit="1" customWidth="1"/>
    <col min="16" max="16" width="3.375" style="2" bestFit="1" customWidth="1"/>
    <col min="17" max="19" width="6.00390625" style="2" customWidth="1"/>
    <col min="20" max="22" width="5.00390625" style="2" customWidth="1"/>
    <col min="23" max="25" width="6.00390625" style="2" customWidth="1"/>
    <col min="26" max="28" width="4.75390625" style="2" customWidth="1"/>
    <col min="29" max="33" width="4.125" style="2" customWidth="1"/>
    <col min="34" max="34" width="6.875" style="2" customWidth="1"/>
    <col min="35" max="35" width="8.00390625" style="2" customWidth="1"/>
    <col min="36" max="36" width="7.375" style="2" customWidth="1"/>
    <col min="37" max="40" width="5.25390625" style="2" customWidth="1"/>
    <col min="41" max="41" width="3.00390625" style="2" customWidth="1"/>
    <col min="42" max="16384" width="11.00390625" style="2" customWidth="1"/>
  </cols>
  <sheetData>
    <row r="1" spans="1:40" s="44" customFormat="1" ht="13.5" customHeight="1">
      <c r="A1" s="1" t="s">
        <v>0</v>
      </c>
      <c r="AK1" s="45"/>
      <c r="AL1" s="45"/>
      <c r="AM1" s="45"/>
      <c r="AN1" s="3" t="s">
        <v>0</v>
      </c>
    </row>
    <row r="2" spans="1:40" s="44" customFormat="1" ht="7.5" customHeight="1">
      <c r="A2" s="1"/>
      <c r="AF2" s="45"/>
      <c r="AK2" s="45"/>
      <c r="AL2" s="45"/>
      <c r="AM2" s="45"/>
      <c r="AN2" s="45"/>
    </row>
    <row r="3" spans="1:40" s="44" customFormat="1" ht="13.5" customHeight="1">
      <c r="A3" s="44" t="s">
        <v>228</v>
      </c>
      <c r="AJ3" s="45"/>
      <c r="AK3" s="45"/>
      <c r="AL3" s="45"/>
      <c r="AM3" s="45"/>
      <c r="AN3" s="45"/>
    </row>
    <row r="4" spans="1:40" s="64" customFormat="1" ht="13.5" customHeight="1">
      <c r="A4" s="47"/>
      <c r="B4" s="48"/>
      <c r="C4" s="49"/>
      <c r="D4" s="50"/>
      <c r="E4" s="48"/>
      <c r="F4" s="49"/>
      <c r="G4" s="50"/>
      <c r="H4" s="51" t="s">
        <v>14</v>
      </c>
      <c r="I4" s="52"/>
      <c r="J4" s="53"/>
      <c r="K4" s="51" t="s">
        <v>14</v>
      </c>
      <c r="L4" s="52"/>
      <c r="M4" s="53"/>
      <c r="N4" s="51" t="s">
        <v>35</v>
      </c>
      <c r="O4" s="52"/>
      <c r="P4" s="53"/>
      <c r="Q4" s="54"/>
      <c r="R4" s="55"/>
      <c r="S4" s="56"/>
      <c r="T4" s="54"/>
      <c r="U4" s="55"/>
      <c r="V4" s="55"/>
      <c r="W4" s="54"/>
      <c r="X4" s="55"/>
      <c r="Y4" s="56"/>
      <c r="Z4" s="54"/>
      <c r="AA4" s="55"/>
      <c r="AB4" s="56"/>
      <c r="AC4" s="57" t="s">
        <v>36</v>
      </c>
      <c r="AD4" s="58"/>
      <c r="AE4" s="58"/>
      <c r="AF4" s="58"/>
      <c r="AG4" s="58"/>
      <c r="AH4" s="58"/>
      <c r="AI4" s="59"/>
      <c r="AJ4" s="216" t="s">
        <v>37</v>
      </c>
      <c r="AK4" s="60"/>
      <c r="AL4" s="61"/>
      <c r="AM4" s="62"/>
      <c r="AN4" s="63" t="s">
        <v>38</v>
      </c>
    </row>
    <row r="5" spans="1:40" s="64" customFormat="1" ht="13.5" customHeight="1">
      <c r="A5" s="65"/>
      <c r="B5" s="203" t="s">
        <v>39</v>
      </c>
      <c r="C5" s="204"/>
      <c r="D5" s="205"/>
      <c r="E5" s="203" t="s">
        <v>5</v>
      </c>
      <c r="F5" s="204"/>
      <c r="G5" s="205"/>
      <c r="H5" s="203" t="s">
        <v>192</v>
      </c>
      <c r="I5" s="204"/>
      <c r="J5" s="205"/>
      <c r="K5" s="203" t="s">
        <v>169</v>
      </c>
      <c r="L5" s="204"/>
      <c r="M5" s="205"/>
      <c r="N5" s="203" t="s">
        <v>40</v>
      </c>
      <c r="O5" s="204"/>
      <c r="P5" s="205"/>
      <c r="Q5" s="203" t="s">
        <v>170</v>
      </c>
      <c r="R5" s="204"/>
      <c r="S5" s="205"/>
      <c r="T5" s="203" t="s">
        <v>41</v>
      </c>
      <c r="U5" s="206"/>
      <c r="V5" s="207"/>
      <c r="W5" s="203" t="s">
        <v>171</v>
      </c>
      <c r="X5" s="204"/>
      <c r="Y5" s="205"/>
      <c r="Z5" s="203" t="s">
        <v>207</v>
      </c>
      <c r="AA5" s="204"/>
      <c r="AB5" s="205"/>
      <c r="AC5" s="66" t="s">
        <v>172</v>
      </c>
      <c r="AD5" s="67"/>
      <c r="AE5" s="67"/>
      <c r="AF5" s="67"/>
      <c r="AG5" s="68"/>
      <c r="AH5" s="213" t="s">
        <v>42</v>
      </c>
      <c r="AI5" s="69" t="s">
        <v>43</v>
      </c>
      <c r="AJ5" s="217"/>
      <c r="AK5" s="70" t="s">
        <v>44</v>
      </c>
      <c r="AL5" s="71"/>
      <c r="AM5" s="72"/>
      <c r="AN5" s="73" t="s">
        <v>45</v>
      </c>
    </row>
    <row r="6" spans="1:40" s="64" customFormat="1" ht="13.5" customHeight="1">
      <c r="A6" s="74" t="s">
        <v>46</v>
      </c>
      <c r="B6" s="75"/>
      <c r="C6" s="76"/>
      <c r="D6" s="77"/>
      <c r="E6" s="75"/>
      <c r="F6" s="76"/>
      <c r="G6" s="77"/>
      <c r="H6" s="78" t="s">
        <v>173</v>
      </c>
      <c r="I6" s="79"/>
      <c r="J6" s="80"/>
      <c r="K6" s="78" t="s">
        <v>47</v>
      </c>
      <c r="L6" s="79"/>
      <c r="M6" s="80"/>
      <c r="N6" s="78" t="s">
        <v>47</v>
      </c>
      <c r="O6" s="79"/>
      <c r="P6" s="80"/>
      <c r="Q6" s="81"/>
      <c r="R6" s="82"/>
      <c r="S6" s="46"/>
      <c r="T6" s="210" t="s">
        <v>48</v>
      </c>
      <c r="U6" s="211"/>
      <c r="V6" s="212"/>
      <c r="W6" s="81"/>
      <c r="X6" s="82"/>
      <c r="Y6" s="46"/>
      <c r="Z6" s="81"/>
      <c r="AA6" s="82"/>
      <c r="AB6" s="46"/>
      <c r="AC6" s="78" t="s">
        <v>49</v>
      </c>
      <c r="AD6" s="79"/>
      <c r="AE6" s="79"/>
      <c r="AF6" s="79"/>
      <c r="AG6" s="80"/>
      <c r="AH6" s="214"/>
      <c r="AI6" s="83" t="s">
        <v>174</v>
      </c>
      <c r="AJ6" s="217"/>
      <c r="AK6" s="84"/>
      <c r="AL6" s="85"/>
      <c r="AM6" s="86"/>
      <c r="AN6" s="73" t="s">
        <v>50</v>
      </c>
    </row>
    <row r="7" spans="1:40" s="64" customFormat="1" ht="13.5" customHeight="1">
      <c r="A7" s="65"/>
      <c r="B7" s="208" t="s">
        <v>2</v>
      </c>
      <c r="C7" s="208" t="s">
        <v>3</v>
      </c>
      <c r="D7" s="208" t="s">
        <v>4</v>
      </c>
      <c r="E7" s="208" t="s">
        <v>2</v>
      </c>
      <c r="F7" s="208" t="s">
        <v>3</v>
      </c>
      <c r="G7" s="208" t="s">
        <v>4</v>
      </c>
      <c r="H7" s="208" t="s">
        <v>2</v>
      </c>
      <c r="I7" s="208" t="s">
        <v>3</v>
      </c>
      <c r="J7" s="208" t="s">
        <v>4</v>
      </c>
      <c r="K7" s="208" t="s">
        <v>2</v>
      </c>
      <c r="L7" s="208" t="s">
        <v>3</v>
      </c>
      <c r="M7" s="208" t="s">
        <v>4</v>
      </c>
      <c r="N7" s="208" t="s">
        <v>2</v>
      </c>
      <c r="O7" s="208" t="s">
        <v>3</v>
      </c>
      <c r="P7" s="208" t="s">
        <v>4</v>
      </c>
      <c r="Q7" s="208" t="s">
        <v>2</v>
      </c>
      <c r="R7" s="208" t="s">
        <v>3</v>
      </c>
      <c r="S7" s="208" t="s">
        <v>4</v>
      </c>
      <c r="T7" s="208" t="s">
        <v>2</v>
      </c>
      <c r="U7" s="208" t="s">
        <v>3</v>
      </c>
      <c r="V7" s="208" t="s">
        <v>4</v>
      </c>
      <c r="W7" s="208" t="s">
        <v>2</v>
      </c>
      <c r="X7" s="208" t="s">
        <v>3</v>
      </c>
      <c r="Y7" s="208" t="s">
        <v>4</v>
      </c>
      <c r="Z7" s="208" t="s">
        <v>2</v>
      </c>
      <c r="AA7" s="208" t="s">
        <v>3</v>
      </c>
      <c r="AB7" s="208" t="s">
        <v>4</v>
      </c>
      <c r="AC7" s="208" t="s">
        <v>2</v>
      </c>
      <c r="AD7" s="87" t="s">
        <v>175</v>
      </c>
      <c r="AE7" s="87" t="s">
        <v>176</v>
      </c>
      <c r="AF7" s="87" t="s">
        <v>177</v>
      </c>
      <c r="AG7" s="87" t="s">
        <v>178</v>
      </c>
      <c r="AH7" s="214"/>
      <c r="AI7" s="83" t="s">
        <v>51</v>
      </c>
      <c r="AJ7" s="217"/>
      <c r="AK7" s="208" t="s">
        <v>2</v>
      </c>
      <c r="AL7" s="208" t="s">
        <v>3</v>
      </c>
      <c r="AM7" s="208" t="s">
        <v>4</v>
      </c>
      <c r="AN7" s="73" t="s">
        <v>52</v>
      </c>
    </row>
    <row r="8" spans="1:47" s="64" customFormat="1" ht="13.5" customHeight="1">
      <c r="A8" s="8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89" t="s">
        <v>179</v>
      </c>
      <c r="AE8" s="89" t="s">
        <v>179</v>
      </c>
      <c r="AF8" s="89" t="s">
        <v>179</v>
      </c>
      <c r="AG8" s="89" t="s">
        <v>179</v>
      </c>
      <c r="AH8" s="215"/>
      <c r="AI8" s="90" t="s">
        <v>180</v>
      </c>
      <c r="AJ8" s="218"/>
      <c r="AK8" s="209"/>
      <c r="AL8" s="209"/>
      <c r="AM8" s="209"/>
      <c r="AN8" s="91"/>
      <c r="AU8" s="92"/>
    </row>
    <row r="9" spans="1:40" s="94" customFormat="1" ht="15.75" customHeight="1">
      <c r="A9" s="93" t="s">
        <v>211</v>
      </c>
      <c r="B9" s="136">
        <v>19726</v>
      </c>
      <c r="C9" s="136">
        <v>9998</v>
      </c>
      <c r="D9" s="136">
        <v>9728</v>
      </c>
      <c r="E9" s="136">
        <v>8351</v>
      </c>
      <c r="F9" s="164">
        <v>4054</v>
      </c>
      <c r="G9" s="164">
        <v>4297</v>
      </c>
      <c r="H9" s="164">
        <v>3595</v>
      </c>
      <c r="I9" s="164">
        <v>1455</v>
      </c>
      <c r="J9" s="164">
        <v>2140</v>
      </c>
      <c r="K9" s="164">
        <v>972</v>
      </c>
      <c r="L9" s="164">
        <v>512</v>
      </c>
      <c r="M9" s="164">
        <v>460</v>
      </c>
      <c r="N9" s="164">
        <v>175</v>
      </c>
      <c r="O9" s="164">
        <v>149</v>
      </c>
      <c r="P9" s="164">
        <v>26</v>
      </c>
      <c r="Q9" s="164">
        <v>5405</v>
      </c>
      <c r="R9" s="164">
        <v>3291</v>
      </c>
      <c r="S9" s="164">
        <v>2114</v>
      </c>
      <c r="T9" s="164">
        <v>301</v>
      </c>
      <c r="U9" s="164">
        <v>116</v>
      </c>
      <c r="V9" s="164">
        <v>185</v>
      </c>
      <c r="W9" s="164">
        <v>905</v>
      </c>
      <c r="X9" s="164">
        <v>409</v>
      </c>
      <c r="Y9" s="164">
        <v>496</v>
      </c>
      <c r="Z9" s="164">
        <v>22</v>
      </c>
      <c r="AA9" s="164">
        <v>12</v>
      </c>
      <c r="AB9" s="164">
        <v>10</v>
      </c>
      <c r="AC9" s="164">
        <v>44</v>
      </c>
      <c r="AD9" s="164">
        <v>9</v>
      </c>
      <c r="AE9" s="164">
        <v>23</v>
      </c>
      <c r="AF9" s="164">
        <v>12</v>
      </c>
      <c r="AG9" s="164" t="s">
        <v>15</v>
      </c>
      <c r="AH9" s="164">
        <v>9152</v>
      </c>
      <c r="AI9" s="164">
        <v>4211</v>
      </c>
      <c r="AJ9" s="164">
        <v>1607</v>
      </c>
      <c r="AK9" s="165">
        <v>42.3</v>
      </c>
      <c r="AL9" s="165">
        <v>40.5</v>
      </c>
      <c r="AM9" s="165">
        <v>44.2</v>
      </c>
      <c r="AN9" s="166">
        <v>27.623441143668252</v>
      </c>
    </row>
    <row r="10" spans="1:40" s="94" customFormat="1" ht="15.75" customHeight="1">
      <c r="A10" s="93" t="s">
        <v>233</v>
      </c>
      <c r="B10" s="137">
        <f aca="true" t="shared" si="0" ref="B10:AJ10">IF(SUM(B15:B51)=0,"-",SUM(B15:B51))</f>
        <v>19100</v>
      </c>
      <c r="C10" s="137">
        <f t="shared" si="0"/>
        <v>9674</v>
      </c>
      <c r="D10" s="137">
        <f t="shared" si="0"/>
        <v>9426</v>
      </c>
      <c r="E10" s="137">
        <f t="shared" si="0"/>
        <v>8235</v>
      </c>
      <c r="F10" s="137">
        <f t="shared" si="0"/>
        <v>4002</v>
      </c>
      <c r="G10" s="137">
        <f t="shared" si="0"/>
        <v>4233</v>
      </c>
      <c r="H10" s="137">
        <f t="shared" si="0"/>
        <v>3706</v>
      </c>
      <c r="I10" s="137">
        <f t="shared" si="0"/>
        <v>1504</v>
      </c>
      <c r="J10" s="137">
        <f t="shared" si="0"/>
        <v>2202</v>
      </c>
      <c r="K10" s="137">
        <f t="shared" si="0"/>
        <v>847</v>
      </c>
      <c r="L10" s="137">
        <f t="shared" si="0"/>
        <v>475</v>
      </c>
      <c r="M10" s="137">
        <f t="shared" si="0"/>
        <v>372</v>
      </c>
      <c r="N10" s="137">
        <f t="shared" si="0"/>
        <v>151</v>
      </c>
      <c r="O10" s="137">
        <f t="shared" si="0"/>
        <v>122</v>
      </c>
      <c r="P10" s="137">
        <f t="shared" si="0"/>
        <v>29</v>
      </c>
      <c r="Q10" s="137">
        <f t="shared" si="0"/>
        <v>5391</v>
      </c>
      <c r="R10" s="137">
        <f t="shared" si="0"/>
        <v>3239</v>
      </c>
      <c r="S10" s="137">
        <f t="shared" si="0"/>
        <v>2152</v>
      </c>
      <c r="T10" s="137">
        <f t="shared" si="0"/>
        <v>165</v>
      </c>
      <c r="U10" s="137">
        <f t="shared" si="0"/>
        <v>63</v>
      </c>
      <c r="V10" s="137">
        <f t="shared" si="0"/>
        <v>102</v>
      </c>
      <c r="W10" s="137">
        <f t="shared" si="0"/>
        <v>605</v>
      </c>
      <c r="X10" s="137">
        <f t="shared" si="0"/>
        <v>269</v>
      </c>
      <c r="Y10" s="137">
        <f t="shared" si="0"/>
        <v>336</v>
      </c>
      <c r="Z10" s="137" t="str">
        <f t="shared" si="0"/>
        <v>-</v>
      </c>
      <c r="AA10" s="137" t="str">
        <f t="shared" si="0"/>
        <v>-</v>
      </c>
      <c r="AB10" s="137" t="str">
        <f t="shared" si="0"/>
        <v>-</v>
      </c>
      <c r="AC10" s="137">
        <f t="shared" si="0"/>
        <v>35</v>
      </c>
      <c r="AD10" s="137">
        <f t="shared" si="0"/>
        <v>12</v>
      </c>
      <c r="AE10" s="137">
        <f t="shared" si="0"/>
        <v>14</v>
      </c>
      <c r="AF10" s="137">
        <f t="shared" si="0"/>
        <v>8</v>
      </c>
      <c r="AG10" s="137">
        <f t="shared" si="0"/>
        <v>1</v>
      </c>
      <c r="AH10" s="137">
        <f t="shared" si="0"/>
        <v>8914</v>
      </c>
      <c r="AI10" s="137">
        <f t="shared" si="0"/>
        <v>3851</v>
      </c>
      <c r="AJ10" s="137">
        <f t="shared" si="0"/>
        <v>703</v>
      </c>
      <c r="AK10" s="140">
        <v>43.1</v>
      </c>
      <c r="AL10" s="140">
        <v>41.4</v>
      </c>
      <c r="AM10" s="140">
        <v>44.9</v>
      </c>
      <c r="AN10" s="141">
        <v>28.4</v>
      </c>
    </row>
    <row r="11" spans="1:40" s="94" customFormat="1" ht="15.75" customHeight="1">
      <c r="A11" s="93"/>
      <c r="B11" s="137" t="str">
        <f>IF(SUM(B12:B13)=B10," ","おかしい")</f>
        <v> </v>
      </c>
      <c r="C11" s="137" t="str">
        <f aca="true" t="shared" si="1" ref="C11:AJ11">IF(SUM(C12:C13)=C10," ","おかしい")</f>
        <v> </v>
      </c>
      <c r="D11" s="137" t="str">
        <f t="shared" si="1"/>
        <v> </v>
      </c>
      <c r="E11" s="137" t="str">
        <f t="shared" si="1"/>
        <v> </v>
      </c>
      <c r="F11" s="137" t="str">
        <f t="shared" si="1"/>
        <v> </v>
      </c>
      <c r="G11" s="137" t="str">
        <f t="shared" si="1"/>
        <v> </v>
      </c>
      <c r="H11" s="137" t="str">
        <f t="shared" si="1"/>
        <v> </v>
      </c>
      <c r="I11" s="137" t="str">
        <f t="shared" si="1"/>
        <v> </v>
      </c>
      <c r="J11" s="137" t="str">
        <f t="shared" si="1"/>
        <v> </v>
      </c>
      <c r="K11" s="137" t="str">
        <f t="shared" si="1"/>
        <v> </v>
      </c>
      <c r="L11" s="137" t="str">
        <f t="shared" si="1"/>
        <v> </v>
      </c>
      <c r="M11" s="137" t="str">
        <f t="shared" si="1"/>
        <v> </v>
      </c>
      <c r="N11" s="137" t="str">
        <f t="shared" si="1"/>
        <v> </v>
      </c>
      <c r="O11" s="137" t="str">
        <f t="shared" si="1"/>
        <v> </v>
      </c>
      <c r="P11" s="137" t="str">
        <f t="shared" si="1"/>
        <v> </v>
      </c>
      <c r="Q11" s="137" t="str">
        <f t="shared" si="1"/>
        <v> </v>
      </c>
      <c r="R11" s="137" t="str">
        <f t="shared" si="1"/>
        <v> </v>
      </c>
      <c r="S11" s="137" t="str">
        <f t="shared" si="1"/>
        <v> </v>
      </c>
      <c r="T11" s="137" t="str">
        <f t="shared" si="1"/>
        <v> </v>
      </c>
      <c r="U11" s="137" t="str">
        <f t="shared" si="1"/>
        <v> </v>
      </c>
      <c r="V11" s="137" t="str">
        <f t="shared" si="1"/>
        <v> </v>
      </c>
      <c r="W11" s="137" t="str">
        <f t="shared" si="1"/>
        <v> </v>
      </c>
      <c r="X11" s="137" t="str">
        <f t="shared" si="1"/>
        <v> </v>
      </c>
      <c r="Y11" s="137" t="str">
        <f t="shared" si="1"/>
        <v> </v>
      </c>
      <c r="Z11" s="137"/>
      <c r="AA11" s="137"/>
      <c r="AB11" s="137"/>
      <c r="AC11" s="137" t="str">
        <f t="shared" si="1"/>
        <v> </v>
      </c>
      <c r="AD11" s="137" t="str">
        <f t="shared" si="1"/>
        <v> </v>
      </c>
      <c r="AE11" s="137" t="str">
        <f t="shared" si="1"/>
        <v> </v>
      </c>
      <c r="AF11" s="137" t="str">
        <f t="shared" si="1"/>
        <v> </v>
      </c>
      <c r="AG11" s="137" t="str">
        <f t="shared" si="1"/>
        <v> </v>
      </c>
      <c r="AH11" s="137" t="str">
        <f t="shared" si="1"/>
        <v> </v>
      </c>
      <c r="AI11" s="137" t="str">
        <f t="shared" si="1"/>
        <v> </v>
      </c>
      <c r="AJ11" s="137" t="str">
        <f t="shared" si="1"/>
        <v> </v>
      </c>
      <c r="AK11" s="140"/>
      <c r="AL11" s="140"/>
      <c r="AM11" s="140"/>
      <c r="AN11" s="141"/>
    </row>
    <row r="12" spans="1:40" s="94" customFormat="1" ht="15.75" customHeight="1">
      <c r="A12" s="93" t="s">
        <v>181</v>
      </c>
      <c r="B12" s="137">
        <f>C12+D12</f>
        <v>15864</v>
      </c>
      <c r="C12" s="137">
        <f>F12+I12+L12+O12+R12+U12+X12+AA12</f>
        <v>8087</v>
      </c>
      <c r="D12" s="137">
        <f>G12+J12+M12+P12+S12+V12+Y12+AB12</f>
        <v>7777</v>
      </c>
      <c r="E12" s="137">
        <f>IF(SUM(F12:G12)=0,"-",SUM(F12:G12))</f>
        <v>6524</v>
      </c>
      <c r="F12" s="136">
        <v>3172</v>
      </c>
      <c r="G12" s="136">
        <v>3352</v>
      </c>
      <c r="H12" s="137">
        <f>IF(SUM(I12:J12)=0,"-",SUM(I12:J12))</f>
        <v>3009</v>
      </c>
      <c r="I12" s="136">
        <v>1208</v>
      </c>
      <c r="J12" s="136">
        <v>1801</v>
      </c>
      <c r="K12" s="137">
        <f>IF(SUM(L12:M12)=0,"-",SUM(L12:M12))</f>
        <v>804</v>
      </c>
      <c r="L12" s="136">
        <v>445</v>
      </c>
      <c r="M12" s="136">
        <v>359</v>
      </c>
      <c r="N12" s="137">
        <f>IF(SUM(O12:P12)=0,"-",SUM(O12:P12))</f>
        <v>138</v>
      </c>
      <c r="O12" s="136">
        <v>115</v>
      </c>
      <c r="P12" s="136">
        <v>23</v>
      </c>
      <c r="Q12" s="137">
        <f>IF(SUM(R12:S12)=0,"-",SUM(R12:S12))</f>
        <v>4769</v>
      </c>
      <c r="R12" s="136">
        <v>2877</v>
      </c>
      <c r="S12" s="136">
        <v>1892</v>
      </c>
      <c r="T12" s="137">
        <f>IF(SUM(U12:V12)=0,"-",SUM(U12:V12))</f>
        <v>151</v>
      </c>
      <c r="U12" s="136">
        <v>57</v>
      </c>
      <c r="V12" s="136">
        <v>94</v>
      </c>
      <c r="W12" s="137">
        <f>IF(SUM(X12:Y12)=0,"-",SUM(X12:Y12))</f>
        <v>469</v>
      </c>
      <c r="X12" s="136">
        <v>213</v>
      </c>
      <c r="Y12" s="136">
        <v>256</v>
      </c>
      <c r="Z12" s="137" t="str">
        <f>IF(SUM(AA12:AB12)=0,"-",SUM(AA12:AB12))</f>
        <v>-</v>
      </c>
      <c r="AA12" s="136">
        <v>0</v>
      </c>
      <c r="AB12" s="136">
        <v>0</v>
      </c>
      <c r="AC12" s="137">
        <f>IF(SUM(AD12:AG12)=0,"-",SUM(AD12:AG12))</f>
        <v>33</v>
      </c>
      <c r="AD12" s="136">
        <v>11</v>
      </c>
      <c r="AE12" s="136">
        <v>13</v>
      </c>
      <c r="AF12" s="136">
        <v>8</v>
      </c>
      <c r="AG12" s="136">
        <v>1</v>
      </c>
      <c r="AH12" s="136">
        <v>7214</v>
      </c>
      <c r="AI12" s="136">
        <v>3360</v>
      </c>
      <c r="AJ12" s="136">
        <v>631</v>
      </c>
      <c r="AK12" s="140">
        <v>41.1</v>
      </c>
      <c r="AL12" s="140">
        <v>39.2</v>
      </c>
      <c r="AM12" s="140">
        <v>43.1</v>
      </c>
      <c r="AN12" s="141">
        <v>30.3</v>
      </c>
    </row>
    <row r="13" spans="1:40" s="94" customFormat="1" ht="15.75" customHeight="1">
      <c r="A13" s="93" t="s">
        <v>182</v>
      </c>
      <c r="B13" s="137">
        <f>C13+D13</f>
        <v>3236</v>
      </c>
      <c r="C13" s="137">
        <f>F13+I13+L13+O13+R13+U13+X13+AA13</f>
        <v>1587</v>
      </c>
      <c r="D13" s="137">
        <f>G13+J13+M13+P13+S13+V13+Y13+AB13</f>
        <v>1649</v>
      </c>
      <c r="E13" s="137">
        <f>IF(SUM(F13:G13)=0,"-",SUM(F13:G13))</f>
        <v>1711</v>
      </c>
      <c r="F13" s="136">
        <v>830</v>
      </c>
      <c r="G13" s="136">
        <v>881</v>
      </c>
      <c r="H13" s="137">
        <f>IF(SUM(I13:J13)=0,"-",SUM(I13:J13))</f>
        <v>697</v>
      </c>
      <c r="I13" s="136">
        <v>296</v>
      </c>
      <c r="J13" s="136">
        <v>401</v>
      </c>
      <c r="K13" s="137">
        <f>IF(SUM(L13:M13)=0,"-",SUM(L13:M13))</f>
        <v>43</v>
      </c>
      <c r="L13" s="136">
        <v>30</v>
      </c>
      <c r="M13" s="136">
        <v>13</v>
      </c>
      <c r="N13" s="137">
        <f>IF(SUM(O13:P13)=0,"-",SUM(O13:P13))</f>
        <v>13</v>
      </c>
      <c r="O13" s="136">
        <v>7</v>
      </c>
      <c r="P13" s="136">
        <v>6</v>
      </c>
      <c r="Q13" s="137">
        <f>IF(SUM(R13:S13)=0,"-",SUM(R13:S13))</f>
        <v>622</v>
      </c>
      <c r="R13" s="136">
        <v>362</v>
      </c>
      <c r="S13" s="136">
        <v>260</v>
      </c>
      <c r="T13" s="137">
        <f>IF(SUM(U13:V13)=0,"-",SUM(U13:V13))</f>
        <v>14</v>
      </c>
      <c r="U13" s="136">
        <v>6</v>
      </c>
      <c r="V13" s="136">
        <v>8</v>
      </c>
      <c r="W13" s="137">
        <f>IF(SUM(X13:Y13)=0,"-",SUM(X13:Y13))</f>
        <v>136</v>
      </c>
      <c r="X13" s="136">
        <v>56</v>
      </c>
      <c r="Y13" s="136">
        <v>80</v>
      </c>
      <c r="Z13" s="137" t="str">
        <f>IF(SUM(AA13:AB13)=0,"-",SUM(AA13:AB13))</f>
        <v>-</v>
      </c>
      <c r="AA13" s="136">
        <v>0</v>
      </c>
      <c r="AB13" s="136">
        <v>0</v>
      </c>
      <c r="AC13" s="137">
        <f>IF(SUM(AD13:AG13)=0,"-",SUM(AD13:AG13))</f>
        <v>2</v>
      </c>
      <c r="AD13" s="136">
        <v>1</v>
      </c>
      <c r="AE13" s="136">
        <v>1</v>
      </c>
      <c r="AF13" s="136">
        <v>0</v>
      </c>
      <c r="AG13" s="136">
        <v>0</v>
      </c>
      <c r="AH13" s="136">
        <v>1700</v>
      </c>
      <c r="AI13" s="136">
        <v>491</v>
      </c>
      <c r="AJ13" s="136">
        <v>72</v>
      </c>
      <c r="AK13" s="140">
        <v>52.9</v>
      </c>
      <c r="AL13" s="140">
        <v>52.3</v>
      </c>
      <c r="AM13" s="140">
        <v>53.4</v>
      </c>
      <c r="AN13" s="141">
        <v>19.3</v>
      </c>
    </row>
    <row r="14" spans="1:40" s="94" customFormat="1" ht="15.75" customHeight="1">
      <c r="A14" s="93"/>
      <c r="B14" s="138"/>
      <c r="C14" s="137"/>
      <c r="D14" s="137"/>
      <c r="E14" s="137"/>
      <c r="F14" s="136"/>
      <c r="G14" s="136"/>
      <c r="H14" s="137"/>
      <c r="I14" s="136"/>
      <c r="J14" s="136"/>
      <c r="K14" s="137"/>
      <c r="L14" s="136"/>
      <c r="M14" s="136"/>
      <c r="N14" s="137"/>
      <c r="O14" s="136"/>
      <c r="P14" s="136"/>
      <c r="Q14" s="137"/>
      <c r="R14" s="136"/>
      <c r="S14" s="136"/>
      <c r="T14" s="137"/>
      <c r="U14" s="136"/>
      <c r="V14" s="136"/>
      <c r="W14" s="137"/>
      <c r="X14" s="136"/>
      <c r="Y14" s="136"/>
      <c r="Z14" s="137"/>
      <c r="AA14" s="136"/>
      <c r="AB14" s="136"/>
      <c r="AC14" s="137"/>
      <c r="AD14" s="136"/>
      <c r="AE14" s="136"/>
      <c r="AF14" s="136"/>
      <c r="AG14" s="136"/>
      <c r="AH14" s="136"/>
      <c r="AI14" s="136"/>
      <c r="AJ14" s="136"/>
      <c r="AK14" s="140"/>
      <c r="AL14" s="140"/>
      <c r="AM14" s="140"/>
      <c r="AN14" s="141"/>
    </row>
    <row r="15" spans="1:40" s="94" customFormat="1" ht="15.75" customHeight="1">
      <c r="A15" s="93" t="s">
        <v>53</v>
      </c>
      <c r="B15" s="137">
        <f aca="true" t="shared" si="2" ref="B15:B51">C15+D15</f>
        <v>3422</v>
      </c>
      <c r="C15" s="137">
        <f>F15+I15+L15+O15+R15+U15+X15+AA15</f>
        <v>1667</v>
      </c>
      <c r="D15" s="137">
        <f aca="true" t="shared" si="3" ref="D15:D50">G15+J15+M15+P15+S15+V15+Y15+AB15</f>
        <v>1755</v>
      </c>
      <c r="E15" s="137">
        <f aca="true" t="shared" si="4" ref="E15:E50">IF(SUM(F15:G15)=0,"-",SUM(F15:G15))</f>
        <v>1822</v>
      </c>
      <c r="F15" s="168">
        <v>841</v>
      </c>
      <c r="G15" s="168">
        <v>981</v>
      </c>
      <c r="H15" s="137">
        <f aca="true" t="shared" si="5" ref="H15:H50">IF(SUM(I15:J15)=0,"-",SUM(I15:J15))</f>
        <v>483</v>
      </c>
      <c r="I15" s="168">
        <v>188</v>
      </c>
      <c r="J15" s="168">
        <v>295</v>
      </c>
      <c r="K15" s="137">
        <f aca="true" t="shared" si="6" ref="K15:K51">IF(SUM(L15:M15)=0,"-",SUM(L15:M15))</f>
        <v>252</v>
      </c>
      <c r="L15" s="168">
        <v>149</v>
      </c>
      <c r="M15" s="168">
        <v>103</v>
      </c>
      <c r="N15" s="137">
        <f aca="true" t="shared" si="7" ref="N15:N51">IF(SUM(O15:P15)=0,"-",SUM(O15:P15))</f>
        <v>12</v>
      </c>
      <c r="O15" s="168">
        <v>9</v>
      </c>
      <c r="P15" s="168">
        <v>3</v>
      </c>
      <c r="Q15" s="137">
        <f aca="true" t="shared" si="8" ref="Q15:Q51">IF(SUM(R15:S15)=0,"-",SUM(R15:S15))</f>
        <v>719</v>
      </c>
      <c r="R15" s="168">
        <v>428</v>
      </c>
      <c r="S15" s="168">
        <v>291</v>
      </c>
      <c r="T15" s="137">
        <f aca="true" t="shared" si="9" ref="T15:T51">IF(SUM(U15:V15)=0,"-",SUM(U15:V15))</f>
        <v>28</v>
      </c>
      <c r="U15" s="168">
        <v>14</v>
      </c>
      <c r="V15" s="168">
        <v>14</v>
      </c>
      <c r="W15" s="137">
        <f aca="true" t="shared" si="10" ref="W15:W51">IF(SUM(X15:Y15)=0,"-",SUM(X15:Y15))</f>
        <v>106</v>
      </c>
      <c r="X15" s="168">
        <v>38</v>
      </c>
      <c r="Y15" s="168">
        <v>68</v>
      </c>
      <c r="Z15" s="137" t="str">
        <f aca="true" t="shared" si="11" ref="Z15:Z51">IF(SUM(AA15:AB15)=0,"-",SUM(AA15:AB15))</f>
        <v>-</v>
      </c>
      <c r="AA15" s="136">
        <v>0</v>
      </c>
      <c r="AB15" s="136">
        <v>0</v>
      </c>
      <c r="AC15" s="160">
        <f>IF(SUM(AD15:AG15)=0,"-",SUM(AD15:AG15))</f>
        <v>2</v>
      </c>
      <c r="AD15" s="168">
        <v>1</v>
      </c>
      <c r="AE15" s="136">
        <v>0</v>
      </c>
      <c r="AF15" s="168">
        <v>1</v>
      </c>
      <c r="AG15" s="136">
        <v>0</v>
      </c>
      <c r="AH15" s="169">
        <v>2027</v>
      </c>
      <c r="AI15" s="170">
        <v>514</v>
      </c>
      <c r="AJ15" s="170">
        <v>230</v>
      </c>
      <c r="AK15" s="174">
        <v>53.2</v>
      </c>
      <c r="AL15" s="175">
        <v>50.4</v>
      </c>
      <c r="AM15" s="175">
        <v>55.9</v>
      </c>
      <c r="AN15" s="176">
        <v>21.1</v>
      </c>
    </row>
    <row r="16" spans="1:40" s="94" customFormat="1" ht="15.75" customHeight="1">
      <c r="A16" s="93" t="s">
        <v>54</v>
      </c>
      <c r="B16" s="137">
        <f t="shared" si="2"/>
        <v>1502</v>
      </c>
      <c r="C16" s="137">
        <f aca="true" t="shared" si="12" ref="C16:C50">F16+I16+L16+O16+R16+U16+X16+AA16</f>
        <v>709</v>
      </c>
      <c r="D16" s="137">
        <f t="shared" si="3"/>
        <v>793</v>
      </c>
      <c r="E16" s="137">
        <f t="shared" si="4"/>
        <v>827</v>
      </c>
      <c r="F16" s="168">
        <v>349</v>
      </c>
      <c r="G16" s="168">
        <v>478</v>
      </c>
      <c r="H16" s="137">
        <f t="shared" si="5"/>
        <v>242</v>
      </c>
      <c r="I16" s="168">
        <v>91</v>
      </c>
      <c r="J16" s="168">
        <v>151</v>
      </c>
      <c r="K16" s="137">
        <f t="shared" si="6"/>
        <v>70</v>
      </c>
      <c r="L16" s="168">
        <v>47</v>
      </c>
      <c r="M16" s="168">
        <v>23</v>
      </c>
      <c r="N16" s="137">
        <f t="shared" si="7"/>
        <v>19</v>
      </c>
      <c r="O16" s="168">
        <v>13</v>
      </c>
      <c r="P16" s="168">
        <v>6</v>
      </c>
      <c r="Q16" s="137">
        <f t="shared" si="8"/>
        <v>282</v>
      </c>
      <c r="R16" s="168">
        <v>181</v>
      </c>
      <c r="S16" s="168">
        <v>101</v>
      </c>
      <c r="T16" s="137">
        <f t="shared" si="9"/>
        <v>9</v>
      </c>
      <c r="U16" s="168">
        <v>4</v>
      </c>
      <c r="V16" s="168">
        <v>5</v>
      </c>
      <c r="W16" s="137">
        <f t="shared" si="10"/>
        <v>53</v>
      </c>
      <c r="X16" s="168">
        <v>24</v>
      </c>
      <c r="Y16" s="168">
        <v>29</v>
      </c>
      <c r="Z16" s="137" t="str">
        <f t="shared" si="11"/>
        <v>-</v>
      </c>
      <c r="AA16" s="136">
        <v>0</v>
      </c>
      <c r="AB16" s="136">
        <v>0</v>
      </c>
      <c r="AC16" s="160">
        <f aca="true" t="shared" si="13" ref="AC16:AC51">IF(SUM(AD16:AG16)=0,"-",SUM(AD16:AG16))</f>
        <v>2</v>
      </c>
      <c r="AD16" s="136">
        <v>2</v>
      </c>
      <c r="AE16" s="168">
        <v>0</v>
      </c>
      <c r="AF16" s="168">
        <v>0</v>
      </c>
      <c r="AG16" s="136">
        <v>0</v>
      </c>
      <c r="AH16" s="169">
        <v>896</v>
      </c>
      <c r="AI16" s="170">
        <v>170</v>
      </c>
      <c r="AJ16" s="170">
        <v>113</v>
      </c>
      <c r="AK16" s="174">
        <v>55.1</v>
      </c>
      <c r="AL16" s="175">
        <v>49.2</v>
      </c>
      <c r="AM16" s="175">
        <v>60.3</v>
      </c>
      <c r="AN16" s="176">
        <v>18.9</v>
      </c>
    </row>
    <row r="17" spans="1:40" s="94" customFormat="1" ht="15.75" customHeight="1">
      <c r="A17" s="93" t="s">
        <v>55</v>
      </c>
      <c r="B17" s="137">
        <f t="shared" si="2"/>
        <v>3584</v>
      </c>
      <c r="C17" s="137">
        <f t="shared" si="12"/>
        <v>1814</v>
      </c>
      <c r="D17" s="137">
        <f t="shared" si="3"/>
        <v>1770</v>
      </c>
      <c r="E17" s="137">
        <f t="shared" si="4"/>
        <v>1938</v>
      </c>
      <c r="F17" s="168">
        <v>976</v>
      </c>
      <c r="G17" s="168">
        <v>962</v>
      </c>
      <c r="H17" s="137">
        <f t="shared" si="5"/>
        <v>648</v>
      </c>
      <c r="I17" s="168">
        <v>283</v>
      </c>
      <c r="J17" s="168">
        <v>365</v>
      </c>
      <c r="K17" s="137">
        <f t="shared" si="6"/>
        <v>165</v>
      </c>
      <c r="L17" s="168">
        <v>116</v>
      </c>
      <c r="M17" s="168">
        <v>49</v>
      </c>
      <c r="N17" s="137">
        <f t="shared" si="7"/>
        <v>15</v>
      </c>
      <c r="O17" s="168">
        <v>13</v>
      </c>
      <c r="P17" s="168">
        <v>2</v>
      </c>
      <c r="Q17" s="137">
        <f t="shared" si="8"/>
        <v>625</v>
      </c>
      <c r="R17" s="168">
        <v>345</v>
      </c>
      <c r="S17" s="168">
        <v>280</v>
      </c>
      <c r="T17" s="137">
        <f t="shared" si="9"/>
        <v>10</v>
      </c>
      <c r="U17" s="168">
        <v>1</v>
      </c>
      <c r="V17" s="168">
        <v>9</v>
      </c>
      <c r="W17" s="137">
        <f t="shared" si="10"/>
        <v>183</v>
      </c>
      <c r="X17" s="168">
        <v>80</v>
      </c>
      <c r="Y17" s="168">
        <v>103</v>
      </c>
      <c r="Z17" s="137" t="str">
        <f t="shared" si="11"/>
        <v>-</v>
      </c>
      <c r="AA17" s="136">
        <v>0</v>
      </c>
      <c r="AB17" s="136">
        <v>0</v>
      </c>
      <c r="AC17" s="160">
        <f t="shared" si="13"/>
        <v>6</v>
      </c>
      <c r="AD17" s="136">
        <v>2</v>
      </c>
      <c r="AE17" s="168">
        <v>2</v>
      </c>
      <c r="AF17" s="168">
        <v>1</v>
      </c>
      <c r="AG17" s="136">
        <v>1</v>
      </c>
      <c r="AH17" s="169">
        <v>2152</v>
      </c>
      <c r="AI17" s="170">
        <v>486</v>
      </c>
      <c r="AJ17" s="170">
        <v>181</v>
      </c>
      <c r="AK17" s="174">
        <v>54.1</v>
      </c>
      <c r="AL17" s="175">
        <v>53.8</v>
      </c>
      <c r="AM17" s="175">
        <v>54.4</v>
      </c>
      <c r="AN17" s="176">
        <v>17.6</v>
      </c>
    </row>
    <row r="18" spans="1:40" s="94" customFormat="1" ht="15.75" customHeight="1">
      <c r="A18" s="93" t="s">
        <v>56</v>
      </c>
      <c r="B18" s="137">
        <f t="shared" si="2"/>
        <v>3225</v>
      </c>
      <c r="C18" s="137">
        <f>F18+I18+L18+O18+R18+U18+X18+AA18</f>
        <v>1621</v>
      </c>
      <c r="D18" s="137">
        <f t="shared" si="3"/>
        <v>1604</v>
      </c>
      <c r="E18" s="137">
        <f t="shared" si="4"/>
        <v>1358</v>
      </c>
      <c r="F18" s="168">
        <v>670</v>
      </c>
      <c r="G18" s="168">
        <v>688</v>
      </c>
      <c r="H18" s="137">
        <f t="shared" si="5"/>
        <v>471</v>
      </c>
      <c r="I18" s="168">
        <v>154</v>
      </c>
      <c r="J18" s="168">
        <v>317</v>
      </c>
      <c r="K18" s="137">
        <f t="shared" si="6"/>
        <v>190</v>
      </c>
      <c r="L18" s="168">
        <v>89</v>
      </c>
      <c r="M18" s="168">
        <v>101</v>
      </c>
      <c r="N18" s="137">
        <f t="shared" si="7"/>
        <v>15</v>
      </c>
      <c r="O18" s="168">
        <v>12</v>
      </c>
      <c r="P18" s="168">
        <v>3</v>
      </c>
      <c r="Q18" s="137">
        <f t="shared" si="8"/>
        <v>1046</v>
      </c>
      <c r="R18" s="168">
        <v>625</v>
      </c>
      <c r="S18" s="168">
        <v>421</v>
      </c>
      <c r="T18" s="137">
        <f t="shared" si="9"/>
        <v>39</v>
      </c>
      <c r="U18" s="168">
        <v>12</v>
      </c>
      <c r="V18" s="168">
        <v>27</v>
      </c>
      <c r="W18" s="137">
        <f t="shared" si="10"/>
        <v>106</v>
      </c>
      <c r="X18" s="168">
        <v>59</v>
      </c>
      <c r="Y18" s="168">
        <v>47</v>
      </c>
      <c r="Z18" s="137" t="str">
        <f t="shared" si="11"/>
        <v>-</v>
      </c>
      <c r="AA18" s="161">
        <v>0</v>
      </c>
      <c r="AB18" s="168">
        <v>0</v>
      </c>
      <c r="AC18" s="160">
        <f t="shared" si="13"/>
        <v>12</v>
      </c>
      <c r="AD18" s="136">
        <v>3</v>
      </c>
      <c r="AE18" s="168">
        <v>3</v>
      </c>
      <c r="AF18" s="168">
        <v>6</v>
      </c>
      <c r="AG18" s="136">
        <v>0</v>
      </c>
      <c r="AH18" s="169">
        <v>1447</v>
      </c>
      <c r="AI18" s="170">
        <v>664</v>
      </c>
      <c r="AJ18" s="170">
        <v>73</v>
      </c>
      <c r="AK18" s="174">
        <v>42.1</v>
      </c>
      <c r="AL18" s="175">
        <v>41.3</v>
      </c>
      <c r="AM18" s="175">
        <v>42.9</v>
      </c>
      <c r="AN18" s="176">
        <v>32.8</v>
      </c>
    </row>
    <row r="19" spans="1:40" s="94" customFormat="1" ht="15.75" customHeight="1">
      <c r="A19" s="93" t="s">
        <v>57</v>
      </c>
      <c r="B19" s="137">
        <f t="shared" si="2"/>
        <v>762</v>
      </c>
      <c r="C19" s="137">
        <f t="shared" si="12"/>
        <v>418</v>
      </c>
      <c r="D19" s="137">
        <f t="shared" si="3"/>
        <v>344</v>
      </c>
      <c r="E19" s="137">
        <f t="shared" si="4"/>
        <v>432</v>
      </c>
      <c r="F19" s="168">
        <v>229</v>
      </c>
      <c r="G19" s="168">
        <v>203</v>
      </c>
      <c r="H19" s="137">
        <f t="shared" si="5"/>
        <v>72</v>
      </c>
      <c r="I19" s="168">
        <v>47</v>
      </c>
      <c r="J19" s="168">
        <v>25</v>
      </c>
      <c r="K19" s="137">
        <f t="shared" si="6"/>
        <v>80</v>
      </c>
      <c r="L19" s="168">
        <v>20</v>
      </c>
      <c r="M19" s="168">
        <v>60</v>
      </c>
      <c r="N19" s="137">
        <f t="shared" si="7"/>
        <v>1</v>
      </c>
      <c r="O19" s="168">
        <v>0</v>
      </c>
      <c r="P19" s="168">
        <v>1</v>
      </c>
      <c r="Q19" s="137">
        <f t="shared" si="8"/>
        <v>152</v>
      </c>
      <c r="R19" s="168">
        <v>110</v>
      </c>
      <c r="S19" s="168">
        <v>42</v>
      </c>
      <c r="T19" s="137">
        <f t="shared" si="9"/>
        <v>14</v>
      </c>
      <c r="U19" s="168">
        <v>7</v>
      </c>
      <c r="V19" s="168">
        <v>7</v>
      </c>
      <c r="W19" s="137">
        <f t="shared" si="10"/>
        <v>11</v>
      </c>
      <c r="X19" s="168">
        <v>5</v>
      </c>
      <c r="Y19" s="168">
        <v>6</v>
      </c>
      <c r="Z19" s="137" t="str">
        <f t="shared" si="11"/>
        <v>-</v>
      </c>
      <c r="AA19" s="136">
        <v>0</v>
      </c>
      <c r="AB19" s="136">
        <v>0</v>
      </c>
      <c r="AC19" s="160" t="str">
        <f t="shared" si="13"/>
        <v>-</v>
      </c>
      <c r="AD19" s="136">
        <v>0</v>
      </c>
      <c r="AE19" s="136">
        <v>0</v>
      </c>
      <c r="AF19" s="136">
        <v>0</v>
      </c>
      <c r="AG19" s="136">
        <v>0</v>
      </c>
      <c r="AH19" s="169">
        <v>477</v>
      </c>
      <c r="AI19" s="170">
        <v>115</v>
      </c>
      <c r="AJ19" s="170">
        <v>15</v>
      </c>
      <c r="AK19" s="174">
        <v>56.7</v>
      </c>
      <c r="AL19" s="175">
        <v>54.8</v>
      </c>
      <c r="AM19" s="175">
        <v>59</v>
      </c>
      <c r="AN19" s="176">
        <v>19.9</v>
      </c>
    </row>
    <row r="20" spans="1:40" s="94" customFormat="1" ht="15.75" customHeight="1">
      <c r="A20" s="93" t="s">
        <v>58</v>
      </c>
      <c r="B20" s="137">
        <f t="shared" si="2"/>
        <v>874</v>
      </c>
      <c r="C20" s="137">
        <f t="shared" si="12"/>
        <v>438</v>
      </c>
      <c r="D20" s="137">
        <f t="shared" si="3"/>
        <v>436</v>
      </c>
      <c r="E20" s="137">
        <f t="shared" si="4"/>
        <v>338</v>
      </c>
      <c r="F20" s="168">
        <v>174</v>
      </c>
      <c r="G20" s="168">
        <v>164</v>
      </c>
      <c r="H20" s="137">
        <f t="shared" si="5"/>
        <v>211</v>
      </c>
      <c r="I20" s="168">
        <v>83</v>
      </c>
      <c r="J20" s="168">
        <v>128</v>
      </c>
      <c r="K20" s="137">
        <f t="shared" si="6"/>
        <v>17</v>
      </c>
      <c r="L20" s="168">
        <v>4</v>
      </c>
      <c r="M20" s="168">
        <v>13</v>
      </c>
      <c r="N20" s="137">
        <f t="shared" si="7"/>
        <v>18</v>
      </c>
      <c r="O20" s="168">
        <v>16</v>
      </c>
      <c r="P20" s="168">
        <v>2</v>
      </c>
      <c r="Q20" s="137">
        <f t="shared" si="8"/>
        <v>267</v>
      </c>
      <c r="R20" s="168">
        <v>151</v>
      </c>
      <c r="S20" s="168">
        <v>116</v>
      </c>
      <c r="T20" s="137">
        <f t="shared" si="9"/>
        <v>2</v>
      </c>
      <c r="U20" s="168">
        <v>1</v>
      </c>
      <c r="V20" s="168">
        <v>1</v>
      </c>
      <c r="W20" s="137">
        <f t="shared" si="10"/>
        <v>21</v>
      </c>
      <c r="X20" s="168">
        <v>9</v>
      </c>
      <c r="Y20" s="168">
        <v>12</v>
      </c>
      <c r="Z20" s="137" t="str">
        <f t="shared" si="11"/>
        <v>-</v>
      </c>
      <c r="AA20" s="136">
        <v>0</v>
      </c>
      <c r="AB20" s="136">
        <v>0</v>
      </c>
      <c r="AC20" s="160">
        <f t="shared" si="13"/>
        <v>2</v>
      </c>
      <c r="AD20" s="136">
        <v>0</v>
      </c>
      <c r="AE20" s="168">
        <v>2</v>
      </c>
      <c r="AF20" s="136">
        <v>0</v>
      </c>
      <c r="AG20" s="136">
        <v>0</v>
      </c>
      <c r="AH20" s="169">
        <v>352</v>
      </c>
      <c r="AI20" s="170">
        <v>233</v>
      </c>
      <c r="AJ20" s="170">
        <v>9</v>
      </c>
      <c r="AK20" s="174">
        <v>38.7</v>
      </c>
      <c r="AL20" s="175">
        <v>39.7</v>
      </c>
      <c r="AM20" s="175">
        <v>37.6</v>
      </c>
      <c r="AN20" s="176">
        <v>30.8</v>
      </c>
    </row>
    <row r="21" spans="1:40" s="94" customFormat="1" ht="15.75" customHeight="1">
      <c r="A21" s="93" t="s">
        <v>59</v>
      </c>
      <c r="B21" s="137">
        <f t="shared" si="2"/>
        <v>631</v>
      </c>
      <c r="C21" s="137">
        <f t="shared" si="12"/>
        <v>321</v>
      </c>
      <c r="D21" s="137">
        <f t="shared" si="3"/>
        <v>310</v>
      </c>
      <c r="E21" s="137">
        <f t="shared" si="4"/>
        <v>199</v>
      </c>
      <c r="F21" s="168">
        <v>99</v>
      </c>
      <c r="G21" s="168">
        <v>100</v>
      </c>
      <c r="H21" s="137">
        <f t="shared" si="5"/>
        <v>176</v>
      </c>
      <c r="I21" s="168">
        <v>66</v>
      </c>
      <c r="J21" s="168">
        <v>110</v>
      </c>
      <c r="K21" s="137">
        <f t="shared" si="6"/>
        <v>13</v>
      </c>
      <c r="L21" s="168">
        <v>13</v>
      </c>
      <c r="M21" s="168">
        <v>0</v>
      </c>
      <c r="N21" s="137">
        <f t="shared" si="7"/>
        <v>15</v>
      </c>
      <c r="O21" s="168">
        <v>11</v>
      </c>
      <c r="P21" s="168">
        <v>4</v>
      </c>
      <c r="Q21" s="137">
        <f t="shared" si="8"/>
        <v>208</v>
      </c>
      <c r="R21" s="168">
        <v>122</v>
      </c>
      <c r="S21" s="168">
        <v>86</v>
      </c>
      <c r="T21" s="137">
        <f t="shared" si="9"/>
        <v>5</v>
      </c>
      <c r="U21" s="168">
        <v>1</v>
      </c>
      <c r="V21" s="168">
        <v>4</v>
      </c>
      <c r="W21" s="137">
        <f t="shared" si="10"/>
        <v>15</v>
      </c>
      <c r="X21" s="168">
        <v>9</v>
      </c>
      <c r="Y21" s="168">
        <v>6</v>
      </c>
      <c r="Z21" s="137" t="str">
        <f t="shared" si="11"/>
        <v>-</v>
      </c>
      <c r="AA21" s="136">
        <v>0</v>
      </c>
      <c r="AB21" s="136">
        <v>0</v>
      </c>
      <c r="AC21" s="160" t="str">
        <f t="shared" si="13"/>
        <v>-</v>
      </c>
      <c r="AD21" s="168">
        <v>0</v>
      </c>
      <c r="AE21" s="168">
        <v>0</v>
      </c>
      <c r="AF21" s="136">
        <v>0</v>
      </c>
      <c r="AG21" s="136">
        <v>0</v>
      </c>
      <c r="AH21" s="169">
        <v>212</v>
      </c>
      <c r="AI21" s="170">
        <v>122</v>
      </c>
      <c r="AJ21" s="170">
        <v>13</v>
      </c>
      <c r="AK21" s="174">
        <v>31.5</v>
      </c>
      <c r="AL21" s="175">
        <v>30.8</v>
      </c>
      <c r="AM21" s="175">
        <v>32.3</v>
      </c>
      <c r="AN21" s="176">
        <v>33</v>
      </c>
    </row>
    <row r="22" spans="1:40" s="94" customFormat="1" ht="15.75" customHeight="1">
      <c r="A22" s="93" t="s">
        <v>60</v>
      </c>
      <c r="B22" s="137">
        <f t="shared" si="2"/>
        <v>458</v>
      </c>
      <c r="C22" s="137">
        <f t="shared" si="12"/>
        <v>192</v>
      </c>
      <c r="D22" s="137">
        <f t="shared" si="3"/>
        <v>266</v>
      </c>
      <c r="E22" s="137">
        <f t="shared" si="4"/>
        <v>221</v>
      </c>
      <c r="F22" s="168">
        <v>101</v>
      </c>
      <c r="G22" s="168">
        <v>120</v>
      </c>
      <c r="H22" s="137">
        <f t="shared" si="5"/>
        <v>132</v>
      </c>
      <c r="I22" s="168">
        <v>41</v>
      </c>
      <c r="J22" s="168">
        <v>91</v>
      </c>
      <c r="K22" s="137">
        <f t="shared" si="6"/>
        <v>8</v>
      </c>
      <c r="L22" s="168">
        <v>5</v>
      </c>
      <c r="M22" s="168">
        <v>3</v>
      </c>
      <c r="N22" s="137">
        <f t="shared" si="7"/>
        <v>7</v>
      </c>
      <c r="O22" s="168">
        <v>6</v>
      </c>
      <c r="P22" s="168">
        <v>1</v>
      </c>
      <c r="Q22" s="137">
        <f t="shared" si="8"/>
        <v>75</v>
      </c>
      <c r="R22" s="168">
        <v>36</v>
      </c>
      <c r="S22" s="168">
        <v>39</v>
      </c>
      <c r="T22" s="137" t="str">
        <f t="shared" si="9"/>
        <v>-</v>
      </c>
      <c r="U22" s="168">
        <v>0</v>
      </c>
      <c r="V22" s="168">
        <v>0</v>
      </c>
      <c r="W22" s="137">
        <f t="shared" si="10"/>
        <v>15</v>
      </c>
      <c r="X22" s="168">
        <v>3</v>
      </c>
      <c r="Y22" s="168">
        <v>12</v>
      </c>
      <c r="Z22" s="137" t="str">
        <f t="shared" si="11"/>
        <v>-</v>
      </c>
      <c r="AA22" s="161">
        <v>0</v>
      </c>
      <c r="AB22" s="168">
        <v>0</v>
      </c>
      <c r="AC22" s="160">
        <f t="shared" si="13"/>
        <v>2</v>
      </c>
      <c r="AD22" s="136">
        <v>1</v>
      </c>
      <c r="AE22" s="136">
        <v>1</v>
      </c>
      <c r="AF22" s="136">
        <v>0</v>
      </c>
      <c r="AG22" s="136">
        <v>0</v>
      </c>
      <c r="AH22" s="169">
        <v>230</v>
      </c>
      <c r="AI22" s="170">
        <v>56</v>
      </c>
      <c r="AJ22" s="170">
        <v>22</v>
      </c>
      <c r="AK22" s="174">
        <v>48.3</v>
      </c>
      <c r="AL22" s="175">
        <v>52.6</v>
      </c>
      <c r="AM22" s="175">
        <v>45.1</v>
      </c>
      <c r="AN22" s="176">
        <v>16.8</v>
      </c>
    </row>
    <row r="23" spans="1:40" s="94" customFormat="1" ht="15.75" customHeight="1">
      <c r="A23" s="93" t="s">
        <v>61</v>
      </c>
      <c r="B23" s="137">
        <f t="shared" si="2"/>
        <v>495</v>
      </c>
      <c r="C23" s="137">
        <f t="shared" si="12"/>
        <v>274</v>
      </c>
      <c r="D23" s="137">
        <f t="shared" si="3"/>
        <v>221</v>
      </c>
      <c r="E23" s="137">
        <f t="shared" si="4"/>
        <v>129</v>
      </c>
      <c r="F23" s="168">
        <v>51</v>
      </c>
      <c r="G23" s="168">
        <v>78</v>
      </c>
      <c r="H23" s="137">
        <f t="shared" si="5"/>
        <v>134</v>
      </c>
      <c r="I23" s="168">
        <v>53</v>
      </c>
      <c r="J23" s="168">
        <v>81</v>
      </c>
      <c r="K23" s="137">
        <f t="shared" si="6"/>
        <v>1</v>
      </c>
      <c r="L23" s="168">
        <v>1</v>
      </c>
      <c r="M23" s="168">
        <v>0</v>
      </c>
      <c r="N23" s="137">
        <f t="shared" si="7"/>
        <v>13</v>
      </c>
      <c r="O23" s="168">
        <v>12</v>
      </c>
      <c r="P23" s="168">
        <v>1</v>
      </c>
      <c r="Q23" s="137">
        <f t="shared" si="8"/>
        <v>213</v>
      </c>
      <c r="R23" s="168">
        <v>154</v>
      </c>
      <c r="S23" s="168">
        <v>59</v>
      </c>
      <c r="T23" s="137">
        <f t="shared" si="9"/>
        <v>1</v>
      </c>
      <c r="U23" s="168">
        <v>0</v>
      </c>
      <c r="V23" s="168">
        <v>1</v>
      </c>
      <c r="W23" s="137">
        <f t="shared" si="10"/>
        <v>4</v>
      </c>
      <c r="X23" s="168">
        <v>3</v>
      </c>
      <c r="Y23" s="168">
        <v>1</v>
      </c>
      <c r="Z23" s="137" t="str">
        <f t="shared" si="11"/>
        <v>-</v>
      </c>
      <c r="AA23" s="136">
        <v>0</v>
      </c>
      <c r="AB23" s="136">
        <v>0</v>
      </c>
      <c r="AC23" s="160">
        <f t="shared" si="13"/>
        <v>1</v>
      </c>
      <c r="AD23" s="168">
        <v>0</v>
      </c>
      <c r="AE23" s="168">
        <v>1</v>
      </c>
      <c r="AF23" s="136">
        <v>0</v>
      </c>
      <c r="AG23" s="136">
        <v>0</v>
      </c>
      <c r="AH23" s="169">
        <v>132</v>
      </c>
      <c r="AI23" s="170">
        <v>181</v>
      </c>
      <c r="AJ23" s="170">
        <v>8</v>
      </c>
      <c r="AK23" s="174">
        <v>26.1</v>
      </c>
      <c r="AL23" s="175">
        <v>18.6</v>
      </c>
      <c r="AM23" s="175">
        <v>35.3</v>
      </c>
      <c r="AN23" s="176">
        <v>43.2</v>
      </c>
    </row>
    <row r="24" spans="1:40" s="94" customFormat="1" ht="15.75" customHeight="1">
      <c r="A24" s="93" t="s">
        <v>62</v>
      </c>
      <c r="B24" s="137">
        <f t="shared" si="2"/>
        <v>156</v>
      </c>
      <c r="C24" s="137">
        <f t="shared" si="12"/>
        <v>70</v>
      </c>
      <c r="D24" s="137">
        <f t="shared" si="3"/>
        <v>86</v>
      </c>
      <c r="E24" s="137">
        <f t="shared" si="4"/>
        <v>17</v>
      </c>
      <c r="F24" s="168">
        <v>1</v>
      </c>
      <c r="G24" s="168">
        <v>16</v>
      </c>
      <c r="H24" s="137">
        <f t="shared" si="5"/>
        <v>58</v>
      </c>
      <c r="I24" s="168">
        <v>23</v>
      </c>
      <c r="J24" s="168">
        <v>35</v>
      </c>
      <c r="K24" s="137">
        <f t="shared" si="6"/>
        <v>4</v>
      </c>
      <c r="L24" s="168">
        <v>1</v>
      </c>
      <c r="M24" s="168">
        <v>3</v>
      </c>
      <c r="N24" s="137" t="str">
        <f t="shared" si="7"/>
        <v>-</v>
      </c>
      <c r="O24" s="168">
        <v>0</v>
      </c>
      <c r="P24" s="168">
        <v>0</v>
      </c>
      <c r="Q24" s="137">
        <f t="shared" si="8"/>
        <v>71</v>
      </c>
      <c r="R24" s="168">
        <v>43</v>
      </c>
      <c r="S24" s="168">
        <v>28</v>
      </c>
      <c r="T24" s="137" t="str">
        <f t="shared" si="9"/>
        <v>-</v>
      </c>
      <c r="U24" s="136">
        <v>0</v>
      </c>
      <c r="V24" s="136">
        <v>0</v>
      </c>
      <c r="W24" s="137">
        <f t="shared" si="10"/>
        <v>6</v>
      </c>
      <c r="X24" s="168">
        <v>2</v>
      </c>
      <c r="Y24" s="168">
        <v>4</v>
      </c>
      <c r="Z24" s="137" t="str">
        <f t="shared" si="11"/>
        <v>-</v>
      </c>
      <c r="AA24" s="136">
        <v>0</v>
      </c>
      <c r="AB24" s="136">
        <v>0</v>
      </c>
      <c r="AC24" s="160" t="str">
        <f t="shared" si="13"/>
        <v>-</v>
      </c>
      <c r="AD24" s="136">
        <v>0</v>
      </c>
      <c r="AE24" s="136">
        <v>0</v>
      </c>
      <c r="AF24" s="136">
        <v>0</v>
      </c>
      <c r="AG24" s="136">
        <v>0</v>
      </c>
      <c r="AH24" s="169">
        <v>18</v>
      </c>
      <c r="AI24" s="170">
        <v>61</v>
      </c>
      <c r="AJ24" s="170">
        <v>1</v>
      </c>
      <c r="AK24" s="174">
        <v>10.9</v>
      </c>
      <c r="AL24" s="175">
        <v>1.4</v>
      </c>
      <c r="AM24" s="175">
        <v>18.6</v>
      </c>
      <c r="AN24" s="176">
        <v>45.5</v>
      </c>
    </row>
    <row r="25" spans="1:40" s="94" customFormat="1" ht="15.75" customHeight="1">
      <c r="A25" s="93" t="s">
        <v>63</v>
      </c>
      <c r="B25" s="137">
        <f t="shared" si="2"/>
        <v>437</v>
      </c>
      <c r="C25" s="137">
        <f t="shared" si="12"/>
        <v>285</v>
      </c>
      <c r="D25" s="137">
        <f t="shared" si="3"/>
        <v>152</v>
      </c>
      <c r="E25" s="137">
        <f t="shared" si="4"/>
        <v>121</v>
      </c>
      <c r="F25" s="168">
        <v>74</v>
      </c>
      <c r="G25" s="168">
        <v>47</v>
      </c>
      <c r="H25" s="137">
        <f t="shared" si="5"/>
        <v>87</v>
      </c>
      <c r="I25" s="168">
        <v>45</v>
      </c>
      <c r="J25" s="168">
        <v>42</v>
      </c>
      <c r="K25" s="137">
        <f t="shared" si="6"/>
        <v>9</v>
      </c>
      <c r="L25" s="168">
        <v>5</v>
      </c>
      <c r="M25" s="168">
        <v>4</v>
      </c>
      <c r="N25" s="137">
        <f t="shared" si="7"/>
        <v>3</v>
      </c>
      <c r="O25" s="168">
        <v>2</v>
      </c>
      <c r="P25" s="136">
        <v>1</v>
      </c>
      <c r="Q25" s="137">
        <f t="shared" si="8"/>
        <v>206</v>
      </c>
      <c r="R25" s="168">
        <v>155</v>
      </c>
      <c r="S25" s="168">
        <v>51</v>
      </c>
      <c r="T25" s="137" t="str">
        <f t="shared" si="9"/>
        <v>-</v>
      </c>
      <c r="U25" s="136">
        <v>0</v>
      </c>
      <c r="V25" s="136">
        <v>0</v>
      </c>
      <c r="W25" s="137">
        <f t="shared" si="10"/>
        <v>11</v>
      </c>
      <c r="X25" s="168">
        <v>4</v>
      </c>
      <c r="Y25" s="168">
        <v>7</v>
      </c>
      <c r="Z25" s="137" t="str">
        <f t="shared" si="11"/>
        <v>-</v>
      </c>
      <c r="AA25" s="161">
        <v>0</v>
      </c>
      <c r="AB25" s="168">
        <v>0</v>
      </c>
      <c r="AC25" s="160">
        <f t="shared" si="13"/>
        <v>2</v>
      </c>
      <c r="AD25" s="136">
        <v>0</v>
      </c>
      <c r="AE25" s="168">
        <v>2</v>
      </c>
      <c r="AF25" s="168">
        <v>0</v>
      </c>
      <c r="AG25" s="136">
        <v>0</v>
      </c>
      <c r="AH25" s="169">
        <v>131</v>
      </c>
      <c r="AI25" s="170">
        <v>95</v>
      </c>
      <c r="AJ25" s="170">
        <v>13</v>
      </c>
      <c r="AK25" s="174">
        <v>27.7</v>
      </c>
      <c r="AL25" s="175">
        <v>26</v>
      </c>
      <c r="AM25" s="175">
        <v>30.9</v>
      </c>
      <c r="AN25" s="176">
        <v>47.6</v>
      </c>
    </row>
    <row r="26" spans="1:40" s="94" customFormat="1" ht="15.75" customHeight="1">
      <c r="A26" s="93" t="s">
        <v>64</v>
      </c>
      <c r="B26" s="137">
        <f t="shared" si="2"/>
        <v>550</v>
      </c>
      <c r="C26" s="137">
        <f t="shared" si="12"/>
        <v>327</v>
      </c>
      <c r="D26" s="137">
        <f t="shared" si="3"/>
        <v>223</v>
      </c>
      <c r="E26" s="137">
        <f t="shared" si="4"/>
        <v>147</v>
      </c>
      <c r="F26" s="168">
        <v>87</v>
      </c>
      <c r="G26" s="168">
        <v>60</v>
      </c>
      <c r="H26" s="137">
        <f t="shared" si="5"/>
        <v>153</v>
      </c>
      <c r="I26" s="168">
        <v>82</v>
      </c>
      <c r="J26" s="168">
        <v>71</v>
      </c>
      <c r="K26" s="137" t="str">
        <f t="shared" si="6"/>
        <v>-</v>
      </c>
      <c r="L26" s="136">
        <v>0</v>
      </c>
      <c r="M26" s="136">
        <v>0</v>
      </c>
      <c r="N26" s="137">
        <f t="shared" si="7"/>
        <v>5</v>
      </c>
      <c r="O26" s="168">
        <v>4</v>
      </c>
      <c r="P26" s="136">
        <v>1</v>
      </c>
      <c r="Q26" s="137">
        <f t="shared" si="8"/>
        <v>213</v>
      </c>
      <c r="R26" s="168">
        <v>131</v>
      </c>
      <c r="S26" s="168">
        <v>82</v>
      </c>
      <c r="T26" s="137">
        <f t="shared" si="9"/>
        <v>12</v>
      </c>
      <c r="U26" s="168">
        <v>9</v>
      </c>
      <c r="V26" s="168">
        <v>3</v>
      </c>
      <c r="W26" s="137">
        <f t="shared" si="10"/>
        <v>20</v>
      </c>
      <c r="X26" s="168">
        <v>14</v>
      </c>
      <c r="Y26" s="168">
        <v>6</v>
      </c>
      <c r="Z26" s="137" t="str">
        <f t="shared" si="11"/>
        <v>-</v>
      </c>
      <c r="AA26" s="136">
        <v>0</v>
      </c>
      <c r="AB26" s="136">
        <v>0</v>
      </c>
      <c r="AC26" s="160" t="str">
        <f t="shared" si="13"/>
        <v>-</v>
      </c>
      <c r="AD26" s="168">
        <v>0</v>
      </c>
      <c r="AE26" s="136">
        <v>0</v>
      </c>
      <c r="AF26" s="136">
        <v>0</v>
      </c>
      <c r="AG26" s="136">
        <v>0</v>
      </c>
      <c r="AH26" s="169">
        <v>147</v>
      </c>
      <c r="AI26" s="170">
        <v>158</v>
      </c>
      <c r="AJ26" s="170">
        <v>0</v>
      </c>
      <c r="AK26" s="174">
        <v>26.7</v>
      </c>
      <c r="AL26" s="175">
        <v>26.6</v>
      </c>
      <c r="AM26" s="175">
        <v>26.9</v>
      </c>
      <c r="AN26" s="176">
        <v>38.7</v>
      </c>
    </row>
    <row r="27" spans="1:40" s="94" customFormat="1" ht="15.75" customHeight="1">
      <c r="A27" s="93" t="s">
        <v>65</v>
      </c>
      <c r="B27" s="137">
        <f t="shared" si="2"/>
        <v>184</v>
      </c>
      <c r="C27" s="137">
        <f t="shared" si="12"/>
        <v>73</v>
      </c>
      <c r="D27" s="137">
        <f t="shared" si="3"/>
        <v>111</v>
      </c>
      <c r="E27" s="137">
        <f t="shared" si="4"/>
        <v>44</v>
      </c>
      <c r="F27" s="168">
        <v>19</v>
      </c>
      <c r="G27" s="168">
        <v>25</v>
      </c>
      <c r="H27" s="137">
        <f t="shared" si="5"/>
        <v>60</v>
      </c>
      <c r="I27" s="168">
        <v>21</v>
      </c>
      <c r="J27" s="168">
        <v>39</v>
      </c>
      <c r="K27" s="137">
        <f t="shared" si="6"/>
        <v>2</v>
      </c>
      <c r="L27" s="168">
        <v>0</v>
      </c>
      <c r="M27" s="168">
        <v>2</v>
      </c>
      <c r="N27" s="137">
        <f t="shared" si="7"/>
        <v>1</v>
      </c>
      <c r="O27" s="168">
        <v>1</v>
      </c>
      <c r="P27" s="168">
        <v>0</v>
      </c>
      <c r="Q27" s="137">
        <f t="shared" si="8"/>
        <v>75</v>
      </c>
      <c r="R27" s="168">
        <v>31</v>
      </c>
      <c r="S27" s="168">
        <v>44</v>
      </c>
      <c r="T27" s="137">
        <f t="shared" si="9"/>
        <v>2</v>
      </c>
      <c r="U27" s="168">
        <v>1</v>
      </c>
      <c r="V27" s="168">
        <v>1</v>
      </c>
      <c r="W27" s="137" t="str">
        <f t="shared" si="10"/>
        <v>-</v>
      </c>
      <c r="X27" s="168">
        <v>0</v>
      </c>
      <c r="Y27" s="168">
        <v>0</v>
      </c>
      <c r="Z27" s="137" t="str">
        <f t="shared" si="11"/>
        <v>-</v>
      </c>
      <c r="AA27" s="161">
        <v>0</v>
      </c>
      <c r="AB27" s="168">
        <v>0</v>
      </c>
      <c r="AC27" s="160">
        <f t="shared" si="13"/>
        <v>1</v>
      </c>
      <c r="AD27" s="168">
        <v>0</v>
      </c>
      <c r="AE27" s="168">
        <v>1</v>
      </c>
      <c r="AF27" s="168">
        <v>0</v>
      </c>
      <c r="AG27" s="161">
        <v>0</v>
      </c>
      <c r="AH27" s="169">
        <v>44</v>
      </c>
      <c r="AI27" s="170">
        <v>72</v>
      </c>
      <c r="AJ27" s="170">
        <v>0</v>
      </c>
      <c r="AK27" s="174">
        <v>23.9</v>
      </c>
      <c r="AL27" s="175">
        <v>26</v>
      </c>
      <c r="AM27" s="175">
        <v>22.5</v>
      </c>
      <c r="AN27" s="176">
        <v>41.3</v>
      </c>
    </row>
    <row r="28" spans="1:40" s="94" customFormat="1" ht="15.75" customHeight="1">
      <c r="A28" s="93" t="s">
        <v>66</v>
      </c>
      <c r="B28" s="137">
        <f t="shared" si="2"/>
        <v>114</v>
      </c>
      <c r="C28" s="137">
        <f t="shared" si="12"/>
        <v>60</v>
      </c>
      <c r="D28" s="137">
        <f t="shared" si="3"/>
        <v>54</v>
      </c>
      <c r="E28" s="137">
        <f t="shared" si="4"/>
        <v>19</v>
      </c>
      <c r="F28" s="168">
        <v>8</v>
      </c>
      <c r="G28" s="168">
        <v>11</v>
      </c>
      <c r="H28" s="137">
        <f t="shared" si="5"/>
        <v>25</v>
      </c>
      <c r="I28" s="168">
        <v>9</v>
      </c>
      <c r="J28" s="168">
        <v>16</v>
      </c>
      <c r="K28" s="137">
        <f t="shared" si="6"/>
        <v>2</v>
      </c>
      <c r="L28" s="168">
        <v>0</v>
      </c>
      <c r="M28" s="168">
        <v>2</v>
      </c>
      <c r="N28" s="137">
        <f t="shared" si="7"/>
        <v>1</v>
      </c>
      <c r="O28" s="168">
        <v>1</v>
      </c>
      <c r="P28" s="168">
        <v>0</v>
      </c>
      <c r="Q28" s="137">
        <f t="shared" si="8"/>
        <v>60</v>
      </c>
      <c r="R28" s="168">
        <v>42</v>
      </c>
      <c r="S28" s="168">
        <v>18</v>
      </c>
      <c r="T28" s="137" t="str">
        <f t="shared" si="9"/>
        <v>-</v>
      </c>
      <c r="U28" s="168">
        <v>0</v>
      </c>
      <c r="V28" s="168">
        <v>0</v>
      </c>
      <c r="W28" s="137">
        <f t="shared" si="10"/>
        <v>7</v>
      </c>
      <c r="X28" s="168">
        <v>0</v>
      </c>
      <c r="Y28" s="168">
        <v>7</v>
      </c>
      <c r="Z28" s="137" t="str">
        <f t="shared" si="11"/>
        <v>-</v>
      </c>
      <c r="AA28" s="161">
        <v>0</v>
      </c>
      <c r="AB28" s="168">
        <v>0</v>
      </c>
      <c r="AC28" s="160" t="str">
        <f t="shared" si="13"/>
        <v>-</v>
      </c>
      <c r="AD28" s="168">
        <v>0</v>
      </c>
      <c r="AE28" s="168">
        <v>0</v>
      </c>
      <c r="AF28" s="168">
        <v>0</v>
      </c>
      <c r="AG28" s="161">
        <v>0</v>
      </c>
      <c r="AH28" s="169">
        <v>19</v>
      </c>
      <c r="AI28" s="170">
        <v>48</v>
      </c>
      <c r="AJ28" s="170">
        <v>0</v>
      </c>
      <c r="AK28" s="174">
        <v>16.7</v>
      </c>
      <c r="AL28" s="175">
        <v>13.3</v>
      </c>
      <c r="AM28" s="175">
        <v>20.4</v>
      </c>
      <c r="AN28" s="176">
        <v>52.6</v>
      </c>
    </row>
    <row r="29" spans="1:40" s="94" customFormat="1" ht="15.75" customHeight="1">
      <c r="A29" s="93" t="s">
        <v>67</v>
      </c>
      <c r="B29" s="137">
        <f t="shared" si="2"/>
        <v>219</v>
      </c>
      <c r="C29" s="137">
        <f t="shared" si="12"/>
        <v>133</v>
      </c>
      <c r="D29" s="137">
        <f t="shared" si="3"/>
        <v>86</v>
      </c>
      <c r="E29" s="137">
        <f t="shared" si="4"/>
        <v>15</v>
      </c>
      <c r="F29" s="168">
        <v>11</v>
      </c>
      <c r="G29" s="168">
        <v>4</v>
      </c>
      <c r="H29" s="137">
        <f t="shared" si="5"/>
        <v>54</v>
      </c>
      <c r="I29" s="168">
        <v>26</v>
      </c>
      <c r="J29" s="168">
        <v>28</v>
      </c>
      <c r="K29" s="137" t="str">
        <f t="shared" si="6"/>
        <v>-</v>
      </c>
      <c r="L29" s="168">
        <v>0</v>
      </c>
      <c r="M29" s="168">
        <v>0</v>
      </c>
      <c r="N29" s="137" t="str">
        <f t="shared" si="7"/>
        <v>-</v>
      </c>
      <c r="O29" s="168">
        <v>0</v>
      </c>
      <c r="P29" s="168">
        <v>0</v>
      </c>
      <c r="Q29" s="137">
        <f t="shared" si="8"/>
        <v>138</v>
      </c>
      <c r="R29" s="168">
        <v>91</v>
      </c>
      <c r="S29" s="168">
        <v>47</v>
      </c>
      <c r="T29" s="137">
        <f t="shared" si="9"/>
        <v>10</v>
      </c>
      <c r="U29" s="168">
        <v>4</v>
      </c>
      <c r="V29" s="168">
        <v>6</v>
      </c>
      <c r="W29" s="137">
        <f t="shared" si="10"/>
        <v>2</v>
      </c>
      <c r="X29" s="168">
        <v>1</v>
      </c>
      <c r="Y29" s="168">
        <v>1</v>
      </c>
      <c r="Z29" s="137" t="str">
        <f t="shared" si="11"/>
        <v>-</v>
      </c>
      <c r="AA29" s="161">
        <v>0</v>
      </c>
      <c r="AB29" s="168">
        <v>0</v>
      </c>
      <c r="AC29" s="160" t="str">
        <f t="shared" si="13"/>
        <v>-</v>
      </c>
      <c r="AD29" s="168">
        <v>0</v>
      </c>
      <c r="AE29" s="168">
        <v>0</v>
      </c>
      <c r="AF29" s="168">
        <v>0</v>
      </c>
      <c r="AG29" s="161">
        <v>0</v>
      </c>
      <c r="AH29" s="169">
        <v>16</v>
      </c>
      <c r="AI29" s="170">
        <v>125</v>
      </c>
      <c r="AJ29" s="170">
        <v>0</v>
      </c>
      <c r="AK29" s="174">
        <v>6.8</v>
      </c>
      <c r="AL29" s="175">
        <v>8.3</v>
      </c>
      <c r="AM29" s="175">
        <v>4.7</v>
      </c>
      <c r="AN29" s="176">
        <v>63</v>
      </c>
    </row>
    <row r="30" spans="1:40" s="94" customFormat="1" ht="15.75" customHeight="1">
      <c r="A30" s="93" t="s">
        <v>68</v>
      </c>
      <c r="B30" s="137">
        <f t="shared" si="2"/>
        <v>46</v>
      </c>
      <c r="C30" s="137">
        <f t="shared" si="12"/>
        <v>22</v>
      </c>
      <c r="D30" s="137">
        <f t="shared" si="3"/>
        <v>24</v>
      </c>
      <c r="E30" s="137">
        <f t="shared" si="4"/>
        <v>14</v>
      </c>
      <c r="F30" s="168">
        <v>6</v>
      </c>
      <c r="G30" s="168">
        <v>8</v>
      </c>
      <c r="H30" s="137">
        <f t="shared" si="5"/>
        <v>12</v>
      </c>
      <c r="I30" s="168">
        <v>5</v>
      </c>
      <c r="J30" s="168">
        <v>7</v>
      </c>
      <c r="K30" s="137" t="str">
        <f t="shared" si="6"/>
        <v>-</v>
      </c>
      <c r="L30" s="168">
        <v>0</v>
      </c>
      <c r="M30" s="168">
        <v>0</v>
      </c>
      <c r="N30" s="137" t="str">
        <f t="shared" si="7"/>
        <v>-</v>
      </c>
      <c r="O30" s="168">
        <v>0</v>
      </c>
      <c r="P30" s="168">
        <v>0</v>
      </c>
      <c r="Q30" s="137">
        <f t="shared" si="8"/>
        <v>19</v>
      </c>
      <c r="R30" s="168">
        <v>10</v>
      </c>
      <c r="S30" s="168">
        <v>9</v>
      </c>
      <c r="T30" s="137" t="str">
        <f t="shared" si="9"/>
        <v>-</v>
      </c>
      <c r="U30" s="168">
        <v>0</v>
      </c>
      <c r="V30" s="168">
        <v>0</v>
      </c>
      <c r="W30" s="137">
        <f t="shared" si="10"/>
        <v>1</v>
      </c>
      <c r="X30" s="168">
        <v>1</v>
      </c>
      <c r="Y30" s="168">
        <v>0</v>
      </c>
      <c r="Z30" s="137" t="str">
        <f t="shared" si="11"/>
        <v>-</v>
      </c>
      <c r="AA30" s="161">
        <v>0</v>
      </c>
      <c r="AB30" s="168">
        <v>0</v>
      </c>
      <c r="AC30" s="160" t="str">
        <f t="shared" si="13"/>
        <v>-</v>
      </c>
      <c r="AD30" s="168">
        <v>0</v>
      </c>
      <c r="AE30" s="168">
        <v>0</v>
      </c>
      <c r="AF30" s="168">
        <v>0</v>
      </c>
      <c r="AG30" s="161">
        <v>0</v>
      </c>
      <c r="AH30" s="169">
        <v>14</v>
      </c>
      <c r="AI30" s="170">
        <v>5</v>
      </c>
      <c r="AJ30" s="170">
        <v>0</v>
      </c>
      <c r="AK30" s="174">
        <v>30.4</v>
      </c>
      <c r="AL30" s="175">
        <v>27.3</v>
      </c>
      <c r="AM30" s="175">
        <v>33.3</v>
      </c>
      <c r="AN30" s="176">
        <v>41.3</v>
      </c>
    </row>
    <row r="31" spans="1:40" s="94" customFormat="1" ht="15.75" customHeight="1">
      <c r="A31" s="93" t="s">
        <v>69</v>
      </c>
      <c r="B31" s="137">
        <f t="shared" si="2"/>
        <v>165</v>
      </c>
      <c r="C31" s="137">
        <f t="shared" si="12"/>
        <v>84</v>
      </c>
      <c r="D31" s="137">
        <f t="shared" si="3"/>
        <v>81</v>
      </c>
      <c r="E31" s="137">
        <f t="shared" si="4"/>
        <v>40</v>
      </c>
      <c r="F31" s="168">
        <v>15</v>
      </c>
      <c r="G31" s="168">
        <v>25</v>
      </c>
      <c r="H31" s="137">
        <f t="shared" si="5"/>
        <v>58</v>
      </c>
      <c r="I31" s="168">
        <v>28</v>
      </c>
      <c r="J31" s="168">
        <v>30</v>
      </c>
      <c r="K31" s="137" t="str">
        <f t="shared" si="6"/>
        <v>-</v>
      </c>
      <c r="L31" s="168">
        <v>0</v>
      </c>
      <c r="M31" s="168">
        <v>0</v>
      </c>
      <c r="N31" s="137">
        <f t="shared" si="7"/>
        <v>1</v>
      </c>
      <c r="O31" s="168">
        <v>1</v>
      </c>
      <c r="P31" s="168">
        <v>0</v>
      </c>
      <c r="Q31" s="137">
        <f t="shared" si="8"/>
        <v>61</v>
      </c>
      <c r="R31" s="168">
        <v>39</v>
      </c>
      <c r="S31" s="168">
        <v>22</v>
      </c>
      <c r="T31" s="137">
        <f t="shared" si="9"/>
        <v>1</v>
      </c>
      <c r="U31" s="168">
        <v>0</v>
      </c>
      <c r="V31" s="168">
        <v>1</v>
      </c>
      <c r="W31" s="137">
        <f t="shared" si="10"/>
        <v>4</v>
      </c>
      <c r="X31" s="168">
        <v>1</v>
      </c>
      <c r="Y31" s="168">
        <v>3</v>
      </c>
      <c r="Z31" s="137" t="str">
        <f t="shared" si="11"/>
        <v>-</v>
      </c>
      <c r="AA31" s="161">
        <v>0</v>
      </c>
      <c r="AB31" s="168">
        <v>0</v>
      </c>
      <c r="AC31" s="160">
        <f t="shared" si="13"/>
        <v>1</v>
      </c>
      <c r="AD31" s="168">
        <v>0</v>
      </c>
      <c r="AE31" s="168">
        <v>1</v>
      </c>
      <c r="AF31" s="168">
        <v>0</v>
      </c>
      <c r="AG31" s="161">
        <v>0</v>
      </c>
      <c r="AH31" s="169">
        <v>40</v>
      </c>
      <c r="AI31" s="170">
        <v>33</v>
      </c>
      <c r="AJ31" s="170">
        <v>1</v>
      </c>
      <c r="AK31" s="174">
        <v>24.2</v>
      </c>
      <c r="AL31" s="175">
        <v>17.9</v>
      </c>
      <c r="AM31" s="175">
        <v>30.9</v>
      </c>
      <c r="AN31" s="176">
        <v>37.6</v>
      </c>
    </row>
    <row r="32" spans="1:40" s="94" customFormat="1" ht="15.75" customHeight="1">
      <c r="A32" s="93" t="s">
        <v>70</v>
      </c>
      <c r="B32" s="137">
        <f t="shared" si="2"/>
        <v>34</v>
      </c>
      <c r="C32" s="137">
        <f t="shared" si="12"/>
        <v>22</v>
      </c>
      <c r="D32" s="137">
        <f t="shared" si="3"/>
        <v>12</v>
      </c>
      <c r="E32" s="137">
        <f t="shared" si="4"/>
        <v>6</v>
      </c>
      <c r="F32" s="168">
        <v>3</v>
      </c>
      <c r="G32" s="168">
        <v>3</v>
      </c>
      <c r="H32" s="137">
        <f t="shared" si="5"/>
        <v>13</v>
      </c>
      <c r="I32" s="168">
        <v>10</v>
      </c>
      <c r="J32" s="168">
        <v>3</v>
      </c>
      <c r="K32" s="137" t="str">
        <f t="shared" si="6"/>
        <v>-</v>
      </c>
      <c r="L32" s="168">
        <v>0</v>
      </c>
      <c r="M32" s="168">
        <v>0</v>
      </c>
      <c r="N32" s="137" t="str">
        <f t="shared" si="7"/>
        <v>-</v>
      </c>
      <c r="O32" s="168">
        <v>0</v>
      </c>
      <c r="P32" s="168">
        <v>0</v>
      </c>
      <c r="Q32" s="137">
        <f t="shared" si="8"/>
        <v>12</v>
      </c>
      <c r="R32" s="168">
        <v>8</v>
      </c>
      <c r="S32" s="168">
        <v>4</v>
      </c>
      <c r="T32" s="137" t="str">
        <f t="shared" si="9"/>
        <v>-</v>
      </c>
      <c r="U32" s="168">
        <v>0</v>
      </c>
      <c r="V32" s="168">
        <v>0</v>
      </c>
      <c r="W32" s="137">
        <f t="shared" si="10"/>
        <v>3</v>
      </c>
      <c r="X32" s="168">
        <v>1</v>
      </c>
      <c r="Y32" s="168">
        <v>2</v>
      </c>
      <c r="Z32" s="137" t="str">
        <f t="shared" si="11"/>
        <v>-</v>
      </c>
      <c r="AA32" s="161">
        <v>0</v>
      </c>
      <c r="AB32" s="168">
        <v>0</v>
      </c>
      <c r="AC32" s="160" t="str">
        <f t="shared" si="13"/>
        <v>-</v>
      </c>
      <c r="AD32" s="168">
        <v>0</v>
      </c>
      <c r="AE32" s="168">
        <v>0</v>
      </c>
      <c r="AF32" s="168">
        <v>0</v>
      </c>
      <c r="AG32" s="161">
        <v>0</v>
      </c>
      <c r="AH32" s="169">
        <v>6</v>
      </c>
      <c r="AI32" s="170">
        <v>11</v>
      </c>
      <c r="AJ32" s="170">
        <v>0</v>
      </c>
      <c r="AK32" s="174">
        <v>17.6</v>
      </c>
      <c r="AL32" s="175">
        <v>13.6</v>
      </c>
      <c r="AM32" s="175">
        <v>25</v>
      </c>
      <c r="AN32" s="176">
        <v>35.3</v>
      </c>
    </row>
    <row r="33" spans="1:40" s="94" customFormat="1" ht="15.75" customHeight="1">
      <c r="A33" s="93" t="s">
        <v>71</v>
      </c>
      <c r="B33" s="137">
        <f t="shared" si="2"/>
        <v>75</v>
      </c>
      <c r="C33" s="137">
        <f t="shared" si="12"/>
        <v>38</v>
      </c>
      <c r="D33" s="137">
        <f t="shared" si="3"/>
        <v>37</v>
      </c>
      <c r="E33" s="137">
        <f t="shared" si="4"/>
        <v>16</v>
      </c>
      <c r="F33" s="168">
        <v>9</v>
      </c>
      <c r="G33" s="168">
        <v>7</v>
      </c>
      <c r="H33" s="137">
        <f t="shared" si="5"/>
        <v>16</v>
      </c>
      <c r="I33" s="168">
        <v>7</v>
      </c>
      <c r="J33" s="168">
        <v>9</v>
      </c>
      <c r="K33" s="137">
        <f t="shared" si="6"/>
        <v>1</v>
      </c>
      <c r="L33" s="168">
        <v>1</v>
      </c>
      <c r="M33" s="168">
        <v>0</v>
      </c>
      <c r="N33" s="137">
        <f t="shared" si="7"/>
        <v>2</v>
      </c>
      <c r="O33" s="168">
        <v>2</v>
      </c>
      <c r="P33" s="168">
        <v>0</v>
      </c>
      <c r="Q33" s="137">
        <f t="shared" si="8"/>
        <v>37</v>
      </c>
      <c r="R33" s="168">
        <v>19</v>
      </c>
      <c r="S33" s="168">
        <v>18</v>
      </c>
      <c r="T33" s="137">
        <f t="shared" si="9"/>
        <v>2</v>
      </c>
      <c r="U33" s="168">
        <v>0</v>
      </c>
      <c r="V33" s="168">
        <v>2</v>
      </c>
      <c r="W33" s="137">
        <f t="shared" si="10"/>
        <v>1</v>
      </c>
      <c r="X33" s="168">
        <v>0</v>
      </c>
      <c r="Y33" s="168">
        <v>1</v>
      </c>
      <c r="Z33" s="137" t="str">
        <f t="shared" si="11"/>
        <v>-</v>
      </c>
      <c r="AA33" s="161">
        <v>0</v>
      </c>
      <c r="AB33" s="168">
        <v>0</v>
      </c>
      <c r="AC33" s="160" t="str">
        <f t="shared" si="13"/>
        <v>-</v>
      </c>
      <c r="AD33" s="168">
        <v>0</v>
      </c>
      <c r="AE33" s="168">
        <v>0</v>
      </c>
      <c r="AF33" s="168">
        <v>0</v>
      </c>
      <c r="AG33" s="161">
        <v>0</v>
      </c>
      <c r="AH33" s="169">
        <v>16</v>
      </c>
      <c r="AI33" s="170">
        <v>23</v>
      </c>
      <c r="AJ33" s="170">
        <v>0</v>
      </c>
      <c r="AK33" s="174">
        <v>21.3</v>
      </c>
      <c r="AL33" s="175">
        <v>23.7</v>
      </c>
      <c r="AM33" s="175">
        <v>18.9</v>
      </c>
      <c r="AN33" s="176">
        <v>49.3</v>
      </c>
    </row>
    <row r="34" spans="1:40" s="94" customFormat="1" ht="15.75" customHeight="1">
      <c r="A34" s="93" t="s">
        <v>72</v>
      </c>
      <c r="B34" s="137">
        <f t="shared" si="2"/>
        <v>222</v>
      </c>
      <c r="C34" s="137">
        <f t="shared" si="12"/>
        <v>142</v>
      </c>
      <c r="D34" s="137">
        <f t="shared" si="3"/>
        <v>80</v>
      </c>
      <c r="E34" s="137">
        <f t="shared" si="4"/>
        <v>21</v>
      </c>
      <c r="F34" s="168">
        <v>12</v>
      </c>
      <c r="G34" s="168">
        <v>9</v>
      </c>
      <c r="H34" s="137">
        <f t="shared" si="5"/>
        <v>54</v>
      </c>
      <c r="I34" s="168">
        <v>36</v>
      </c>
      <c r="J34" s="168">
        <v>18</v>
      </c>
      <c r="K34" s="137">
        <f t="shared" si="6"/>
        <v>2</v>
      </c>
      <c r="L34" s="168">
        <v>1</v>
      </c>
      <c r="M34" s="168">
        <v>1</v>
      </c>
      <c r="N34" s="137">
        <f t="shared" si="7"/>
        <v>2</v>
      </c>
      <c r="O34" s="168">
        <v>2</v>
      </c>
      <c r="P34" s="168">
        <v>0</v>
      </c>
      <c r="Q34" s="137">
        <f t="shared" si="8"/>
        <v>137</v>
      </c>
      <c r="R34" s="168">
        <v>87</v>
      </c>
      <c r="S34" s="168">
        <v>50</v>
      </c>
      <c r="T34" s="137">
        <f t="shared" si="9"/>
        <v>3</v>
      </c>
      <c r="U34" s="168">
        <v>1</v>
      </c>
      <c r="V34" s="168">
        <v>2</v>
      </c>
      <c r="W34" s="137">
        <f t="shared" si="10"/>
        <v>3</v>
      </c>
      <c r="X34" s="168">
        <v>3</v>
      </c>
      <c r="Y34" s="168">
        <v>0</v>
      </c>
      <c r="Z34" s="137" t="str">
        <f t="shared" si="11"/>
        <v>-</v>
      </c>
      <c r="AA34" s="161">
        <v>0</v>
      </c>
      <c r="AB34" s="168">
        <v>0</v>
      </c>
      <c r="AC34" s="160">
        <f t="shared" si="13"/>
        <v>1</v>
      </c>
      <c r="AD34" s="168">
        <v>1</v>
      </c>
      <c r="AE34" s="168">
        <v>0</v>
      </c>
      <c r="AF34" s="168">
        <v>0</v>
      </c>
      <c r="AG34" s="161">
        <v>0</v>
      </c>
      <c r="AH34" s="169">
        <v>22</v>
      </c>
      <c r="AI34" s="170">
        <v>95</v>
      </c>
      <c r="AJ34" s="170">
        <v>2</v>
      </c>
      <c r="AK34" s="174">
        <v>9.5</v>
      </c>
      <c r="AL34" s="175">
        <v>8.5</v>
      </c>
      <c r="AM34" s="175">
        <v>11.3</v>
      </c>
      <c r="AN34" s="176">
        <v>62.2</v>
      </c>
    </row>
    <row r="35" spans="1:40" s="94" customFormat="1" ht="15.75" customHeight="1">
      <c r="A35" s="93" t="s">
        <v>73</v>
      </c>
      <c r="B35" s="137">
        <f t="shared" si="2"/>
        <v>32</v>
      </c>
      <c r="C35" s="137">
        <f t="shared" si="12"/>
        <v>17</v>
      </c>
      <c r="D35" s="137">
        <f t="shared" si="3"/>
        <v>15</v>
      </c>
      <c r="E35" s="137">
        <f t="shared" si="4"/>
        <v>5</v>
      </c>
      <c r="F35" s="168">
        <v>1</v>
      </c>
      <c r="G35" s="168">
        <v>4</v>
      </c>
      <c r="H35" s="137">
        <f t="shared" si="5"/>
        <v>12</v>
      </c>
      <c r="I35" s="168">
        <v>6</v>
      </c>
      <c r="J35" s="168">
        <v>6</v>
      </c>
      <c r="K35" s="137" t="str">
        <f t="shared" si="6"/>
        <v>-</v>
      </c>
      <c r="L35" s="168">
        <v>0</v>
      </c>
      <c r="M35" s="168">
        <v>0</v>
      </c>
      <c r="N35" s="137" t="str">
        <f t="shared" si="7"/>
        <v>-</v>
      </c>
      <c r="O35" s="168">
        <v>0</v>
      </c>
      <c r="P35" s="168">
        <v>0</v>
      </c>
      <c r="Q35" s="137">
        <f t="shared" si="8"/>
        <v>13</v>
      </c>
      <c r="R35" s="168">
        <v>8</v>
      </c>
      <c r="S35" s="168">
        <v>5</v>
      </c>
      <c r="T35" s="137" t="str">
        <f t="shared" si="9"/>
        <v>-</v>
      </c>
      <c r="U35" s="168">
        <v>0</v>
      </c>
      <c r="V35" s="168">
        <v>0</v>
      </c>
      <c r="W35" s="137">
        <f t="shared" si="10"/>
        <v>2</v>
      </c>
      <c r="X35" s="168">
        <v>2</v>
      </c>
      <c r="Y35" s="168">
        <v>0</v>
      </c>
      <c r="Z35" s="137" t="str">
        <f t="shared" si="11"/>
        <v>-</v>
      </c>
      <c r="AA35" s="161">
        <v>0</v>
      </c>
      <c r="AB35" s="168">
        <v>0</v>
      </c>
      <c r="AC35" s="160" t="str">
        <f t="shared" si="13"/>
        <v>-</v>
      </c>
      <c r="AD35" s="168">
        <v>0</v>
      </c>
      <c r="AE35" s="168">
        <v>0</v>
      </c>
      <c r="AF35" s="168">
        <v>0</v>
      </c>
      <c r="AG35" s="161">
        <v>0</v>
      </c>
      <c r="AH35" s="169">
        <v>6</v>
      </c>
      <c r="AI35" s="170">
        <v>8</v>
      </c>
      <c r="AJ35" s="170">
        <v>0</v>
      </c>
      <c r="AK35" s="174">
        <v>15.6</v>
      </c>
      <c r="AL35" s="175">
        <v>5.9</v>
      </c>
      <c r="AM35" s="175">
        <v>26.7</v>
      </c>
      <c r="AN35" s="176">
        <v>40.6</v>
      </c>
    </row>
    <row r="36" spans="1:40" s="94" customFormat="1" ht="15.75" customHeight="1">
      <c r="A36" s="93" t="s">
        <v>74</v>
      </c>
      <c r="B36" s="137">
        <f t="shared" si="2"/>
        <v>116</v>
      </c>
      <c r="C36" s="137">
        <f t="shared" si="12"/>
        <v>59</v>
      </c>
      <c r="D36" s="137">
        <f t="shared" si="3"/>
        <v>57</v>
      </c>
      <c r="E36" s="137">
        <f t="shared" si="4"/>
        <v>29</v>
      </c>
      <c r="F36" s="168">
        <v>14</v>
      </c>
      <c r="G36" s="168">
        <v>15</v>
      </c>
      <c r="H36" s="137">
        <f t="shared" si="5"/>
        <v>42</v>
      </c>
      <c r="I36" s="168">
        <v>20</v>
      </c>
      <c r="J36" s="168">
        <v>22</v>
      </c>
      <c r="K36" s="137" t="str">
        <f t="shared" si="6"/>
        <v>-</v>
      </c>
      <c r="L36" s="168">
        <v>0</v>
      </c>
      <c r="M36" s="168">
        <v>0</v>
      </c>
      <c r="N36" s="137">
        <f t="shared" si="7"/>
        <v>11</v>
      </c>
      <c r="O36" s="168">
        <v>10</v>
      </c>
      <c r="P36" s="168">
        <v>1</v>
      </c>
      <c r="Q36" s="137">
        <f t="shared" si="8"/>
        <v>33</v>
      </c>
      <c r="R36" s="168">
        <v>15</v>
      </c>
      <c r="S36" s="168">
        <v>18</v>
      </c>
      <c r="T36" s="137" t="str">
        <f t="shared" si="9"/>
        <v>-</v>
      </c>
      <c r="U36" s="168">
        <v>0</v>
      </c>
      <c r="V36" s="168">
        <v>0</v>
      </c>
      <c r="W36" s="137">
        <f t="shared" si="10"/>
        <v>1</v>
      </c>
      <c r="X36" s="168">
        <v>0</v>
      </c>
      <c r="Y36" s="168">
        <v>1</v>
      </c>
      <c r="Z36" s="137" t="str">
        <f t="shared" si="11"/>
        <v>-</v>
      </c>
      <c r="AA36" s="161">
        <v>0</v>
      </c>
      <c r="AB36" s="168">
        <v>0</v>
      </c>
      <c r="AC36" s="160" t="str">
        <f t="shared" si="13"/>
        <v>-</v>
      </c>
      <c r="AD36" s="168">
        <v>0</v>
      </c>
      <c r="AE36" s="168">
        <v>0</v>
      </c>
      <c r="AF36" s="168">
        <v>0</v>
      </c>
      <c r="AG36" s="161">
        <v>0</v>
      </c>
      <c r="AH36" s="169">
        <v>29</v>
      </c>
      <c r="AI36" s="170">
        <v>24</v>
      </c>
      <c r="AJ36" s="170">
        <v>0</v>
      </c>
      <c r="AK36" s="174">
        <v>25</v>
      </c>
      <c r="AL36" s="175">
        <v>23.7</v>
      </c>
      <c r="AM36" s="175">
        <v>26.3</v>
      </c>
      <c r="AN36" s="176">
        <v>28.4</v>
      </c>
    </row>
    <row r="37" spans="1:40" s="94" customFormat="1" ht="15.75" customHeight="1">
      <c r="A37" s="93" t="s">
        <v>75</v>
      </c>
      <c r="B37" s="137">
        <f t="shared" si="2"/>
        <v>235</v>
      </c>
      <c r="C37" s="137">
        <f t="shared" si="12"/>
        <v>60</v>
      </c>
      <c r="D37" s="137">
        <f t="shared" si="3"/>
        <v>175</v>
      </c>
      <c r="E37" s="137">
        <f t="shared" si="4"/>
        <v>44</v>
      </c>
      <c r="F37" s="168">
        <v>16</v>
      </c>
      <c r="G37" s="168">
        <v>28</v>
      </c>
      <c r="H37" s="137">
        <f t="shared" si="5"/>
        <v>97</v>
      </c>
      <c r="I37" s="168">
        <v>13</v>
      </c>
      <c r="J37" s="168">
        <v>84</v>
      </c>
      <c r="K37" s="137">
        <f t="shared" si="6"/>
        <v>1</v>
      </c>
      <c r="L37" s="168">
        <v>1</v>
      </c>
      <c r="M37" s="168">
        <v>0</v>
      </c>
      <c r="N37" s="137" t="str">
        <f t="shared" si="7"/>
        <v>-</v>
      </c>
      <c r="O37" s="168">
        <v>0</v>
      </c>
      <c r="P37" s="168">
        <v>0</v>
      </c>
      <c r="Q37" s="137">
        <f t="shared" si="8"/>
        <v>84</v>
      </c>
      <c r="R37" s="168">
        <v>27</v>
      </c>
      <c r="S37" s="168">
        <v>57</v>
      </c>
      <c r="T37" s="137">
        <f t="shared" si="9"/>
        <v>2</v>
      </c>
      <c r="U37" s="168">
        <v>2</v>
      </c>
      <c r="V37" s="168">
        <v>0</v>
      </c>
      <c r="W37" s="137">
        <f t="shared" si="10"/>
        <v>7</v>
      </c>
      <c r="X37" s="168">
        <v>1</v>
      </c>
      <c r="Y37" s="168">
        <v>6</v>
      </c>
      <c r="Z37" s="137" t="str">
        <f t="shared" si="11"/>
        <v>-</v>
      </c>
      <c r="AA37" s="161">
        <v>0</v>
      </c>
      <c r="AB37" s="168">
        <v>0</v>
      </c>
      <c r="AC37" s="160" t="str">
        <f t="shared" si="13"/>
        <v>-</v>
      </c>
      <c r="AD37" s="168">
        <v>0</v>
      </c>
      <c r="AE37" s="168">
        <v>0</v>
      </c>
      <c r="AF37" s="168">
        <v>0</v>
      </c>
      <c r="AG37" s="161">
        <v>0</v>
      </c>
      <c r="AH37" s="169">
        <v>44</v>
      </c>
      <c r="AI37" s="170">
        <v>77</v>
      </c>
      <c r="AJ37" s="170">
        <v>1</v>
      </c>
      <c r="AK37" s="174">
        <v>18.7</v>
      </c>
      <c r="AL37" s="175">
        <v>26.7</v>
      </c>
      <c r="AM37" s="175">
        <v>16</v>
      </c>
      <c r="AN37" s="176">
        <v>35.7</v>
      </c>
    </row>
    <row r="38" spans="1:40" s="94" customFormat="1" ht="15.75" customHeight="1">
      <c r="A38" s="93" t="s">
        <v>76</v>
      </c>
      <c r="B38" s="137">
        <f t="shared" si="2"/>
        <v>213</v>
      </c>
      <c r="C38" s="137">
        <f t="shared" si="12"/>
        <v>87</v>
      </c>
      <c r="D38" s="137">
        <f t="shared" si="3"/>
        <v>126</v>
      </c>
      <c r="E38" s="137">
        <f t="shared" si="4"/>
        <v>55</v>
      </c>
      <c r="F38" s="168">
        <v>25</v>
      </c>
      <c r="G38" s="168">
        <v>30</v>
      </c>
      <c r="H38" s="137">
        <f t="shared" si="5"/>
        <v>57</v>
      </c>
      <c r="I38" s="168">
        <v>21</v>
      </c>
      <c r="J38" s="168">
        <v>36</v>
      </c>
      <c r="K38" s="137" t="str">
        <f t="shared" si="6"/>
        <v>-</v>
      </c>
      <c r="L38" s="168">
        <v>0</v>
      </c>
      <c r="M38" s="168">
        <v>0</v>
      </c>
      <c r="N38" s="137" t="str">
        <f t="shared" si="7"/>
        <v>-</v>
      </c>
      <c r="O38" s="168">
        <v>0</v>
      </c>
      <c r="P38" s="168">
        <v>0</v>
      </c>
      <c r="Q38" s="137">
        <f t="shared" si="8"/>
        <v>92</v>
      </c>
      <c r="R38" s="168">
        <v>39</v>
      </c>
      <c r="S38" s="168">
        <v>53</v>
      </c>
      <c r="T38" s="137">
        <f t="shared" si="9"/>
        <v>4</v>
      </c>
      <c r="U38" s="168">
        <v>1</v>
      </c>
      <c r="V38" s="168">
        <v>3</v>
      </c>
      <c r="W38" s="137">
        <f t="shared" si="10"/>
        <v>5</v>
      </c>
      <c r="X38" s="168">
        <v>1</v>
      </c>
      <c r="Y38" s="168">
        <v>4</v>
      </c>
      <c r="Z38" s="137" t="str">
        <f t="shared" si="11"/>
        <v>-</v>
      </c>
      <c r="AA38" s="161">
        <v>0</v>
      </c>
      <c r="AB38" s="168">
        <v>0</v>
      </c>
      <c r="AC38" s="160" t="str">
        <f t="shared" si="13"/>
        <v>-</v>
      </c>
      <c r="AD38" s="168">
        <v>0</v>
      </c>
      <c r="AE38" s="168">
        <v>0</v>
      </c>
      <c r="AF38" s="168">
        <v>0</v>
      </c>
      <c r="AG38" s="161">
        <v>0</v>
      </c>
      <c r="AH38" s="169">
        <v>55</v>
      </c>
      <c r="AI38" s="170">
        <v>60</v>
      </c>
      <c r="AJ38" s="170">
        <v>0</v>
      </c>
      <c r="AK38" s="174">
        <v>25.8</v>
      </c>
      <c r="AL38" s="175">
        <v>28.7</v>
      </c>
      <c r="AM38" s="175">
        <v>23.8</v>
      </c>
      <c r="AN38" s="176">
        <v>43.2</v>
      </c>
    </row>
    <row r="39" spans="1:40" s="94" customFormat="1" ht="15.75" customHeight="1">
      <c r="A39" s="93" t="s">
        <v>77</v>
      </c>
      <c r="B39" s="137">
        <f t="shared" si="2"/>
        <v>78</v>
      </c>
      <c r="C39" s="137">
        <f t="shared" si="12"/>
        <v>64</v>
      </c>
      <c r="D39" s="137">
        <f t="shared" si="3"/>
        <v>14</v>
      </c>
      <c r="E39" s="137">
        <f t="shared" si="4"/>
        <v>6</v>
      </c>
      <c r="F39" s="168">
        <v>6</v>
      </c>
      <c r="G39" s="168">
        <v>0</v>
      </c>
      <c r="H39" s="137" t="str">
        <f t="shared" si="5"/>
        <v>-</v>
      </c>
      <c r="I39" s="168">
        <v>0</v>
      </c>
      <c r="J39" s="168">
        <v>0</v>
      </c>
      <c r="K39" s="137">
        <f t="shared" si="6"/>
        <v>13</v>
      </c>
      <c r="L39" s="168">
        <v>9</v>
      </c>
      <c r="M39" s="168">
        <v>4</v>
      </c>
      <c r="N39" s="137">
        <f t="shared" si="7"/>
        <v>1</v>
      </c>
      <c r="O39" s="168">
        <v>1</v>
      </c>
      <c r="P39" s="168">
        <v>0</v>
      </c>
      <c r="Q39" s="137">
        <f t="shared" si="8"/>
        <v>58</v>
      </c>
      <c r="R39" s="168">
        <v>48</v>
      </c>
      <c r="S39" s="168">
        <v>10</v>
      </c>
      <c r="T39" s="137" t="str">
        <f t="shared" si="9"/>
        <v>-</v>
      </c>
      <c r="U39" s="168">
        <v>0</v>
      </c>
      <c r="V39" s="168">
        <v>0</v>
      </c>
      <c r="W39" s="137" t="str">
        <f t="shared" si="10"/>
        <v>-</v>
      </c>
      <c r="X39" s="168">
        <v>0</v>
      </c>
      <c r="Y39" s="168">
        <v>0</v>
      </c>
      <c r="Z39" s="137" t="str">
        <f t="shared" si="11"/>
        <v>-</v>
      </c>
      <c r="AA39" s="161">
        <v>0</v>
      </c>
      <c r="AB39" s="168">
        <v>0</v>
      </c>
      <c r="AC39" s="160" t="str">
        <f t="shared" si="13"/>
        <v>-</v>
      </c>
      <c r="AD39" s="168">
        <v>0</v>
      </c>
      <c r="AE39" s="168">
        <v>0</v>
      </c>
      <c r="AF39" s="168">
        <v>0</v>
      </c>
      <c r="AG39" s="161">
        <v>0</v>
      </c>
      <c r="AH39" s="169">
        <v>6</v>
      </c>
      <c r="AI39" s="170">
        <v>44</v>
      </c>
      <c r="AJ39" s="170">
        <v>0</v>
      </c>
      <c r="AK39" s="174">
        <v>7.7</v>
      </c>
      <c r="AL39" s="175">
        <v>9.4</v>
      </c>
      <c r="AM39" s="175">
        <v>0</v>
      </c>
      <c r="AN39" s="176">
        <v>74.4</v>
      </c>
    </row>
    <row r="40" spans="1:40" s="94" customFormat="1" ht="15.75" customHeight="1">
      <c r="A40" s="93" t="s">
        <v>78</v>
      </c>
      <c r="B40" s="137">
        <f t="shared" si="2"/>
        <v>25</v>
      </c>
      <c r="C40" s="137">
        <f t="shared" si="12"/>
        <v>13</v>
      </c>
      <c r="D40" s="137">
        <f t="shared" si="3"/>
        <v>12</v>
      </c>
      <c r="E40" s="137">
        <f t="shared" si="4"/>
        <v>1</v>
      </c>
      <c r="F40" s="168">
        <v>0</v>
      </c>
      <c r="G40" s="168">
        <v>1</v>
      </c>
      <c r="H40" s="137">
        <f t="shared" si="5"/>
        <v>5</v>
      </c>
      <c r="I40" s="168">
        <v>3</v>
      </c>
      <c r="J40" s="168">
        <v>2</v>
      </c>
      <c r="K40" s="137" t="str">
        <f t="shared" si="6"/>
        <v>-</v>
      </c>
      <c r="L40" s="168">
        <v>0</v>
      </c>
      <c r="M40" s="168">
        <v>0</v>
      </c>
      <c r="N40" s="137" t="str">
        <f t="shared" si="7"/>
        <v>-</v>
      </c>
      <c r="O40" s="168">
        <v>0</v>
      </c>
      <c r="P40" s="168">
        <v>0</v>
      </c>
      <c r="Q40" s="137">
        <f t="shared" si="8"/>
        <v>15</v>
      </c>
      <c r="R40" s="168">
        <v>9</v>
      </c>
      <c r="S40" s="168">
        <v>6</v>
      </c>
      <c r="T40" s="137">
        <f t="shared" si="9"/>
        <v>1</v>
      </c>
      <c r="U40" s="168">
        <v>0</v>
      </c>
      <c r="V40" s="168">
        <v>1</v>
      </c>
      <c r="W40" s="137">
        <f t="shared" si="10"/>
        <v>3</v>
      </c>
      <c r="X40" s="168">
        <v>1</v>
      </c>
      <c r="Y40" s="168">
        <v>2</v>
      </c>
      <c r="Z40" s="137" t="str">
        <f t="shared" si="11"/>
        <v>-</v>
      </c>
      <c r="AA40" s="161">
        <v>0</v>
      </c>
      <c r="AB40" s="168">
        <v>0</v>
      </c>
      <c r="AC40" s="160" t="str">
        <f t="shared" si="13"/>
        <v>-</v>
      </c>
      <c r="AD40" s="168">
        <v>0</v>
      </c>
      <c r="AE40" s="168">
        <v>0</v>
      </c>
      <c r="AF40" s="168">
        <v>0</v>
      </c>
      <c r="AG40" s="161">
        <v>0</v>
      </c>
      <c r="AH40" s="169">
        <v>1</v>
      </c>
      <c r="AI40" s="170">
        <v>13</v>
      </c>
      <c r="AJ40" s="170">
        <v>0</v>
      </c>
      <c r="AK40" s="174">
        <v>4</v>
      </c>
      <c r="AL40" s="175">
        <v>0</v>
      </c>
      <c r="AM40" s="175">
        <v>8.3</v>
      </c>
      <c r="AN40" s="176">
        <v>60</v>
      </c>
    </row>
    <row r="41" spans="1:40" s="94" customFormat="1" ht="15.75" customHeight="1">
      <c r="A41" s="93" t="s">
        <v>79</v>
      </c>
      <c r="B41" s="137">
        <f t="shared" si="2"/>
        <v>374</v>
      </c>
      <c r="C41" s="137">
        <f t="shared" si="12"/>
        <v>211</v>
      </c>
      <c r="D41" s="137">
        <f t="shared" si="3"/>
        <v>163</v>
      </c>
      <c r="E41" s="137">
        <f t="shared" si="4"/>
        <v>115</v>
      </c>
      <c r="F41" s="168">
        <v>66</v>
      </c>
      <c r="G41" s="168">
        <v>49</v>
      </c>
      <c r="H41" s="137">
        <f t="shared" si="5"/>
        <v>89</v>
      </c>
      <c r="I41" s="168">
        <v>41</v>
      </c>
      <c r="J41" s="168">
        <v>48</v>
      </c>
      <c r="K41" s="137">
        <f t="shared" si="6"/>
        <v>8</v>
      </c>
      <c r="L41" s="168">
        <v>6</v>
      </c>
      <c r="M41" s="168">
        <v>2</v>
      </c>
      <c r="N41" s="137">
        <f t="shared" si="7"/>
        <v>2</v>
      </c>
      <c r="O41" s="168">
        <v>2</v>
      </c>
      <c r="P41" s="168">
        <v>0</v>
      </c>
      <c r="Q41" s="137">
        <f t="shared" si="8"/>
        <v>155</v>
      </c>
      <c r="R41" s="168">
        <v>96</v>
      </c>
      <c r="S41" s="168">
        <v>59</v>
      </c>
      <c r="T41" s="137">
        <f t="shared" si="9"/>
        <v>5</v>
      </c>
      <c r="U41" s="168">
        <v>0</v>
      </c>
      <c r="V41" s="168">
        <v>5</v>
      </c>
      <c r="W41" s="137" t="str">
        <f t="shared" si="10"/>
        <v>-</v>
      </c>
      <c r="X41" s="168">
        <v>0</v>
      </c>
      <c r="Y41" s="168">
        <v>0</v>
      </c>
      <c r="Z41" s="137" t="str">
        <f t="shared" si="11"/>
        <v>-</v>
      </c>
      <c r="AA41" s="161">
        <v>0</v>
      </c>
      <c r="AB41" s="168">
        <v>0</v>
      </c>
      <c r="AC41" s="160" t="str">
        <f t="shared" si="13"/>
        <v>-</v>
      </c>
      <c r="AD41" s="168">
        <v>0</v>
      </c>
      <c r="AE41" s="168">
        <v>0</v>
      </c>
      <c r="AF41" s="168">
        <v>0</v>
      </c>
      <c r="AG41" s="161">
        <v>0</v>
      </c>
      <c r="AH41" s="169">
        <v>114</v>
      </c>
      <c r="AI41" s="170">
        <v>121</v>
      </c>
      <c r="AJ41" s="170">
        <v>18</v>
      </c>
      <c r="AK41" s="174">
        <v>30.7</v>
      </c>
      <c r="AL41" s="175">
        <v>31.3</v>
      </c>
      <c r="AM41" s="175">
        <v>30.1</v>
      </c>
      <c r="AN41" s="176">
        <v>41.4</v>
      </c>
    </row>
    <row r="42" spans="1:40" s="94" customFormat="1" ht="15.75" customHeight="1">
      <c r="A42" s="93" t="s">
        <v>80</v>
      </c>
      <c r="B42" s="137">
        <f t="shared" si="2"/>
        <v>28</v>
      </c>
      <c r="C42" s="137">
        <f t="shared" si="12"/>
        <v>18</v>
      </c>
      <c r="D42" s="137">
        <f t="shared" si="3"/>
        <v>10</v>
      </c>
      <c r="E42" s="137">
        <f t="shared" si="4"/>
        <v>2</v>
      </c>
      <c r="F42" s="168">
        <v>2</v>
      </c>
      <c r="G42" s="168">
        <v>0</v>
      </c>
      <c r="H42" s="137">
        <f t="shared" si="5"/>
        <v>6</v>
      </c>
      <c r="I42" s="168">
        <v>5</v>
      </c>
      <c r="J42" s="168">
        <v>1</v>
      </c>
      <c r="K42" s="137">
        <f t="shared" si="6"/>
        <v>1</v>
      </c>
      <c r="L42" s="168">
        <v>1</v>
      </c>
      <c r="M42" s="168">
        <v>0</v>
      </c>
      <c r="N42" s="137" t="str">
        <f t="shared" si="7"/>
        <v>-</v>
      </c>
      <c r="O42" s="168">
        <v>0</v>
      </c>
      <c r="P42" s="168">
        <v>0</v>
      </c>
      <c r="Q42" s="137">
        <f t="shared" si="8"/>
        <v>17</v>
      </c>
      <c r="R42" s="168">
        <v>9</v>
      </c>
      <c r="S42" s="168">
        <v>8</v>
      </c>
      <c r="T42" s="137" t="str">
        <f t="shared" si="9"/>
        <v>-</v>
      </c>
      <c r="U42" s="168">
        <v>0</v>
      </c>
      <c r="V42" s="168">
        <v>0</v>
      </c>
      <c r="W42" s="137">
        <f t="shared" si="10"/>
        <v>2</v>
      </c>
      <c r="X42" s="168">
        <v>1</v>
      </c>
      <c r="Y42" s="168">
        <v>1</v>
      </c>
      <c r="Z42" s="137" t="str">
        <f t="shared" si="11"/>
        <v>-</v>
      </c>
      <c r="AA42" s="161">
        <v>0</v>
      </c>
      <c r="AB42" s="168">
        <v>0</v>
      </c>
      <c r="AC42" s="160" t="str">
        <f t="shared" si="13"/>
        <v>-</v>
      </c>
      <c r="AD42" s="168">
        <v>0</v>
      </c>
      <c r="AE42" s="168">
        <v>0</v>
      </c>
      <c r="AF42" s="168">
        <v>0</v>
      </c>
      <c r="AG42" s="161">
        <v>0</v>
      </c>
      <c r="AH42" s="169">
        <v>2</v>
      </c>
      <c r="AI42" s="170">
        <v>15</v>
      </c>
      <c r="AJ42" s="170">
        <v>0</v>
      </c>
      <c r="AK42" s="177">
        <v>7.1</v>
      </c>
      <c r="AL42" s="175">
        <v>11.1</v>
      </c>
      <c r="AM42" s="175">
        <v>0</v>
      </c>
      <c r="AN42" s="176">
        <v>60.7</v>
      </c>
    </row>
    <row r="43" spans="1:40" s="94" customFormat="1" ht="15.75" customHeight="1">
      <c r="A43" s="93" t="s">
        <v>81</v>
      </c>
      <c r="B43" s="137">
        <f t="shared" si="2"/>
        <v>275</v>
      </c>
      <c r="C43" s="137">
        <f t="shared" si="12"/>
        <v>130</v>
      </c>
      <c r="D43" s="137">
        <f t="shared" si="3"/>
        <v>145</v>
      </c>
      <c r="E43" s="137">
        <f t="shared" si="4"/>
        <v>116</v>
      </c>
      <c r="F43" s="168">
        <v>57</v>
      </c>
      <c r="G43" s="168">
        <v>59</v>
      </c>
      <c r="H43" s="137">
        <f t="shared" si="5"/>
        <v>94</v>
      </c>
      <c r="I43" s="168">
        <v>33</v>
      </c>
      <c r="J43" s="168">
        <v>61</v>
      </c>
      <c r="K43" s="137">
        <f t="shared" si="6"/>
        <v>2</v>
      </c>
      <c r="L43" s="168">
        <v>2</v>
      </c>
      <c r="M43" s="168">
        <v>0</v>
      </c>
      <c r="N43" s="137" t="str">
        <f t="shared" si="7"/>
        <v>-</v>
      </c>
      <c r="O43" s="168">
        <v>0</v>
      </c>
      <c r="P43" s="168">
        <v>0</v>
      </c>
      <c r="Q43" s="137">
        <f t="shared" si="8"/>
        <v>57</v>
      </c>
      <c r="R43" s="168">
        <v>35</v>
      </c>
      <c r="S43" s="168">
        <v>22</v>
      </c>
      <c r="T43" s="137">
        <f t="shared" si="9"/>
        <v>5</v>
      </c>
      <c r="U43" s="168">
        <v>3</v>
      </c>
      <c r="V43" s="168">
        <v>2</v>
      </c>
      <c r="W43" s="137">
        <f t="shared" si="10"/>
        <v>1</v>
      </c>
      <c r="X43" s="168">
        <v>0</v>
      </c>
      <c r="Y43" s="168">
        <v>1</v>
      </c>
      <c r="Z43" s="137" t="str">
        <f t="shared" si="11"/>
        <v>-</v>
      </c>
      <c r="AA43" s="161">
        <v>0</v>
      </c>
      <c r="AB43" s="168">
        <v>0</v>
      </c>
      <c r="AC43" s="160">
        <f t="shared" si="13"/>
        <v>2</v>
      </c>
      <c r="AD43" s="168">
        <v>2</v>
      </c>
      <c r="AE43" s="168">
        <v>0</v>
      </c>
      <c r="AF43" s="168">
        <v>0</v>
      </c>
      <c r="AG43" s="161">
        <v>0</v>
      </c>
      <c r="AH43" s="169">
        <v>118</v>
      </c>
      <c r="AI43" s="170">
        <v>43</v>
      </c>
      <c r="AJ43" s="170">
        <v>0</v>
      </c>
      <c r="AK43" s="174">
        <v>42.2</v>
      </c>
      <c r="AL43" s="175">
        <v>43.8</v>
      </c>
      <c r="AM43" s="175">
        <v>40.7</v>
      </c>
      <c r="AN43" s="176">
        <v>21.5</v>
      </c>
    </row>
    <row r="44" spans="1:40" s="94" customFormat="1" ht="15.75" customHeight="1">
      <c r="A44" s="93" t="s">
        <v>82</v>
      </c>
      <c r="B44" s="137">
        <f t="shared" si="2"/>
        <v>148</v>
      </c>
      <c r="C44" s="137">
        <f t="shared" si="12"/>
        <v>86</v>
      </c>
      <c r="D44" s="137">
        <f t="shared" si="3"/>
        <v>62</v>
      </c>
      <c r="E44" s="137">
        <f t="shared" si="4"/>
        <v>15</v>
      </c>
      <c r="F44" s="168">
        <v>7</v>
      </c>
      <c r="G44" s="168">
        <v>8</v>
      </c>
      <c r="H44" s="137">
        <f t="shared" si="5"/>
        <v>32</v>
      </c>
      <c r="I44" s="168">
        <v>19</v>
      </c>
      <c r="J44" s="168">
        <v>13</v>
      </c>
      <c r="K44" s="137" t="str">
        <f t="shared" si="6"/>
        <v>-</v>
      </c>
      <c r="L44" s="168">
        <v>0</v>
      </c>
      <c r="M44" s="168">
        <v>0</v>
      </c>
      <c r="N44" s="137">
        <f t="shared" si="7"/>
        <v>5</v>
      </c>
      <c r="O44" s="168">
        <v>3</v>
      </c>
      <c r="P44" s="168">
        <v>2</v>
      </c>
      <c r="Q44" s="137">
        <f t="shared" si="8"/>
        <v>94</v>
      </c>
      <c r="R44" s="168">
        <v>56</v>
      </c>
      <c r="S44" s="168">
        <v>38</v>
      </c>
      <c r="T44" s="137">
        <f t="shared" si="9"/>
        <v>1</v>
      </c>
      <c r="U44" s="168">
        <v>0</v>
      </c>
      <c r="V44" s="168">
        <v>1</v>
      </c>
      <c r="W44" s="137">
        <f t="shared" si="10"/>
        <v>1</v>
      </c>
      <c r="X44" s="168">
        <v>1</v>
      </c>
      <c r="Y44" s="168">
        <v>0</v>
      </c>
      <c r="Z44" s="137" t="str">
        <f t="shared" si="11"/>
        <v>-</v>
      </c>
      <c r="AA44" s="161">
        <v>0</v>
      </c>
      <c r="AB44" s="168">
        <v>0</v>
      </c>
      <c r="AC44" s="160">
        <f t="shared" si="13"/>
        <v>1</v>
      </c>
      <c r="AD44" s="168">
        <v>0</v>
      </c>
      <c r="AE44" s="168">
        <v>1</v>
      </c>
      <c r="AF44" s="168">
        <v>0</v>
      </c>
      <c r="AG44" s="161">
        <v>0</v>
      </c>
      <c r="AH44" s="169">
        <v>15</v>
      </c>
      <c r="AI44" s="170">
        <v>83</v>
      </c>
      <c r="AJ44" s="170">
        <v>0</v>
      </c>
      <c r="AK44" s="174">
        <v>10.1</v>
      </c>
      <c r="AL44" s="175">
        <v>8.1</v>
      </c>
      <c r="AM44" s="175">
        <v>12.9</v>
      </c>
      <c r="AN44" s="176">
        <v>64.2</v>
      </c>
    </row>
    <row r="45" spans="1:40" s="94" customFormat="1" ht="15.75" customHeight="1">
      <c r="A45" s="93" t="s">
        <v>83</v>
      </c>
      <c r="B45" s="137">
        <f t="shared" si="2"/>
        <v>73</v>
      </c>
      <c r="C45" s="137">
        <f t="shared" si="12"/>
        <v>43</v>
      </c>
      <c r="D45" s="137">
        <f t="shared" si="3"/>
        <v>30</v>
      </c>
      <c r="E45" s="137">
        <f t="shared" si="4"/>
        <v>33</v>
      </c>
      <c r="F45" s="168">
        <v>22</v>
      </c>
      <c r="G45" s="168">
        <v>11</v>
      </c>
      <c r="H45" s="137">
        <f t="shared" si="5"/>
        <v>12</v>
      </c>
      <c r="I45" s="168">
        <v>3</v>
      </c>
      <c r="J45" s="168">
        <v>9</v>
      </c>
      <c r="K45" s="137">
        <f t="shared" si="6"/>
        <v>4</v>
      </c>
      <c r="L45" s="168">
        <v>3</v>
      </c>
      <c r="M45" s="168">
        <v>1</v>
      </c>
      <c r="N45" s="137" t="str">
        <f t="shared" si="7"/>
        <v>-</v>
      </c>
      <c r="O45" s="168">
        <v>0</v>
      </c>
      <c r="P45" s="168">
        <v>0</v>
      </c>
      <c r="Q45" s="137">
        <f t="shared" si="8"/>
        <v>18</v>
      </c>
      <c r="R45" s="168">
        <v>11</v>
      </c>
      <c r="S45" s="168">
        <v>7</v>
      </c>
      <c r="T45" s="137" t="str">
        <f t="shared" si="9"/>
        <v>-</v>
      </c>
      <c r="U45" s="168">
        <v>0</v>
      </c>
      <c r="V45" s="168">
        <v>0</v>
      </c>
      <c r="W45" s="137">
        <f t="shared" si="10"/>
        <v>6</v>
      </c>
      <c r="X45" s="168">
        <v>4</v>
      </c>
      <c r="Y45" s="168">
        <v>2</v>
      </c>
      <c r="Z45" s="137" t="str">
        <f t="shared" si="11"/>
        <v>-</v>
      </c>
      <c r="AA45" s="161">
        <v>0</v>
      </c>
      <c r="AB45" s="168">
        <v>0</v>
      </c>
      <c r="AC45" s="160" t="str">
        <f t="shared" si="13"/>
        <v>-</v>
      </c>
      <c r="AD45" s="168">
        <v>0</v>
      </c>
      <c r="AE45" s="168">
        <v>0</v>
      </c>
      <c r="AF45" s="168">
        <v>0</v>
      </c>
      <c r="AG45" s="161">
        <v>0</v>
      </c>
      <c r="AH45" s="169">
        <v>36</v>
      </c>
      <c r="AI45" s="170">
        <v>10</v>
      </c>
      <c r="AJ45" s="170">
        <v>1</v>
      </c>
      <c r="AK45" s="174">
        <v>45.2</v>
      </c>
      <c r="AL45" s="175">
        <v>51.2</v>
      </c>
      <c r="AM45" s="175">
        <v>36.7</v>
      </c>
      <c r="AN45" s="176">
        <v>24.7</v>
      </c>
    </row>
    <row r="46" spans="1:40" s="94" customFormat="1" ht="15.75" customHeight="1">
      <c r="A46" s="93" t="s">
        <v>84</v>
      </c>
      <c r="B46" s="137">
        <f t="shared" si="2"/>
        <v>0</v>
      </c>
      <c r="C46" s="137">
        <f t="shared" si="12"/>
        <v>0</v>
      </c>
      <c r="D46" s="137">
        <f t="shared" si="3"/>
        <v>0</v>
      </c>
      <c r="E46" s="137" t="str">
        <f t="shared" si="4"/>
        <v>-</v>
      </c>
      <c r="F46" s="168">
        <v>0</v>
      </c>
      <c r="G46" s="168">
        <v>0</v>
      </c>
      <c r="H46" s="137" t="str">
        <f t="shared" si="5"/>
        <v>-</v>
      </c>
      <c r="I46" s="168">
        <v>0</v>
      </c>
      <c r="J46" s="168">
        <v>0</v>
      </c>
      <c r="K46" s="137" t="str">
        <f t="shared" si="6"/>
        <v>-</v>
      </c>
      <c r="L46" s="168">
        <v>0</v>
      </c>
      <c r="M46" s="168">
        <v>0</v>
      </c>
      <c r="N46" s="137" t="str">
        <f t="shared" si="7"/>
        <v>-</v>
      </c>
      <c r="O46" s="168">
        <v>0</v>
      </c>
      <c r="P46" s="168">
        <v>0</v>
      </c>
      <c r="Q46" s="137" t="str">
        <f t="shared" si="8"/>
        <v>-</v>
      </c>
      <c r="R46" s="168">
        <v>0</v>
      </c>
      <c r="S46" s="168">
        <v>0</v>
      </c>
      <c r="T46" s="137" t="str">
        <f t="shared" si="9"/>
        <v>-</v>
      </c>
      <c r="U46" s="168">
        <v>0</v>
      </c>
      <c r="V46" s="168">
        <v>0</v>
      </c>
      <c r="W46" s="137" t="str">
        <f t="shared" si="10"/>
        <v>-</v>
      </c>
      <c r="X46" s="168">
        <v>0</v>
      </c>
      <c r="Y46" s="168">
        <v>0</v>
      </c>
      <c r="Z46" s="137" t="str">
        <f t="shared" si="11"/>
        <v>-</v>
      </c>
      <c r="AA46" s="161">
        <v>0</v>
      </c>
      <c r="AB46" s="168">
        <v>0</v>
      </c>
      <c r="AC46" s="160" t="str">
        <f t="shared" si="13"/>
        <v>-</v>
      </c>
      <c r="AD46" s="168">
        <v>0</v>
      </c>
      <c r="AE46" s="168">
        <v>0</v>
      </c>
      <c r="AF46" s="168">
        <v>0</v>
      </c>
      <c r="AG46" s="161">
        <v>0</v>
      </c>
      <c r="AH46" s="169">
        <v>0</v>
      </c>
      <c r="AI46" s="170">
        <v>0</v>
      </c>
      <c r="AJ46" s="170">
        <v>0</v>
      </c>
      <c r="AK46" s="177">
        <v>0</v>
      </c>
      <c r="AL46" s="175">
        <v>0</v>
      </c>
      <c r="AM46" s="175">
        <v>0</v>
      </c>
      <c r="AN46" s="176">
        <v>0</v>
      </c>
    </row>
    <row r="47" spans="1:40" s="94" customFormat="1" ht="15.75" customHeight="1">
      <c r="A47" s="93" t="s">
        <v>85</v>
      </c>
      <c r="B47" s="137">
        <f t="shared" si="2"/>
        <v>71</v>
      </c>
      <c r="C47" s="137">
        <f t="shared" si="12"/>
        <v>33</v>
      </c>
      <c r="D47" s="137">
        <f t="shared" si="3"/>
        <v>38</v>
      </c>
      <c r="E47" s="137">
        <f t="shared" si="4"/>
        <v>11</v>
      </c>
      <c r="F47" s="168">
        <v>8</v>
      </c>
      <c r="G47" s="168">
        <v>3</v>
      </c>
      <c r="H47" s="137">
        <f t="shared" si="5"/>
        <v>25</v>
      </c>
      <c r="I47" s="168">
        <v>10</v>
      </c>
      <c r="J47" s="168">
        <v>15</v>
      </c>
      <c r="K47" s="137" t="str">
        <f t="shared" si="6"/>
        <v>-</v>
      </c>
      <c r="L47" s="168">
        <v>0</v>
      </c>
      <c r="M47" s="168">
        <v>0</v>
      </c>
      <c r="N47" s="137" t="str">
        <f t="shared" si="7"/>
        <v>-</v>
      </c>
      <c r="O47" s="168">
        <v>0</v>
      </c>
      <c r="P47" s="168">
        <v>0</v>
      </c>
      <c r="Q47" s="137">
        <f t="shared" si="8"/>
        <v>25</v>
      </c>
      <c r="R47" s="168">
        <v>13</v>
      </c>
      <c r="S47" s="168">
        <v>12</v>
      </c>
      <c r="T47" s="137">
        <f t="shared" si="9"/>
        <v>9</v>
      </c>
      <c r="U47" s="168">
        <v>2</v>
      </c>
      <c r="V47" s="168">
        <v>7</v>
      </c>
      <c r="W47" s="137">
        <f t="shared" si="10"/>
        <v>1</v>
      </c>
      <c r="X47" s="168">
        <v>0</v>
      </c>
      <c r="Y47" s="168">
        <v>1</v>
      </c>
      <c r="Z47" s="137" t="str">
        <f t="shared" si="11"/>
        <v>-</v>
      </c>
      <c r="AA47" s="161">
        <v>0</v>
      </c>
      <c r="AB47" s="168">
        <v>0</v>
      </c>
      <c r="AC47" s="160" t="str">
        <f t="shared" si="13"/>
        <v>-</v>
      </c>
      <c r="AD47" s="168">
        <v>0</v>
      </c>
      <c r="AE47" s="168">
        <v>0</v>
      </c>
      <c r="AF47" s="168">
        <v>0</v>
      </c>
      <c r="AG47" s="161">
        <v>0</v>
      </c>
      <c r="AH47" s="169">
        <v>11</v>
      </c>
      <c r="AI47" s="170">
        <v>15</v>
      </c>
      <c r="AJ47" s="170">
        <v>0</v>
      </c>
      <c r="AK47" s="174">
        <v>15.5</v>
      </c>
      <c r="AL47" s="175">
        <v>24.2</v>
      </c>
      <c r="AM47" s="175">
        <v>7.9</v>
      </c>
      <c r="AN47" s="176">
        <v>35.2</v>
      </c>
    </row>
    <row r="48" spans="1:40" s="94" customFormat="1" ht="15.75" customHeight="1">
      <c r="A48" s="93" t="s">
        <v>86</v>
      </c>
      <c r="B48" s="137">
        <f t="shared" si="2"/>
        <v>94</v>
      </c>
      <c r="C48" s="137">
        <f t="shared" si="12"/>
        <v>44</v>
      </c>
      <c r="D48" s="137">
        <f t="shared" si="3"/>
        <v>50</v>
      </c>
      <c r="E48" s="137">
        <f t="shared" si="4"/>
        <v>63</v>
      </c>
      <c r="F48" s="168">
        <v>33</v>
      </c>
      <c r="G48" s="168">
        <v>30</v>
      </c>
      <c r="H48" s="137">
        <f t="shared" si="5"/>
        <v>22</v>
      </c>
      <c r="I48" s="168">
        <v>8</v>
      </c>
      <c r="J48" s="168">
        <v>14</v>
      </c>
      <c r="K48" s="137">
        <f t="shared" si="6"/>
        <v>2</v>
      </c>
      <c r="L48" s="168">
        <v>1</v>
      </c>
      <c r="M48" s="168">
        <v>1</v>
      </c>
      <c r="N48" s="137" t="str">
        <f t="shared" si="7"/>
        <v>-</v>
      </c>
      <c r="O48" s="168">
        <v>0</v>
      </c>
      <c r="P48" s="168">
        <v>0</v>
      </c>
      <c r="Q48" s="137">
        <f t="shared" si="8"/>
        <v>7</v>
      </c>
      <c r="R48" s="168">
        <v>2</v>
      </c>
      <c r="S48" s="168">
        <v>5</v>
      </c>
      <c r="T48" s="137" t="str">
        <f t="shared" si="9"/>
        <v>-</v>
      </c>
      <c r="U48" s="168">
        <v>0</v>
      </c>
      <c r="V48" s="168">
        <v>0</v>
      </c>
      <c r="W48" s="137" t="str">
        <f t="shared" si="10"/>
        <v>-</v>
      </c>
      <c r="X48" s="168">
        <v>0</v>
      </c>
      <c r="Y48" s="168">
        <v>0</v>
      </c>
      <c r="Z48" s="137" t="str">
        <f t="shared" si="11"/>
        <v>-</v>
      </c>
      <c r="AA48" s="161">
        <v>0</v>
      </c>
      <c r="AB48" s="168">
        <v>0</v>
      </c>
      <c r="AC48" s="160" t="str">
        <f t="shared" si="13"/>
        <v>-</v>
      </c>
      <c r="AD48" s="168">
        <v>0</v>
      </c>
      <c r="AE48" s="168">
        <v>0</v>
      </c>
      <c r="AF48" s="168">
        <v>0</v>
      </c>
      <c r="AG48" s="161">
        <v>0</v>
      </c>
      <c r="AH48" s="169">
        <v>63</v>
      </c>
      <c r="AI48" s="170">
        <v>5</v>
      </c>
      <c r="AJ48" s="170">
        <v>2</v>
      </c>
      <c r="AK48" s="174">
        <v>67</v>
      </c>
      <c r="AL48" s="175">
        <v>75</v>
      </c>
      <c r="AM48" s="175">
        <v>60</v>
      </c>
      <c r="AN48" s="176">
        <v>7.4</v>
      </c>
    </row>
    <row r="49" spans="1:40" s="94" customFormat="1" ht="15.75" customHeight="1">
      <c r="A49" s="93" t="s">
        <v>87</v>
      </c>
      <c r="B49" s="137">
        <f t="shared" si="2"/>
        <v>88</v>
      </c>
      <c r="C49" s="137">
        <f t="shared" si="12"/>
        <v>50</v>
      </c>
      <c r="D49" s="137">
        <f t="shared" si="3"/>
        <v>38</v>
      </c>
      <c r="E49" s="137">
        <f t="shared" si="4"/>
        <v>12</v>
      </c>
      <c r="F49" s="168">
        <v>7</v>
      </c>
      <c r="G49" s="168">
        <v>5</v>
      </c>
      <c r="H49" s="137">
        <f t="shared" si="5"/>
        <v>25</v>
      </c>
      <c r="I49" s="168">
        <v>8</v>
      </c>
      <c r="J49" s="168">
        <v>17</v>
      </c>
      <c r="K49" s="137" t="str">
        <f t="shared" si="6"/>
        <v>-</v>
      </c>
      <c r="L49" s="168">
        <v>0</v>
      </c>
      <c r="M49" s="168">
        <v>0</v>
      </c>
      <c r="N49" s="137">
        <f t="shared" si="7"/>
        <v>2</v>
      </c>
      <c r="O49" s="168">
        <v>1</v>
      </c>
      <c r="P49" s="168">
        <v>1</v>
      </c>
      <c r="Q49" s="137">
        <f t="shared" si="8"/>
        <v>47</v>
      </c>
      <c r="R49" s="168">
        <v>34</v>
      </c>
      <c r="S49" s="168">
        <v>13</v>
      </c>
      <c r="T49" s="137" t="str">
        <f t="shared" si="9"/>
        <v>-</v>
      </c>
      <c r="U49" s="168">
        <v>0</v>
      </c>
      <c r="V49" s="168">
        <v>0</v>
      </c>
      <c r="W49" s="137">
        <f t="shared" si="10"/>
        <v>2</v>
      </c>
      <c r="X49" s="168">
        <v>0</v>
      </c>
      <c r="Y49" s="168">
        <v>2</v>
      </c>
      <c r="Z49" s="137" t="str">
        <f t="shared" si="11"/>
        <v>-</v>
      </c>
      <c r="AA49" s="161">
        <v>0</v>
      </c>
      <c r="AB49" s="168">
        <v>0</v>
      </c>
      <c r="AC49" s="160" t="str">
        <f t="shared" si="13"/>
        <v>-</v>
      </c>
      <c r="AD49" s="168">
        <v>0</v>
      </c>
      <c r="AE49" s="168">
        <v>0</v>
      </c>
      <c r="AF49" s="168">
        <v>0</v>
      </c>
      <c r="AG49" s="161">
        <v>0</v>
      </c>
      <c r="AH49" s="169">
        <v>12</v>
      </c>
      <c r="AI49" s="170">
        <v>25</v>
      </c>
      <c r="AJ49" s="170">
        <v>0</v>
      </c>
      <c r="AK49" s="174">
        <v>13.6</v>
      </c>
      <c r="AL49" s="175">
        <v>14</v>
      </c>
      <c r="AM49" s="175">
        <v>13.2</v>
      </c>
      <c r="AN49" s="176">
        <v>53.4</v>
      </c>
    </row>
    <row r="50" spans="1:40" s="94" customFormat="1" ht="15.75" customHeight="1">
      <c r="A50" s="93" t="s">
        <v>88</v>
      </c>
      <c r="B50" s="137">
        <f t="shared" si="2"/>
        <v>72</v>
      </c>
      <c r="C50" s="137">
        <f t="shared" si="12"/>
        <v>41</v>
      </c>
      <c r="D50" s="137">
        <f t="shared" si="3"/>
        <v>31</v>
      </c>
      <c r="E50" s="137">
        <f t="shared" si="4"/>
        <v>3</v>
      </c>
      <c r="F50" s="168">
        <v>3</v>
      </c>
      <c r="G50" s="168">
        <v>0</v>
      </c>
      <c r="H50" s="137">
        <f t="shared" si="5"/>
        <v>22</v>
      </c>
      <c r="I50" s="168">
        <v>13</v>
      </c>
      <c r="J50" s="168">
        <v>9</v>
      </c>
      <c r="K50" s="137" t="str">
        <f t="shared" si="6"/>
        <v>-</v>
      </c>
      <c r="L50" s="168">
        <v>0</v>
      </c>
      <c r="M50" s="168">
        <v>0</v>
      </c>
      <c r="N50" s="137" t="str">
        <f t="shared" si="7"/>
        <v>-</v>
      </c>
      <c r="O50" s="168">
        <v>0</v>
      </c>
      <c r="P50" s="168">
        <v>0</v>
      </c>
      <c r="Q50" s="137">
        <f t="shared" si="8"/>
        <v>47</v>
      </c>
      <c r="R50" s="168">
        <v>25</v>
      </c>
      <c r="S50" s="168">
        <v>22</v>
      </c>
      <c r="T50" s="137" t="str">
        <f t="shared" si="9"/>
        <v>-</v>
      </c>
      <c r="U50" s="168">
        <v>0</v>
      </c>
      <c r="V50" s="168">
        <v>0</v>
      </c>
      <c r="W50" s="137" t="str">
        <f t="shared" si="10"/>
        <v>-</v>
      </c>
      <c r="X50" s="168">
        <v>0</v>
      </c>
      <c r="Y50" s="168">
        <v>0</v>
      </c>
      <c r="Z50" s="137" t="str">
        <f t="shared" si="11"/>
        <v>-</v>
      </c>
      <c r="AA50" s="161">
        <v>0</v>
      </c>
      <c r="AB50" s="168">
        <v>0</v>
      </c>
      <c r="AC50" s="160" t="str">
        <f t="shared" si="13"/>
        <v>-</v>
      </c>
      <c r="AD50" s="168">
        <v>0</v>
      </c>
      <c r="AE50" s="168">
        <v>0</v>
      </c>
      <c r="AF50" s="168">
        <v>0</v>
      </c>
      <c r="AG50" s="161">
        <v>0</v>
      </c>
      <c r="AH50" s="169">
        <v>3</v>
      </c>
      <c r="AI50" s="170">
        <v>34</v>
      </c>
      <c r="AJ50" s="170">
        <v>0</v>
      </c>
      <c r="AK50" s="174">
        <v>4.2</v>
      </c>
      <c r="AL50" s="175">
        <v>7.3</v>
      </c>
      <c r="AM50" s="175">
        <v>0</v>
      </c>
      <c r="AN50" s="176">
        <v>65.3</v>
      </c>
    </row>
    <row r="51" spans="1:40" s="94" customFormat="1" ht="15.75" customHeight="1">
      <c r="A51" s="95" t="s">
        <v>89</v>
      </c>
      <c r="B51" s="139">
        <f t="shared" si="2"/>
        <v>23</v>
      </c>
      <c r="C51" s="139">
        <f>F51+I51+L51+O51+R51+U51+X51+AA51</f>
        <v>8</v>
      </c>
      <c r="D51" s="139">
        <f>G51+J51+M51+P51+S51+V51+Y51+AB51</f>
        <v>15</v>
      </c>
      <c r="E51" s="139">
        <f>IF(SUM(F51:G51)=0,"-",SUM(F51:G51))</f>
        <v>1</v>
      </c>
      <c r="F51" s="171">
        <v>0</v>
      </c>
      <c r="G51" s="171">
        <v>1</v>
      </c>
      <c r="H51" s="139">
        <f>IF(SUM(I51:J51)=0,"-",SUM(I51:J51))</f>
        <v>7</v>
      </c>
      <c r="I51" s="171">
        <v>3</v>
      </c>
      <c r="J51" s="171">
        <v>4</v>
      </c>
      <c r="K51" s="139" t="str">
        <f t="shared" si="6"/>
        <v>-</v>
      </c>
      <c r="L51" s="171">
        <v>0</v>
      </c>
      <c r="M51" s="171">
        <v>0</v>
      </c>
      <c r="N51" s="139" t="str">
        <f t="shared" si="7"/>
        <v>-</v>
      </c>
      <c r="O51" s="171">
        <v>0</v>
      </c>
      <c r="P51" s="171">
        <v>0</v>
      </c>
      <c r="Q51" s="139">
        <f t="shared" si="8"/>
        <v>13</v>
      </c>
      <c r="R51" s="171">
        <v>4</v>
      </c>
      <c r="S51" s="171">
        <v>9</v>
      </c>
      <c r="T51" s="139" t="str">
        <f t="shared" si="9"/>
        <v>-</v>
      </c>
      <c r="U51" s="171">
        <v>0</v>
      </c>
      <c r="V51" s="171">
        <v>0</v>
      </c>
      <c r="W51" s="139">
        <f t="shared" si="10"/>
        <v>2</v>
      </c>
      <c r="X51" s="171">
        <v>1</v>
      </c>
      <c r="Y51" s="171">
        <v>1</v>
      </c>
      <c r="Z51" s="139" t="str">
        <f t="shared" si="11"/>
        <v>-</v>
      </c>
      <c r="AA51" s="163">
        <v>0</v>
      </c>
      <c r="AB51" s="171">
        <v>0</v>
      </c>
      <c r="AC51" s="162" t="str">
        <f t="shared" si="13"/>
        <v>-</v>
      </c>
      <c r="AD51" s="171">
        <v>0</v>
      </c>
      <c r="AE51" s="171">
        <v>0</v>
      </c>
      <c r="AF51" s="171">
        <v>0</v>
      </c>
      <c r="AG51" s="163">
        <v>0</v>
      </c>
      <c r="AH51" s="172">
        <v>1</v>
      </c>
      <c r="AI51" s="173">
        <v>7</v>
      </c>
      <c r="AJ51" s="173">
        <v>0</v>
      </c>
      <c r="AK51" s="178">
        <v>4.3</v>
      </c>
      <c r="AL51" s="179">
        <v>0</v>
      </c>
      <c r="AM51" s="179">
        <v>6.7</v>
      </c>
      <c r="AN51" s="180">
        <v>56.5</v>
      </c>
    </row>
    <row r="52" spans="1:36" ht="5.25" customHeight="1">
      <c r="A52" s="130"/>
      <c r="AD52" s="167"/>
      <c r="AE52" s="167"/>
      <c r="AF52" s="167"/>
      <c r="AG52" s="167"/>
      <c r="AH52" s="167"/>
      <c r="AI52" s="167"/>
      <c r="AJ52" s="167"/>
    </row>
    <row r="53" ht="11.25">
      <c r="A53" s="130" t="s">
        <v>209</v>
      </c>
    </row>
    <row r="54" ht="11.25">
      <c r="A54" s="130" t="s">
        <v>208</v>
      </c>
    </row>
  </sheetData>
  <sheetProtection/>
  <mergeCells count="43">
    <mergeCell ref="T6:V6"/>
    <mergeCell ref="AK7:AK8"/>
    <mergeCell ref="AL7:AL8"/>
    <mergeCell ref="AM7:AM8"/>
    <mergeCell ref="AC7:AC8"/>
    <mergeCell ref="AH5:AH8"/>
    <mergeCell ref="AJ4:AJ8"/>
    <mergeCell ref="Y7:Y8"/>
    <mergeCell ref="Z7:Z8"/>
    <mergeCell ref="AA7:AA8"/>
    <mergeCell ref="AB7:AB8"/>
    <mergeCell ref="R7:R8"/>
    <mergeCell ref="S7:S8"/>
    <mergeCell ref="W7:W8"/>
    <mergeCell ref="X7:X8"/>
    <mergeCell ref="T7:T8"/>
    <mergeCell ref="U7:U8"/>
    <mergeCell ref="V7:V8"/>
    <mergeCell ref="J7:J8"/>
    <mergeCell ref="K7:K8"/>
    <mergeCell ref="L7:L8"/>
    <mergeCell ref="M7:M8"/>
    <mergeCell ref="N7:N8"/>
    <mergeCell ref="O7:O8"/>
    <mergeCell ref="P7:P8"/>
    <mergeCell ref="Q7:Q8"/>
    <mergeCell ref="B7:B8"/>
    <mergeCell ref="C7:C8"/>
    <mergeCell ref="D7:D8"/>
    <mergeCell ref="E7:E8"/>
    <mergeCell ref="F7:F8"/>
    <mergeCell ref="G7:G8"/>
    <mergeCell ref="H7:H8"/>
    <mergeCell ref="I7:I8"/>
    <mergeCell ref="W5:Y5"/>
    <mergeCell ref="Z5:AB5"/>
    <mergeCell ref="Q5:S5"/>
    <mergeCell ref="B5:D5"/>
    <mergeCell ref="E5:G5"/>
    <mergeCell ref="H5:J5"/>
    <mergeCell ref="K5:M5"/>
    <mergeCell ref="N5:P5"/>
    <mergeCell ref="T5:V5"/>
  </mergeCells>
  <printOptions horizontalCentered="1"/>
  <pageMargins left="0.5905511811023623" right="0.5905511811023623" top="0.7874015748031497" bottom="0.7874015748031497" header="0.4330708661417323" footer="0.5118110236220472"/>
  <pageSetup blackAndWhite="1" firstPageNumber="90" useFirstPageNumber="1" horizontalDpi="600" verticalDpi="600" orientation="portrait" paperSize="9" scale="88" r:id="rId1"/>
  <headerFooter alignWithMargins="0">
    <oddFooter>&amp;C&amp;"ＭＳ ゴシック,標準"- &amp;P -</oddFooter>
  </headerFooter>
  <colBreaks count="1" manualBreakCount="1">
    <brk id="1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8"/>
  <sheetViews>
    <sheetView showGridLines="0" zoomScalePageLayoutView="0" workbookViewId="0" topLeftCell="A1">
      <pane xSplit="2" ySplit="5" topLeftCell="I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1" sqref="K31:K32"/>
    </sheetView>
  </sheetViews>
  <sheetFormatPr defaultColWidth="11.00390625" defaultRowHeight="12.75"/>
  <cols>
    <col min="1" max="1" width="8.125" style="2" customWidth="1"/>
    <col min="2" max="2" width="24.875" style="2" customWidth="1"/>
    <col min="3" max="11" width="6.875" style="2" customWidth="1"/>
    <col min="12" max="20" width="7.875" style="2" customWidth="1"/>
    <col min="21" max="22" width="7.875" style="96" customWidth="1"/>
    <col min="23" max="23" width="7.875" style="2" customWidth="1"/>
    <col min="24" max="16384" width="11.00390625" style="2" customWidth="1"/>
  </cols>
  <sheetData>
    <row r="1" spans="1:23" ht="11.25">
      <c r="A1" s="1" t="s">
        <v>0</v>
      </c>
      <c r="U1" s="3"/>
      <c r="W1" s="3" t="s">
        <v>0</v>
      </c>
    </row>
    <row r="2" ht="32.25" customHeight="1"/>
    <row r="3" ht="11.25">
      <c r="A3" s="2" t="s">
        <v>229</v>
      </c>
    </row>
    <row r="4" spans="1:23" ht="17.25" customHeight="1">
      <c r="A4" s="197" t="s">
        <v>1</v>
      </c>
      <c r="B4" s="221"/>
      <c r="C4" s="97" t="s">
        <v>2</v>
      </c>
      <c r="D4" s="98"/>
      <c r="E4" s="99"/>
      <c r="F4" s="97" t="s">
        <v>90</v>
      </c>
      <c r="G4" s="99"/>
      <c r="H4" s="97" t="s">
        <v>91</v>
      </c>
      <c r="I4" s="99"/>
      <c r="J4" s="97" t="s">
        <v>92</v>
      </c>
      <c r="K4" s="99"/>
      <c r="L4" s="97" t="s">
        <v>93</v>
      </c>
      <c r="M4" s="99"/>
      <c r="N4" s="97" t="s">
        <v>94</v>
      </c>
      <c r="O4" s="99"/>
      <c r="P4" s="97" t="s">
        <v>95</v>
      </c>
      <c r="Q4" s="99"/>
      <c r="R4" s="97" t="s">
        <v>96</v>
      </c>
      <c r="S4" s="99"/>
      <c r="T4" s="97" t="s">
        <v>10</v>
      </c>
      <c r="U4" s="99"/>
      <c r="V4" s="97" t="s">
        <v>97</v>
      </c>
      <c r="W4" s="100"/>
    </row>
    <row r="5" spans="1:23" ht="21.75" customHeight="1">
      <c r="A5" s="222"/>
      <c r="B5" s="223"/>
      <c r="C5" s="101" t="s">
        <v>2</v>
      </c>
      <c r="D5" s="101" t="s">
        <v>3</v>
      </c>
      <c r="E5" s="101" t="s">
        <v>4</v>
      </c>
      <c r="F5" s="101" t="s">
        <v>3</v>
      </c>
      <c r="G5" s="101" t="s">
        <v>4</v>
      </c>
      <c r="H5" s="101" t="s">
        <v>3</v>
      </c>
      <c r="I5" s="101" t="s">
        <v>4</v>
      </c>
      <c r="J5" s="101" t="s">
        <v>3</v>
      </c>
      <c r="K5" s="101" t="s">
        <v>4</v>
      </c>
      <c r="L5" s="101" t="s">
        <v>3</v>
      </c>
      <c r="M5" s="101" t="s">
        <v>4</v>
      </c>
      <c r="N5" s="101" t="s">
        <v>3</v>
      </c>
      <c r="O5" s="101" t="s">
        <v>4</v>
      </c>
      <c r="P5" s="101" t="s">
        <v>3</v>
      </c>
      <c r="Q5" s="101" t="s">
        <v>4</v>
      </c>
      <c r="R5" s="101" t="s">
        <v>3</v>
      </c>
      <c r="S5" s="101" t="s">
        <v>4</v>
      </c>
      <c r="T5" s="101" t="s">
        <v>3</v>
      </c>
      <c r="U5" s="101" t="s">
        <v>4</v>
      </c>
      <c r="V5" s="101" t="s">
        <v>3</v>
      </c>
      <c r="W5" s="102" t="s">
        <v>4</v>
      </c>
    </row>
    <row r="6" spans="1:23" ht="24" customHeight="1">
      <c r="A6" s="103" t="s">
        <v>2</v>
      </c>
      <c r="B6" s="104"/>
      <c r="C6" s="142">
        <f>IF(SUM(D6,E6)=0,"-",SUM(D6,E6))</f>
        <v>5426</v>
      </c>
      <c r="D6" s="142">
        <f>IF(SUM(F6,H6,J6,L6,N6,P6,R6,T6,V6)=0,"-",SUM(F6,H6,J6,L6,N6,P6,R6,T6,V6))</f>
        <v>3246</v>
      </c>
      <c r="E6" s="142">
        <f>IF(SUM(G6,I6,K6,M6,O6,Q6,S6,U6,W6)=0,"-",SUM(G6,I6,K6,M6,O6,Q6,S6,U6,W6))</f>
        <v>2180</v>
      </c>
      <c r="F6" s="142">
        <f>IF(SUM(F7:F18)=0,"-",SUM(F7:F18))</f>
        <v>877</v>
      </c>
      <c r="G6" s="142">
        <f aca="true" t="shared" si="0" ref="G6:W6">IF(SUM(G7:G18)=0,"-",SUM(G7:G18))</f>
        <v>812</v>
      </c>
      <c r="H6" s="142">
        <f t="shared" si="0"/>
        <v>306</v>
      </c>
      <c r="I6" s="142">
        <f t="shared" si="0"/>
        <v>249</v>
      </c>
      <c r="J6" s="142">
        <f t="shared" si="0"/>
        <v>1463</v>
      </c>
      <c r="K6" s="142">
        <f t="shared" si="0"/>
        <v>137</v>
      </c>
      <c r="L6" s="142">
        <f t="shared" si="0"/>
        <v>289</v>
      </c>
      <c r="M6" s="142">
        <f t="shared" si="0"/>
        <v>614</v>
      </c>
      <c r="N6" s="142">
        <f t="shared" si="0"/>
        <v>53</v>
      </c>
      <c r="O6" s="142">
        <f t="shared" si="0"/>
        <v>10</v>
      </c>
      <c r="P6" s="142">
        <f t="shared" si="0"/>
        <v>6</v>
      </c>
      <c r="Q6" s="142">
        <f t="shared" si="0"/>
        <v>59</v>
      </c>
      <c r="R6" s="142">
        <f t="shared" si="0"/>
        <v>2</v>
      </c>
      <c r="S6" s="142">
        <f t="shared" si="0"/>
        <v>2</v>
      </c>
      <c r="T6" s="142">
        <f t="shared" si="0"/>
        <v>42</v>
      </c>
      <c r="U6" s="142">
        <f t="shared" si="0"/>
        <v>43</v>
      </c>
      <c r="V6" s="142">
        <f t="shared" si="0"/>
        <v>208</v>
      </c>
      <c r="W6" s="147">
        <f t="shared" si="0"/>
        <v>254</v>
      </c>
    </row>
    <row r="7" spans="1:23" ht="24" customHeight="1">
      <c r="A7" s="16" t="s">
        <v>98</v>
      </c>
      <c r="B7" s="105"/>
      <c r="C7" s="143">
        <f aca="true" t="shared" si="1" ref="C7:C24">IF(SUM(D7,E7)=0,"-",SUM(D7,E7))</f>
        <v>299</v>
      </c>
      <c r="D7" s="142">
        <f aca="true" t="shared" si="2" ref="D7:D24">IF(SUM(F7,H7,J7,L7,N7,P7,R7,T7,V7)=0,"-",SUM(F7,H7,J7,L7,N7,P7,R7,T7,V7))</f>
        <v>181</v>
      </c>
      <c r="E7" s="142">
        <f aca="true" t="shared" si="3" ref="E7:E24">IF(SUM(G7,I7,K7,M7,O7,Q7,S7,U7,W7)=0,"-",SUM(G7,I7,K7,M7,O7,Q7,S7,U7,W7))</f>
        <v>118</v>
      </c>
      <c r="F7" s="159">
        <v>22</v>
      </c>
      <c r="G7" s="134">
        <v>30</v>
      </c>
      <c r="H7" s="134">
        <v>11</v>
      </c>
      <c r="I7" s="134">
        <v>17</v>
      </c>
      <c r="J7" s="134">
        <v>130</v>
      </c>
      <c r="K7" s="134">
        <v>6</v>
      </c>
      <c r="L7" s="134">
        <v>7</v>
      </c>
      <c r="M7" s="134">
        <v>48</v>
      </c>
      <c r="N7" s="134">
        <v>3</v>
      </c>
      <c r="O7" s="134">
        <v>0</v>
      </c>
      <c r="P7" s="134">
        <v>0</v>
      </c>
      <c r="Q7" s="134">
        <v>0</v>
      </c>
      <c r="R7" s="134">
        <v>2</v>
      </c>
      <c r="S7" s="134">
        <v>1</v>
      </c>
      <c r="T7" s="134">
        <v>5</v>
      </c>
      <c r="U7" s="134">
        <v>7</v>
      </c>
      <c r="V7" s="134">
        <v>1</v>
      </c>
      <c r="W7" s="135">
        <v>9</v>
      </c>
    </row>
    <row r="8" spans="1:23" ht="24" customHeight="1">
      <c r="A8" s="16" t="s">
        <v>99</v>
      </c>
      <c r="B8" s="105"/>
      <c r="C8" s="143">
        <f t="shared" si="1"/>
        <v>423</v>
      </c>
      <c r="D8" s="142">
        <f t="shared" si="2"/>
        <v>96</v>
      </c>
      <c r="E8" s="142">
        <f t="shared" si="3"/>
        <v>327</v>
      </c>
      <c r="F8" s="159">
        <v>18</v>
      </c>
      <c r="G8" s="134">
        <v>72</v>
      </c>
      <c r="H8" s="134">
        <v>1</v>
      </c>
      <c r="I8" s="134">
        <v>15</v>
      </c>
      <c r="J8" s="134">
        <v>30</v>
      </c>
      <c r="K8" s="134">
        <v>7</v>
      </c>
      <c r="L8" s="134">
        <v>37</v>
      </c>
      <c r="M8" s="134">
        <v>191</v>
      </c>
      <c r="N8" s="134">
        <v>0</v>
      </c>
      <c r="O8" s="134">
        <v>1</v>
      </c>
      <c r="P8" s="134">
        <v>0</v>
      </c>
      <c r="Q8" s="134">
        <v>0</v>
      </c>
      <c r="R8" s="134">
        <v>0</v>
      </c>
      <c r="S8" s="134">
        <v>0</v>
      </c>
      <c r="T8" s="134">
        <v>3</v>
      </c>
      <c r="U8" s="134">
        <v>8</v>
      </c>
      <c r="V8" s="134">
        <v>7</v>
      </c>
      <c r="W8" s="135">
        <v>33</v>
      </c>
    </row>
    <row r="9" spans="1:23" ht="24" customHeight="1">
      <c r="A9" s="16" t="s">
        <v>100</v>
      </c>
      <c r="B9" s="105"/>
      <c r="C9" s="143">
        <f t="shared" si="1"/>
        <v>522</v>
      </c>
      <c r="D9" s="142">
        <f t="shared" si="2"/>
        <v>188</v>
      </c>
      <c r="E9" s="142">
        <f t="shared" si="3"/>
        <v>334</v>
      </c>
      <c r="F9" s="159">
        <v>64</v>
      </c>
      <c r="G9" s="134">
        <v>106</v>
      </c>
      <c r="H9" s="134">
        <v>20</v>
      </c>
      <c r="I9" s="134">
        <v>29</v>
      </c>
      <c r="J9" s="134">
        <v>38</v>
      </c>
      <c r="K9" s="134">
        <v>15</v>
      </c>
      <c r="L9" s="134">
        <v>47</v>
      </c>
      <c r="M9" s="134">
        <v>122</v>
      </c>
      <c r="N9" s="134">
        <v>1</v>
      </c>
      <c r="O9" s="134">
        <v>3</v>
      </c>
      <c r="P9" s="134">
        <v>0</v>
      </c>
      <c r="Q9" s="134">
        <v>4</v>
      </c>
      <c r="R9" s="134">
        <v>0</v>
      </c>
      <c r="S9" s="134">
        <v>0</v>
      </c>
      <c r="T9" s="134">
        <v>6</v>
      </c>
      <c r="U9" s="134">
        <v>7</v>
      </c>
      <c r="V9" s="134">
        <v>12</v>
      </c>
      <c r="W9" s="135">
        <v>48</v>
      </c>
    </row>
    <row r="10" spans="1:23" ht="24" customHeight="1">
      <c r="A10" s="16" t="s">
        <v>101</v>
      </c>
      <c r="B10" s="105"/>
      <c r="C10" s="143">
        <f t="shared" si="1"/>
        <v>968</v>
      </c>
      <c r="D10" s="142">
        <f t="shared" si="2"/>
        <v>294</v>
      </c>
      <c r="E10" s="142">
        <f t="shared" si="3"/>
        <v>674</v>
      </c>
      <c r="F10" s="159">
        <v>143</v>
      </c>
      <c r="G10" s="134">
        <v>322</v>
      </c>
      <c r="H10" s="134">
        <v>44</v>
      </c>
      <c r="I10" s="134">
        <v>94</v>
      </c>
      <c r="J10" s="134">
        <v>42</v>
      </c>
      <c r="K10" s="134">
        <v>21</v>
      </c>
      <c r="L10" s="134">
        <v>27</v>
      </c>
      <c r="M10" s="134">
        <v>105</v>
      </c>
      <c r="N10" s="134">
        <v>4</v>
      </c>
      <c r="O10" s="134">
        <v>3</v>
      </c>
      <c r="P10" s="134">
        <v>5</v>
      </c>
      <c r="Q10" s="134">
        <v>42</v>
      </c>
      <c r="R10" s="134">
        <v>0</v>
      </c>
      <c r="S10" s="134">
        <v>1</v>
      </c>
      <c r="T10" s="134">
        <v>3</v>
      </c>
      <c r="U10" s="134">
        <v>11</v>
      </c>
      <c r="V10" s="134">
        <v>26</v>
      </c>
      <c r="W10" s="135">
        <v>75</v>
      </c>
    </row>
    <row r="11" spans="1:23" ht="24" customHeight="1">
      <c r="A11" s="16" t="s">
        <v>102</v>
      </c>
      <c r="B11" s="105"/>
      <c r="C11" s="143">
        <f t="shared" si="1"/>
        <v>204</v>
      </c>
      <c r="D11" s="142">
        <f t="shared" si="2"/>
        <v>177</v>
      </c>
      <c r="E11" s="142">
        <f t="shared" si="3"/>
        <v>27</v>
      </c>
      <c r="F11" s="159">
        <v>73</v>
      </c>
      <c r="G11" s="134">
        <v>15</v>
      </c>
      <c r="H11" s="134">
        <v>13</v>
      </c>
      <c r="I11" s="134">
        <v>2</v>
      </c>
      <c r="J11" s="134">
        <v>57</v>
      </c>
      <c r="K11" s="134">
        <v>1</v>
      </c>
      <c r="L11" s="134">
        <v>14</v>
      </c>
      <c r="M11" s="134">
        <v>4</v>
      </c>
      <c r="N11" s="134">
        <v>1</v>
      </c>
      <c r="O11" s="134">
        <v>1</v>
      </c>
      <c r="P11" s="134">
        <v>0</v>
      </c>
      <c r="Q11" s="134">
        <v>0</v>
      </c>
      <c r="R11" s="134">
        <v>0</v>
      </c>
      <c r="S11" s="134">
        <v>0</v>
      </c>
      <c r="T11" s="134">
        <v>5</v>
      </c>
      <c r="U11" s="134">
        <v>3</v>
      </c>
      <c r="V11" s="134">
        <v>14</v>
      </c>
      <c r="W11" s="135">
        <v>1</v>
      </c>
    </row>
    <row r="12" spans="1:23" ht="24" customHeight="1">
      <c r="A12" s="106" t="s">
        <v>103</v>
      </c>
      <c r="B12" s="107" t="s">
        <v>225</v>
      </c>
      <c r="C12" s="143">
        <f t="shared" si="1"/>
        <v>42</v>
      </c>
      <c r="D12" s="142">
        <f t="shared" si="2"/>
        <v>25</v>
      </c>
      <c r="E12" s="142">
        <f t="shared" si="3"/>
        <v>17</v>
      </c>
      <c r="F12" s="159">
        <v>7</v>
      </c>
      <c r="G12" s="134">
        <v>1</v>
      </c>
      <c r="H12" s="134">
        <v>10</v>
      </c>
      <c r="I12" s="134">
        <v>10</v>
      </c>
      <c r="J12" s="134">
        <v>2</v>
      </c>
      <c r="K12" s="134">
        <v>2</v>
      </c>
      <c r="L12" s="134">
        <v>2</v>
      </c>
      <c r="M12" s="134">
        <v>3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2</v>
      </c>
      <c r="U12" s="134">
        <v>0</v>
      </c>
      <c r="V12" s="134">
        <v>2</v>
      </c>
      <c r="W12" s="135">
        <v>1</v>
      </c>
    </row>
    <row r="13" spans="1:23" ht="24" customHeight="1">
      <c r="A13" s="108" t="s">
        <v>224</v>
      </c>
      <c r="B13" s="107" t="s">
        <v>226</v>
      </c>
      <c r="C13" s="143">
        <f t="shared" si="1"/>
        <v>3</v>
      </c>
      <c r="D13" s="142">
        <f t="shared" si="2"/>
        <v>3</v>
      </c>
      <c r="E13" s="142" t="str">
        <f t="shared" si="3"/>
        <v>-</v>
      </c>
      <c r="F13" s="159">
        <v>1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1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1</v>
      </c>
      <c r="W13" s="135">
        <v>0</v>
      </c>
    </row>
    <row r="14" spans="1:23" ht="24" customHeight="1">
      <c r="A14" s="16" t="s">
        <v>212</v>
      </c>
      <c r="B14" s="105"/>
      <c r="C14" s="143">
        <f t="shared" si="1"/>
        <v>2268</v>
      </c>
      <c r="D14" s="142">
        <f t="shared" si="2"/>
        <v>1632</v>
      </c>
      <c r="E14" s="142">
        <f t="shared" si="3"/>
        <v>636</v>
      </c>
      <c r="F14" s="159">
        <v>339</v>
      </c>
      <c r="G14" s="134">
        <v>240</v>
      </c>
      <c r="H14" s="134">
        <v>107</v>
      </c>
      <c r="I14" s="134">
        <v>78</v>
      </c>
      <c r="J14" s="134">
        <v>929</v>
      </c>
      <c r="K14" s="134">
        <v>80</v>
      </c>
      <c r="L14" s="134">
        <v>117</v>
      </c>
      <c r="M14" s="134">
        <v>135</v>
      </c>
      <c r="N14" s="134">
        <v>21</v>
      </c>
      <c r="O14" s="134">
        <v>2</v>
      </c>
      <c r="P14" s="134">
        <v>1</v>
      </c>
      <c r="Q14" s="134">
        <v>12</v>
      </c>
      <c r="R14" s="134">
        <v>0</v>
      </c>
      <c r="S14" s="134">
        <v>0</v>
      </c>
      <c r="T14" s="134">
        <v>15</v>
      </c>
      <c r="U14" s="134">
        <v>7</v>
      </c>
      <c r="V14" s="134">
        <v>103</v>
      </c>
      <c r="W14" s="135">
        <v>82</v>
      </c>
    </row>
    <row r="15" spans="1:23" ht="24" customHeight="1">
      <c r="A15" s="16" t="s">
        <v>213</v>
      </c>
      <c r="B15" s="105"/>
      <c r="C15" s="143">
        <f t="shared" si="1"/>
        <v>110</v>
      </c>
      <c r="D15" s="142">
        <f t="shared" si="2"/>
        <v>100</v>
      </c>
      <c r="E15" s="142">
        <f t="shared" si="3"/>
        <v>10</v>
      </c>
      <c r="F15" s="159">
        <v>30</v>
      </c>
      <c r="G15" s="134">
        <v>1</v>
      </c>
      <c r="H15" s="134">
        <v>7</v>
      </c>
      <c r="I15" s="134">
        <v>1</v>
      </c>
      <c r="J15" s="134">
        <v>46</v>
      </c>
      <c r="K15" s="134">
        <v>1</v>
      </c>
      <c r="L15" s="134">
        <v>7</v>
      </c>
      <c r="M15" s="134">
        <v>5</v>
      </c>
      <c r="N15" s="134">
        <v>4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6</v>
      </c>
      <c r="W15" s="135">
        <v>2</v>
      </c>
    </row>
    <row r="16" spans="1:23" ht="24" customHeight="1">
      <c r="A16" s="16" t="s">
        <v>214</v>
      </c>
      <c r="B16" s="105"/>
      <c r="C16" s="143">
        <f t="shared" si="1"/>
        <v>435</v>
      </c>
      <c r="D16" s="142">
        <f t="shared" si="2"/>
        <v>428</v>
      </c>
      <c r="E16" s="142">
        <f t="shared" si="3"/>
        <v>7</v>
      </c>
      <c r="F16" s="159">
        <v>120</v>
      </c>
      <c r="G16" s="134">
        <v>1</v>
      </c>
      <c r="H16" s="134">
        <v>73</v>
      </c>
      <c r="I16" s="134">
        <v>2</v>
      </c>
      <c r="J16" s="134">
        <v>166</v>
      </c>
      <c r="K16" s="134">
        <v>3</v>
      </c>
      <c r="L16" s="134">
        <v>19</v>
      </c>
      <c r="M16" s="134">
        <v>0</v>
      </c>
      <c r="N16" s="134">
        <v>14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3</v>
      </c>
      <c r="U16" s="134">
        <v>0</v>
      </c>
      <c r="V16" s="134">
        <v>33</v>
      </c>
      <c r="W16" s="135">
        <v>1</v>
      </c>
    </row>
    <row r="17" spans="1:23" ht="24" customHeight="1">
      <c r="A17" s="182" t="s">
        <v>222</v>
      </c>
      <c r="B17" s="105"/>
      <c r="C17" s="143">
        <f>IF(SUM(D17,E17)=0,"-",SUM(D17,E17))</f>
        <v>84</v>
      </c>
      <c r="D17" s="142">
        <f>IF(SUM(F17,H17,J17,L17,N17,P17,R17,T17,V17)=0,"-",SUM(F17,H17,J17,L17,N17,P17,R17,T17,V17))</f>
        <v>80</v>
      </c>
      <c r="E17" s="142">
        <f t="shared" si="3"/>
        <v>4</v>
      </c>
      <c r="F17" s="159">
        <v>25</v>
      </c>
      <c r="G17" s="134">
        <v>1</v>
      </c>
      <c r="H17" s="134">
        <v>18</v>
      </c>
      <c r="I17" s="134">
        <v>1</v>
      </c>
      <c r="J17" s="134">
        <v>21</v>
      </c>
      <c r="K17" s="134">
        <v>0</v>
      </c>
      <c r="L17" s="134">
        <v>11</v>
      </c>
      <c r="M17" s="134">
        <v>1</v>
      </c>
      <c r="N17" s="134">
        <v>4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1</v>
      </c>
      <c r="W17" s="135">
        <v>1</v>
      </c>
    </row>
    <row r="18" spans="1:23" ht="24" customHeight="1">
      <c r="A18" s="182" t="s">
        <v>223</v>
      </c>
      <c r="B18" s="105"/>
      <c r="C18" s="143">
        <f>IF(SUM(D18,E18)=0,"-",SUM(D18,E18))</f>
        <v>68</v>
      </c>
      <c r="D18" s="142">
        <f>IF(SUM(F18,H18,J18,L18,N18,P18,R18,T18,V18)=0,"-",SUM(F18,H18,J18,L18,N18,P18,R18,T18,V18))</f>
        <v>42</v>
      </c>
      <c r="E18" s="142">
        <f>IF(SUM(G18,I18,K18,M18,O18,Q18,S18,U18,W18)=0,"-",SUM(G18,I18,K18,M18,O18,Q18,S18,U18,W18))</f>
        <v>26</v>
      </c>
      <c r="F18" s="159">
        <v>35</v>
      </c>
      <c r="G18" s="134">
        <v>23</v>
      </c>
      <c r="H18" s="134">
        <v>2</v>
      </c>
      <c r="I18" s="134">
        <v>0</v>
      </c>
      <c r="J18" s="134">
        <v>2</v>
      </c>
      <c r="K18" s="134">
        <v>1</v>
      </c>
      <c r="L18" s="134">
        <v>1</v>
      </c>
      <c r="M18" s="134">
        <v>0</v>
      </c>
      <c r="N18" s="134">
        <v>0</v>
      </c>
      <c r="O18" s="134">
        <v>0</v>
      </c>
      <c r="P18" s="134">
        <v>0</v>
      </c>
      <c r="Q18" s="134">
        <v>1</v>
      </c>
      <c r="R18" s="134">
        <v>0</v>
      </c>
      <c r="S18" s="134">
        <v>0</v>
      </c>
      <c r="T18" s="134">
        <v>0</v>
      </c>
      <c r="U18" s="134">
        <v>0</v>
      </c>
      <c r="V18" s="134">
        <v>2</v>
      </c>
      <c r="W18" s="135">
        <v>1</v>
      </c>
    </row>
    <row r="19" spans="1:23" ht="24" customHeight="1">
      <c r="A19" s="106"/>
      <c r="B19" s="14" t="s">
        <v>2</v>
      </c>
      <c r="C19" s="142">
        <f t="shared" si="1"/>
        <v>2268</v>
      </c>
      <c r="D19" s="142">
        <f t="shared" si="2"/>
        <v>1632</v>
      </c>
      <c r="E19" s="142">
        <f t="shared" si="3"/>
        <v>636</v>
      </c>
      <c r="F19" s="142">
        <f>IF(SUM(F20:F24)=0,"-",SUM(F20:F24))</f>
        <v>339</v>
      </c>
      <c r="G19" s="142">
        <f>IF(SUM(G20:G24)=0,"-",SUM(G20:G24))</f>
        <v>240</v>
      </c>
      <c r="H19" s="142">
        <f aca="true" t="shared" si="4" ref="H19:W19">IF(SUM(H20:H24)=0,"-",SUM(H20:H24))</f>
        <v>107</v>
      </c>
      <c r="I19" s="142">
        <f t="shared" si="4"/>
        <v>78</v>
      </c>
      <c r="J19" s="142">
        <f t="shared" si="4"/>
        <v>929</v>
      </c>
      <c r="K19" s="142">
        <f t="shared" si="4"/>
        <v>80</v>
      </c>
      <c r="L19" s="142">
        <f t="shared" si="4"/>
        <v>117</v>
      </c>
      <c r="M19" s="142">
        <f t="shared" si="4"/>
        <v>135</v>
      </c>
      <c r="N19" s="142">
        <f t="shared" si="4"/>
        <v>21</v>
      </c>
      <c r="O19" s="142">
        <f t="shared" si="4"/>
        <v>2</v>
      </c>
      <c r="P19" s="142">
        <f t="shared" si="4"/>
        <v>1</v>
      </c>
      <c r="Q19" s="142">
        <f t="shared" si="4"/>
        <v>12</v>
      </c>
      <c r="R19" s="142" t="str">
        <f t="shared" si="4"/>
        <v>-</v>
      </c>
      <c r="S19" s="142" t="str">
        <f t="shared" si="4"/>
        <v>-</v>
      </c>
      <c r="T19" s="142">
        <f t="shared" si="4"/>
        <v>15</v>
      </c>
      <c r="U19" s="142">
        <f t="shared" si="4"/>
        <v>7</v>
      </c>
      <c r="V19" s="142">
        <f t="shared" si="4"/>
        <v>103</v>
      </c>
      <c r="W19" s="188">
        <f t="shared" si="4"/>
        <v>82</v>
      </c>
    </row>
    <row r="20" spans="1:23" ht="24" customHeight="1">
      <c r="A20" s="32"/>
      <c r="B20" s="107" t="s">
        <v>217</v>
      </c>
      <c r="C20" s="143">
        <f t="shared" si="1"/>
        <v>1645</v>
      </c>
      <c r="D20" s="142">
        <f t="shared" si="2"/>
        <v>1144</v>
      </c>
      <c r="E20" s="142">
        <f t="shared" si="3"/>
        <v>501</v>
      </c>
      <c r="F20" s="159">
        <v>267</v>
      </c>
      <c r="G20" s="134">
        <v>182</v>
      </c>
      <c r="H20" s="134">
        <v>78</v>
      </c>
      <c r="I20" s="134">
        <v>64</v>
      </c>
      <c r="J20" s="134">
        <v>577</v>
      </c>
      <c r="K20" s="134">
        <v>55</v>
      </c>
      <c r="L20" s="134">
        <v>95</v>
      </c>
      <c r="M20" s="134">
        <v>102</v>
      </c>
      <c r="N20" s="134">
        <v>16</v>
      </c>
      <c r="O20" s="134">
        <v>2</v>
      </c>
      <c r="P20" s="134">
        <v>0</v>
      </c>
      <c r="Q20" s="134">
        <v>10</v>
      </c>
      <c r="R20" s="134">
        <v>0</v>
      </c>
      <c r="S20" s="134">
        <v>0</v>
      </c>
      <c r="T20" s="134">
        <v>14</v>
      </c>
      <c r="U20" s="134">
        <v>6</v>
      </c>
      <c r="V20" s="134">
        <v>97</v>
      </c>
      <c r="W20" s="135">
        <v>80</v>
      </c>
    </row>
    <row r="21" spans="1:23" ht="24" customHeight="1">
      <c r="A21" s="109" t="s">
        <v>215</v>
      </c>
      <c r="B21" s="110" t="s">
        <v>218</v>
      </c>
      <c r="C21" s="143">
        <f t="shared" si="1"/>
        <v>282</v>
      </c>
      <c r="D21" s="142">
        <f t="shared" si="2"/>
        <v>208</v>
      </c>
      <c r="E21" s="142">
        <f t="shared" si="3"/>
        <v>74</v>
      </c>
      <c r="F21" s="159">
        <v>52</v>
      </c>
      <c r="G21" s="134">
        <v>41</v>
      </c>
      <c r="H21" s="134">
        <v>12</v>
      </c>
      <c r="I21" s="134">
        <v>3</v>
      </c>
      <c r="J21" s="134">
        <v>124</v>
      </c>
      <c r="K21" s="134">
        <v>9</v>
      </c>
      <c r="L21" s="134">
        <v>13</v>
      </c>
      <c r="M21" s="134">
        <v>19</v>
      </c>
      <c r="N21" s="134">
        <v>4</v>
      </c>
      <c r="O21" s="134">
        <v>0</v>
      </c>
      <c r="P21" s="134">
        <v>1</v>
      </c>
      <c r="Q21" s="134">
        <v>1</v>
      </c>
      <c r="R21" s="134">
        <v>0</v>
      </c>
      <c r="S21" s="134">
        <v>0</v>
      </c>
      <c r="T21" s="134">
        <v>1</v>
      </c>
      <c r="U21" s="134">
        <v>1</v>
      </c>
      <c r="V21" s="134">
        <v>1</v>
      </c>
      <c r="W21" s="135">
        <v>0</v>
      </c>
    </row>
    <row r="22" spans="1:23" ht="24" customHeight="1">
      <c r="A22" s="181" t="s">
        <v>216</v>
      </c>
      <c r="B22" s="110" t="s">
        <v>219</v>
      </c>
      <c r="C22" s="143">
        <f t="shared" si="1"/>
        <v>105</v>
      </c>
      <c r="D22" s="142">
        <f t="shared" si="2"/>
        <v>101</v>
      </c>
      <c r="E22" s="142">
        <f t="shared" si="3"/>
        <v>4</v>
      </c>
      <c r="F22" s="159">
        <v>6</v>
      </c>
      <c r="G22" s="134">
        <v>0</v>
      </c>
      <c r="H22" s="134">
        <v>6</v>
      </c>
      <c r="I22" s="134">
        <v>0</v>
      </c>
      <c r="J22" s="134">
        <v>77</v>
      </c>
      <c r="K22" s="134">
        <v>1</v>
      </c>
      <c r="L22" s="134">
        <v>6</v>
      </c>
      <c r="M22" s="134">
        <v>2</v>
      </c>
      <c r="N22" s="134">
        <v>1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5</v>
      </c>
      <c r="W22" s="135">
        <v>1</v>
      </c>
    </row>
    <row r="23" spans="1:23" ht="24" customHeight="1">
      <c r="A23" s="181"/>
      <c r="B23" s="110" t="s">
        <v>220</v>
      </c>
      <c r="C23" s="143">
        <f t="shared" si="1"/>
        <v>99</v>
      </c>
      <c r="D23" s="142">
        <f t="shared" si="2"/>
        <v>55</v>
      </c>
      <c r="E23" s="142">
        <f t="shared" si="3"/>
        <v>44</v>
      </c>
      <c r="F23" s="159">
        <v>4</v>
      </c>
      <c r="G23" s="134">
        <v>11</v>
      </c>
      <c r="H23" s="134">
        <v>2</v>
      </c>
      <c r="I23" s="134">
        <v>7</v>
      </c>
      <c r="J23" s="134">
        <v>46</v>
      </c>
      <c r="K23" s="134">
        <v>13</v>
      </c>
      <c r="L23" s="134">
        <v>3</v>
      </c>
      <c r="M23" s="134">
        <v>12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5">
        <v>1</v>
      </c>
    </row>
    <row r="24" spans="1:23" ht="24" customHeight="1">
      <c r="A24" s="111"/>
      <c r="B24" s="107" t="s">
        <v>221</v>
      </c>
      <c r="C24" s="143">
        <f t="shared" si="1"/>
        <v>137</v>
      </c>
      <c r="D24" s="142">
        <f t="shared" si="2"/>
        <v>124</v>
      </c>
      <c r="E24" s="142">
        <f t="shared" si="3"/>
        <v>13</v>
      </c>
      <c r="F24" s="159">
        <v>10</v>
      </c>
      <c r="G24" s="134">
        <v>6</v>
      </c>
      <c r="H24" s="134">
        <v>9</v>
      </c>
      <c r="I24" s="134">
        <v>4</v>
      </c>
      <c r="J24" s="134">
        <v>105</v>
      </c>
      <c r="K24" s="134">
        <v>2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1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5">
        <v>0</v>
      </c>
    </row>
    <row r="25" spans="1:23" ht="24" customHeight="1">
      <c r="A25" s="219" t="s">
        <v>191</v>
      </c>
      <c r="B25" s="220"/>
      <c r="C25" s="143">
        <f>IF(SUM(D25,E25)=0,"-",SUM(D25,E25))</f>
        <v>4200</v>
      </c>
      <c r="D25" s="142">
        <f>IF(SUM(F25,H25,J25,L25,N25,P25,R25,T25,V25)=0,"-",SUM(F25,H25,J25,L25,N25,P25,R25,T25,V25))</f>
        <v>2422</v>
      </c>
      <c r="E25" s="142">
        <f>IF(SUM(G25,I25,K25,M25,O25,Q25,S25,U25,W25)=0,"-",SUM(G25,I25,K25,M25,O25,Q25,S25,U25,W25))</f>
        <v>1778</v>
      </c>
      <c r="F25" s="159">
        <v>645</v>
      </c>
      <c r="G25" s="184">
        <v>663</v>
      </c>
      <c r="H25" s="184">
        <v>273</v>
      </c>
      <c r="I25" s="184">
        <v>234</v>
      </c>
      <c r="J25" s="184">
        <v>1027</v>
      </c>
      <c r="K25" s="184">
        <v>66</v>
      </c>
      <c r="L25" s="184">
        <v>225</v>
      </c>
      <c r="M25" s="184">
        <v>479</v>
      </c>
      <c r="N25" s="184">
        <v>43</v>
      </c>
      <c r="O25" s="184">
        <v>5</v>
      </c>
      <c r="P25" s="184">
        <v>6</v>
      </c>
      <c r="Q25" s="184">
        <v>56</v>
      </c>
      <c r="R25" s="134">
        <v>2</v>
      </c>
      <c r="S25" s="134">
        <v>2</v>
      </c>
      <c r="T25" s="184">
        <v>32</v>
      </c>
      <c r="U25" s="184">
        <v>41</v>
      </c>
      <c r="V25" s="184">
        <v>169</v>
      </c>
      <c r="W25" s="185">
        <v>232</v>
      </c>
    </row>
    <row r="26" spans="1:23" ht="24" customHeight="1">
      <c r="A26" s="112" t="s">
        <v>104</v>
      </c>
      <c r="B26" s="113"/>
      <c r="C26" s="144">
        <f>IF(SUM(D26,E26)=0,"-",SUM(D26,E26))</f>
        <v>81</v>
      </c>
      <c r="D26" s="183">
        <f>IF(SUM(F26,H26,J26,L26,N26,P26,R26,T26,V26)=0,"-",SUM(F26,H26,J26,L26,N26,P26,R26,T26,V26))</f>
        <v>56</v>
      </c>
      <c r="E26" s="183">
        <f>IF(SUM(G26,I26,K26,M26,O26,Q26,S26,U26,W26)=0,"-",SUM(G26,I26,K26,M26,O26,Q26,S26,U26,W26))</f>
        <v>25</v>
      </c>
      <c r="F26" s="189">
        <v>15</v>
      </c>
      <c r="G26" s="186">
        <v>11</v>
      </c>
      <c r="H26" s="186">
        <v>10</v>
      </c>
      <c r="I26" s="145">
        <v>5</v>
      </c>
      <c r="J26" s="186">
        <v>10</v>
      </c>
      <c r="K26" s="186">
        <v>1</v>
      </c>
      <c r="L26" s="186">
        <v>1</v>
      </c>
      <c r="M26" s="186">
        <v>1</v>
      </c>
      <c r="N26" s="186">
        <v>10</v>
      </c>
      <c r="O26" s="186">
        <v>5</v>
      </c>
      <c r="P26" s="145">
        <v>0</v>
      </c>
      <c r="Q26" s="145">
        <v>0</v>
      </c>
      <c r="R26" s="145">
        <v>0</v>
      </c>
      <c r="S26" s="145">
        <v>0</v>
      </c>
      <c r="T26" s="186">
        <v>1</v>
      </c>
      <c r="U26" s="145">
        <v>0</v>
      </c>
      <c r="V26" s="186">
        <v>9</v>
      </c>
      <c r="W26" s="187">
        <v>2</v>
      </c>
    </row>
    <row r="27" spans="1:2" ht="11.25">
      <c r="A27" s="117"/>
      <c r="B27" s="96"/>
    </row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  <row r="57" spans="21:22" ht="11.25">
      <c r="U57" s="2"/>
      <c r="V57" s="2"/>
    </row>
    <row r="58" spans="21:22" ht="11.25">
      <c r="U58" s="2"/>
      <c r="V58" s="2"/>
    </row>
  </sheetData>
  <sheetProtection/>
  <mergeCells count="2">
    <mergeCell ref="A25:B25"/>
    <mergeCell ref="A4:B5"/>
  </mergeCells>
  <printOptions/>
  <pageMargins left="0.984251968503937" right="0.6692913385826772" top="0.7874015748031497" bottom="0.984251968503937" header="0.5118110236220472" footer="0.5118110236220472"/>
  <pageSetup firstPageNumber="92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W58"/>
  <sheetViews>
    <sheetView showGridLines="0" zoomScalePageLayoutView="0" workbookViewId="0" topLeftCell="A1">
      <pane xSplit="2" ySplit="5" topLeftCell="C2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I9" sqref="I9"/>
    </sheetView>
  </sheetViews>
  <sheetFormatPr defaultColWidth="11.00390625" defaultRowHeight="12.75"/>
  <cols>
    <col min="1" max="1" width="6.75390625" style="2" customWidth="1"/>
    <col min="2" max="2" width="23.75390625" style="2" customWidth="1"/>
    <col min="3" max="20" width="6.75390625" style="2" customWidth="1"/>
    <col min="21" max="22" width="6.75390625" style="96" customWidth="1"/>
    <col min="23" max="23" width="6.75390625" style="2" customWidth="1"/>
    <col min="24" max="16384" width="11.00390625" style="2" customWidth="1"/>
  </cols>
  <sheetData>
    <row r="1" spans="2:23" ht="11.25">
      <c r="B1" s="1" t="s">
        <v>0</v>
      </c>
      <c r="U1" s="3"/>
      <c r="W1" s="3" t="s">
        <v>0</v>
      </c>
    </row>
    <row r="2" ht="24" customHeight="1"/>
    <row r="3" ht="11.25">
      <c r="B3" s="2" t="s">
        <v>230</v>
      </c>
    </row>
    <row r="4" spans="2:23" ht="21.75" customHeight="1">
      <c r="B4" s="224" t="s">
        <v>105</v>
      </c>
      <c r="C4" s="10" t="s">
        <v>234</v>
      </c>
      <c r="D4" s="11"/>
      <c r="E4" s="12"/>
      <c r="F4" s="10" t="s">
        <v>183</v>
      </c>
      <c r="G4" s="12"/>
      <c r="H4" s="10" t="s">
        <v>184</v>
      </c>
      <c r="I4" s="12"/>
      <c r="J4" s="10" t="s">
        <v>185</v>
      </c>
      <c r="K4" s="12"/>
      <c r="L4" s="10" t="s">
        <v>186</v>
      </c>
      <c r="M4" s="12"/>
      <c r="N4" s="10" t="s">
        <v>187</v>
      </c>
      <c r="O4" s="12"/>
      <c r="P4" s="10" t="s">
        <v>188</v>
      </c>
      <c r="Q4" s="12"/>
      <c r="R4" s="10" t="s">
        <v>189</v>
      </c>
      <c r="S4" s="12"/>
      <c r="T4" s="10" t="s">
        <v>10</v>
      </c>
      <c r="U4" s="12"/>
      <c r="V4" s="10" t="s">
        <v>97</v>
      </c>
      <c r="W4" s="13"/>
    </row>
    <row r="5" spans="2:23" ht="21.75" customHeight="1">
      <c r="B5" s="225"/>
      <c r="C5" s="14" t="s">
        <v>2</v>
      </c>
      <c r="D5" s="14" t="s">
        <v>3</v>
      </c>
      <c r="E5" s="14" t="s">
        <v>4</v>
      </c>
      <c r="F5" s="14" t="s">
        <v>3</v>
      </c>
      <c r="G5" s="14" t="s">
        <v>4</v>
      </c>
      <c r="H5" s="14" t="s">
        <v>3</v>
      </c>
      <c r="I5" s="14" t="s">
        <v>4</v>
      </c>
      <c r="J5" s="14" t="s">
        <v>3</v>
      </c>
      <c r="K5" s="14" t="s">
        <v>4</v>
      </c>
      <c r="L5" s="14" t="s">
        <v>3</v>
      </c>
      <c r="M5" s="14" t="s">
        <v>4</v>
      </c>
      <c r="N5" s="14" t="s">
        <v>3</v>
      </c>
      <c r="O5" s="14" t="s">
        <v>4</v>
      </c>
      <c r="P5" s="14" t="s">
        <v>3</v>
      </c>
      <c r="Q5" s="14" t="s">
        <v>4</v>
      </c>
      <c r="R5" s="14" t="s">
        <v>3</v>
      </c>
      <c r="S5" s="14" t="s">
        <v>4</v>
      </c>
      <c r="T5" s="14" t="s">
        <v>3</v>
      </c>
      <c r="U5" s="14" t="s">
        <v>4</v>
      </c>
      <c r="V5" s="14" t="s">
        <v>3</v>
      </c>
      <c r="W5" s="15" t="s">
        <v>4</v>
      </c>
    </row>
    <row r="6" spans="2:23" ht="22.5" customHeight="1">
      <c r="B6" s="118" t="s">
        <v>2</v>
      </c>
      <c r="C6" s="153">
        <f>SUM(D6,E6)</f>
        <v>5426</v>
      </c>
      <c r="D6" s="153">
        <f>IF(SUM(F6,H6,J6,L6,N6,P6,R6,T6,V6)=0,"-",SUM(F6,H6,J6,L6,N6,P6,R6,T6,V6))</f>
        <v>3246</v>
      </c>
      <c r="E6" s="153">
        <f>IF(SUM(G6,I6,K6,M6,O6,Q6,S6,U6,W6)=0,"-",SUM(G6,I6,K6,M6,O6,Q6,S6,U6,W6))</f>
        <v>2180</v>
      </c>
      <c r="F6" s="153">
        <f>IF(SUM(F7:F26)=0,"-",SUM(F7:F26))</f>
        <v>877</v>
      </c>
      <c r="G6" s="153">
        <f aca="true" t="shared" si="0" ref="G6:W6">IF(SUM(G7:G26)=0,"-",SUM(G7:G26))</f>
        <v>812</v>
      </c>
      <c r="H6" s="153">
        <f t="shared" si="0"/>
        <v>306</v>
      </c>
      <c r="I6" s="153">
        <f t="shared" si="0"/>
        <v>249</v>
      </c>
      <c r="J6" s="153">
        <f t="shared" si="0"/>
        <v>1463</v>
      </c>
      <c r="K6" s="153">
        <f t="shared" si="0"/>
        <v>137</v>
      </c>
      <c r="L6" s="153">
        <f t="shared" si="0"/>
        <v>289</v>
      </c>
      <c r="M6" s="153">
        <f t="shared" si="0"/>
        <v>614</v>
      </c>
      <c r="N6" s="153">
        <f t="shared" si="0"/>
        <v>53</v>
      </c>
      <c r="O6" s="153">
        <f t="shared" si="0"/>
        <v>10</v>
      </c>
      <c r="P6" s="153">
        <f t="shared" si="0"/>
        <v>6</v>
      </c>
      <c r="Q6" s="153">
        <f t="shared" si="0"/>
        <v>59</v>
      </c>
      <c r="R6" s="153">
        <f t="shared" si="0"/>
        <v>2</v>
      </c>
      <c r="S6" s="153">
        <f t="shared" si="0"/>
        <v>2</v>
      </c>
      <c r="T6" s="153">
        <f t="shared" si="0"/>
        <v>42</v>
      </c>
      <c r="U6" s="153">
        <f t="shared" si="0"/>
        <v>43</v>
      </c>
      <c r="V6" s="153">
        <f t="shared" si="0"/>
        <v>208</v>
      </c>
      <c r="W6" s="154">
        <f t="shared" si="0"/>
        <v>254</v>
      </c>
    </row>
    <row r="7" spans="2:23" ht="22.5" customHeight="1">
      <c r="B7" s="119" t="s">
        <v>196</v>
      </c>
      <c r="C7" s="155">
        <f aca="true" t="shared" si="1" ref="C7:C26">SUM(D7,E7)</f>
        <v>44</v>
      </c>
      <c r="D7" s="155">
        <f aca="true" t="shared" si="2" ref="D7:D26">IF(SUM(F7,H7,J7,L7,N7,P7,R7,T7,V7)=0,"-",SUM(F7,H7,J7,L7,N7,P7,R7,T7,V7))</f>
        <v>28</v>
      </c>
      <c r="E7" s="155">
        <f aca="true" t="shared" si="3" ref="E7:E26">IF(SUM(G7,I7,K7,M7,O7,Q7,S7,U7,W7)=0,"-",SUM(G7,I7,K7,M7,O7,Q7,S7,U7,W7))</f>
        <v>16</v>
      </c>
      <c r="F7" s="148">
        <v>7</v>
      </c>
      <c r="G7" s="148">
        <v>1</v>
      </c>
      <c r="H7" s="148">
        <v>12</v>
      </c>
      <c r="I7" s="148">
        <v>10</v>
      </c>
      <c r="J7" s="148">
        <v>4</v>
      </c>
      <c r="K7" s="148">
        <v>1</v>
      </c>
      <c r="L7" s="148">
        <v>1</v>
      </c>
      <c r="M7" s="148">
        <v>4</v>
      </c>
      <c r="N7" s="148">
        <v>0</v>
      </c>
      <c r="O7" s="149">
        <v>0</v>
      </c>
      <c r="P7" s="148">
        <v>0</v>
      </c>
      <c r="Q7" s="149">
        <v>0</v>
      </c>
      <c r="R7" s="148">
        <v>0</v>
      </c>
      <c r="S7" s="148">
        <v>0</v>
      </c>
      <c r="T7" s="148">
        <v>2</v>
      </c>
      <c r="U7" s="148">
        <v>0</v>
      </c>
      <c r="V7" s="148">
        <v>2</v>
      </c>
      <c r="W7" s="150">
        <v>0</v>
      </c>
    </row>
    <row r="8" spans="2:23" ht="22.5" customHeight="1">
      <c r="B8" s="119" t="s">
        <v>190</v>
      </c>
      <c r="C8" s="155">
        <f t="shared" si="1"/>
        <v>3</v>
      </c>
      <c r="D8" s="155">
        <f t="shared" si="2"/>
        <v>3</v>
      </c>
      <c r="E8" s="155" t="str">
        <f t="shared" si="3"/>
        <v>-</v>
      </c>
      <c r="F8" s="148">
        <v>1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1</v>
      </c>
      <c r="O8" s="149">
        <v>0</v>
      </c>
      <c r="P8" s="148">
        <v>0</v>
      </c>
      <c r="Q8" s="149">
        <v>0</v>
      </c>
      <c r="R8" s="148">
        <v>0</v>
      </c>
      <c r="S8" s="148">
        <v>0</v>
      </c>
      <c r="T8" s="148">
        <v>0</v>
      </c>
      <c r="U8" s="148">
        <v>0</v>
      </c>
      <c r="V8" s="148">
        <v>1</v>
      </c>
      <c r="W8" s="150">
        <v>0</v>
      </c>
    </row>
    <row r="9" spans="2:23" ht="22.5" customHeight="1">
      <c r="B9" s="119" t="s">
        <v>197</v>
      </c>
      <c r="C9" s="155">
        <f t="shared" si="1"/>
        <v>1</v>
      </c>
      <c r="D9" s="155">
        <f t="shared" si="2"/>
        <v>1</v>
      </c>
      <c r="E9" s="155" t="str">
        <f t="shared" si="3"/>
        <v>-</v>
      </c>
      <c r="F9" s="148">
        <v>0</v>
      </c>
      <c r="G9" s="148">
        <v>0</v>
      </c>
      <c r="H9" s="148">
        <v>0</v>
      </c>
      <c r="I9" s="148">
        <v>0</v>
      </c>
      <c r="J9" s="148">
        <v>1</v>
      </c>
      <c r="K9" s="148">
        <v>0</v>
      </c>
      <c r="L9" s="148">
        <v>0</v>
      </c>
      <c r="M9" s="148">
        <v>0</v>
      </c>
      <c r="N9" s="148">
        <v>0</v>
      </c>
      <c r="O9" s="149">
        <v>0</v>
      </c>
      <c r="P9" s="148">
        <v>0</v>
      </c>
      <c r="Q9" s="149">
        <v>0</v>
      </c>
      <c r="R9" s="148">
        <v>0</v>
      </c>
      <c r="S9" s="148">
        <v>0</v>
      </c>
      <c r="T9" s="148">
        <v>0</v>
      </c>
      <c r="U9" s="148">
        <v>0</v>
      </c>
      <c r="V9" s="148">
        <v>0</v>
      </c>
      <c r="W9" s="150">
        <v>0</v>
      </c>
    </row>
    <row r="10" spans="2:23" ht="22.5" customHeight="1">
      <c r="B10" s="119" t="s">
        <v>106</v>
      </c>
      <c r="C10" s="155">
        <f t="shared" si="1"/>
        <v>494</v>
      </c>
      <c r="D10" s="155">
        <f t="shared" si="2"/>
        <v>465</v>
      </c>
      <c r="E10" s="155">
        <f t="shared" si="3"/>
        <v>29</v>
      </c>
      <c r="F10" s="148">
        <v>120</v>
      </c>
      <c r="G10" s="148">
        <v>7</v>
      </c>
      <c r="H10" s="148">
        <v>79</v>
      </c>
      <c r="I10" s="148">
        <v>4</v>
      </c>
      <c r="J10" s="148">
        <v>191</v>
      </c>
      <c r="K10" s="148">
        <v>6</v>
      </c>
      <c r="L10" s="148">
        <v>21</v>
      </c>
      <c r="M10" s="148">
        <v>8</v>
      </c>
      <c r="N10" s="148">
        <v>16</v>
      </c>
      <c r="O10" s="149">
        <v>1</v>
      </c>
      <c r="P10" s="148">
        <v>0</v>
      </c>
      <c r="Q10" s="149">
        <v>0</v>
      </c>
      <c r="R10" s="148">
        <v>0</v>
      </c>
      <c r="S10" s="148">
        <v>0</v>
      </c>
      <c r="T10" s="148">
        <v>3</v>
      </c>
      <c r="U10" s="148">
        <v>1</v>
      </c>
      <c r="V10" s="148">
        <v>35</v>
      </c>
      <c r="W10" s="150">
        <v>2</v>
      </c>
    </row>
    <row r="11" spans="2:23" ht="22.5" customHeight="1">
      <c r="B11" s="119" t="s">
        <v>107</v>
      </c>
      <c r="C11" s="155">
        <f t="shared" si="1"/>
        <v>2328</v>
      </c>
      <c r="D11" s="155">
        <f t="shared" si="2"/>
        <v>1623</v>
      </c>
      <c r="E11" s="155">
        <f t="shared" si="3"/>
        <v>705</v>
      </c>
      <c r="F11" s="148">
        <v>335</v>
      </c>
      <c r="G11" s="148">
        <v>248</v>
      </c>
      <c r="H11" s="148">
        <v>117</v>
      </c>
      <c r="I11" s="148">
        <v>88</v>
      </c>
      <c r="J11" s="148">
        <v>925</v>
      </c>
      <c r="K11" s="148">
        <v>82</v>
      </c>
      <c r="L11" s="148">
        <v>116</v>
      </c>
      <c r="M11" s="148">
        <v>183</v>
      </c>
      <c r="N11" s="148">
        <v>21</v>
      </c>
      <c r="O11" s="149">
        <v>2</v>
      </c>
      <c r="P11" s="148">
        <v>1</v>
      </c>
      <c r="Q11" s="149">
        <v>11</v>
      </c>
      <c r="R11" s="148">
        <v>0</v>
      </c>
      <c r="S11" s="148">
        <v>0</v>
      </c>
      <c r="T11" s="148">
        <v>15</v>
      </c>
      <c r="U11" s="148">
        <v>7</v>
      </c>
      <c r="V11" s="148">
        <v>93</v>
      </c>
      <c r="W11" s="150">
        <v>84</v>
      </c>
    </row>
    <row r="12" spans="2:23" ht="22.5" customHeight="1">
      <c r="B12" s="133" t="s">
        <v>108</v>
      </c>
      <c r="C12" s="155">
        <f t="shared" si="1"/>
        <v>67</v>
      </c>
      <c r="D12" s="155">
        <f t="shared" si="2"/>
        <v>59</v>
      </c>
      <c r="E12" s="155">
        <f t="shared" si="3"/>
        <v>8</v>
      </c>
      <c r="F12" s="148">
        <v>13</v>
      </c>
      <c r="G12" s="148">
        <v>1</v>
      </c>
      <c r="H12" s="148">
        <v>3</v>
      </c>
      <c r="I12" s="148">
        <v>0</v>
      </c>
      <c r="J12" s="148">
        <v>39</v>
      </c>
      <c r="K12" s="148">
        <v>1</v>
      </c>
      <c r="L12" s="148">
        <v>3</v>
      </c>
      <c r="M12" s="148">
        <v>4</v>
      </c>
      <c r="N12" s="148">
        <v>0</v>
      </c>
      <c r="O12" s="149">
        <v>0</v>
      </c>
      <c r="P12" s="148">
        <v>0</v>
      </c>
      <c r="Q12" s="149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1</v>
      </c>
      <c r="W12" s="150">
        <v>2</v>
      </c>
    </row>
    <row r="13" spans="2:23" ht="22.5" customHeight="1">
      <c r="B13" s="121" t="s">
        <v>109</v>
      </c>
      <c r="C13" s="155">
        <f t="shared" si="1"/>
        <v>44</v>
      </c>
      <c r="D13" s="155">
        <f t="shared" si="2"/>
        <v>24</v>
      </c>
      <c r="E13" s="155">
        <f t="shared" si="3"/>
        <v>20</v>
      </c>
      <c r="F13" s="148">
        <v>4</v>
      </c>
      <c r="G13" s="148">
        <v>5</v>
      </c>
      <c r="H13" s="148">
        <v>0</v>
      </c>
      <c r="I13" s="148">
        <v>2</v>
      </c>
      <c r="J13" s="148">
        <v>14</v>
      </c>
      <c r="K13" s="148">
        <v>1</v>
      </c>
      <c r="L13" s="148">
        <v>3</v>
      </c>
      <c r="M13" s="148">
        <v>9</v>
      </c>
      <c r="N13" s="148">
        <v>3</v>
      </c>
      <c r="O13" s="149">
        <v>0</v>
      </c>
      <c r="P13" s="148">
        <v>0</v>
      </c>
      <c r="Q13" s="149">
        <v>1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50">
        <v>2</v>
      </c>
    </row>
    <row r="14" spans="2:23" ht="22.5" customHeight="1">
      <c r="B14" s="119" t="s">
        <v>198</v>
      </c>
      <c r="C14" s="155">
        <f t="shared" si="1"/>
        <v>167</v>
      </c>
      <c r="D14" s="155">
        <f t="shared" si="2"/>
        <v>132</v>
      </c>
      <c r="E14" s="155">
        <f t="shared" si="3"/>
        <v>35</v>
      </c>
      <c r="F14" s="148">
        <v>34</v>
      </c>
      <c r="G14" s="148">
        <v>5</v>
      </c>
      <c r="H14" s="148">
        <v>5</v>
      </c>
      <c r="I14" s="148">
        <v>4</v>
      </c>
      <c r="J14" s="148">
        <v>60</v>
      </c>
      <c r="K14" s="148">
        <v>1</v>
      </c>
      <c r="L14" s="148">
        <v>19</v>
      </c>
      <c r="M14" s="148">
        <v>19</v>
      </c>
      <c r="N14" s="148">
        <v>6</v>
      </c>
      <c r="O14" s="149">
        <v>0</v>
      </c>
      <c r="P14" s="148">
        <v>0</v>
      </c>
      <c r="Q14" s="149">
        <v>0</v>
      </c>
      <c r="R14" s="148">
        <v>0</v>
      </c>
      <c r="S14" s="148">
        <v>0</v>
      </c>
      <c r="T14" s="148">
        <v>0</v>
      </c>
      <c r="U14" s="148">
        <v>2</v>
      </c>
      <c r="V14" s="148">
        <v>8</v>
      </c>
      <c r="W14" s="150">
        <v>4</v>
      </c>
    </row>
    <row r="15" spans="2:23" ht="22.5" customHeight="1">
      <c r="B15" s="121" t="s">
        <v>199</v>
      </c>
      <c r="C15" s="155">
        <f t="shared" si="1"/>
        <v>553</v>
      </c>
      <c r="D15" s="155">
        <f t="shared" si="2"/>
        <v>241</v>
      </c>
      <c r="E15" s="155">
        <f t="shared" si="3"/>
        <v>312</v>
      </c>
      <c r="F15" s="148">
        <v>72</v>
      </c>
      <c r="G15" s="148">
        <v>78</v>
      </c>
      <c r="H15" s="148">
        <v>22</v>
      </c>
      <c r="I15" s="148">
        <v>31</v>
      </c>
      <c r="J15" s="148">
        <v>68</v>
      </c>
      <c r="K15" s="148">
        <v>13</v>
      </c>
      <c r="L15" s="148">
        <v>52</v>
      </c>
      <c r="M15" s="148">
        <v>131</v>
      </c>
      <c r="N15" s="148">
        <v>1</v>
      </c>
      <c r="O15" s="149">
        <v>3</v>
      </c>
      <c r="P15" s="148">
        <v>0</v>
      </c>
      <c r="Q15" s="149">
        <v>2</v>
      </c>
      <c r="R15" s="148">
        <v>0</v>
      </c>
      <c r="S15" s="148">
        <v>0</v>
      </c>
      <c r="T15" s="148">
        <v>7</v>
      </c>
      <c r="U15" s="148">
        <v>6</v>
      </c>
      <c r="V15" s="148">
        <v>19</v>
      </c>
      <c r="W15" s="150">
        <v>48</v>
      </c>
    </row>
    <row r="16" spans="2:23" ht="22.5" customHeight="1">
      <c r="B16" s="119" t="s">
        <v>200</v>
      </c>
      <c r="C16" s="155">
        <f t="shared" si="1"/>
        <v>49</v>
      </c>
      <c r="D16" s="155">
        <f t="shared" si="2"/>
        <v>16</v>
      </c>
      <c r="E16" s="155">
        <f t="shared" si="3"/>
        <v>33</v>
      </c>
      <c r="F16" s="148">
        <v>6</v>
      </c>
      <c r="G16" s="148">
        <v>7</v>
      </c>
      <c r="H16" s="148">
        <v>0</v>
      </c>
      <c r="I16" s="148">
        <v>0</v>
      </c>
      <c r="J16" s="148">
        <v>1</v>
      </c>
      <c r="K16" s="148">
        <v>1</v>
      </c>
      <c r="L16" s="148">
        <v>8</v>
      </c>
      <c r="M16" s="148">
        <v>21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1</v>
      </c>
      <c r="V16" s="148">
        <v>1</v>
      </c>
      <c r="W16" s="150">
        <v>3</v>
      </c>
    </row>
    <row r="17" spans="2:23" ht="22.5" customHeight="1">
      <c r="B17" s="119" t="s">
        <v>201</v>
      </c>
      <c r="C17" s="155">
        <f t="shared" si="1"/>
        <v>15</v>
      </c>
      <c r="D17" s="155">
        <f t="shared" si="2"/>
        <v>11</v>
      </c>
      <c r="E17" s="155">
        <f t="shared" si="3"/>
        <v>4</v>
      </c>
      <c r="F17" s="148">
        <v>0</v>
      </c>
      <c r="G17" s="148">
        <v>1</v>
      </c>
      <c r="H17" s="148">
        <v>1</v>
      </c>
      <c r="I17" s="148">
        <v>0</v>
      </c>
      <c r="J17" s="148">
        <v>7</v>
      </c>
      <c r="K17" s="148">
        <v>0</v>
      </c>
      <c r="L17" s="148">
        <v>2</v>
      </c>
      <c r="M17" s="148">
        <v>1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1</v>
      </c>
      <c r="W17" s="150">
        <v>2</v>
      </c>
    </row>
    <row r="18" spans="2:23" ht="22.5" customHeight="1">
      <c r="B18" s="131" t="s">
        <v>193</v>
      </c>
      <c r="C18" s="155">
        <f t="shared" si="1"/>
        <v>48</v>
      </c>
      <c r="D18" s="155">
        <f t="shared" si="2"/>
        <v>22</v>
      </c>
      <c r="E18" s="155">
        <f t="shared" si="3"/>
        <v>26</v>
      </c>
      <c r="F18" s="148">
        <v>1</v>
      </c>
      <c r="G18" s="148">
        <v>4</v>
      </c>
      <c r="H18" s="148">
        <v>2</v>
      </c>
      <c r="I18" s="148">
        <v>2</v>
      </c>
      <c r="J18" s="148">
        <v>15</v>
      </c>
      <c r="K18" s="148">
        <v>4</v>
      </c>
      <c r="L18" s="148">
        <v>2</v>
      </c>
      <c r="M18" s="148">
        <v>7</v>
      </c>
      <c r="N18" s="148">
        <v>0</v>
      </c>
      <c r="O18" s="148">
        <v>0</v>
      </c>
      <c r="P18" s="148">
        <v>0</v>
      </c>
      <c r="Q18" s="148">
        <v>9</v>
      </c>
      <c r="R18" s="148">
        <v>0</v>
      </c>
      <c r="S18" s="148">
        <v>0</v>
      </c>
      <c r="T18" s="148">
        <v>0</v>
      </c>
      <c r="U18" s="148">
        <v>0</v>
      </c>
      <c r="V18" s="148">
        <v>2</v>
      </c>
      <c r="W18" s="150">
        <v>0</v>
      </c>
    </row>
    <row r="19" spans="2:23" ht="22.5" customHeight="1">
      <c r="B19" s="121" t="s">
        <v>206</v>
      </c>
      <c r="C19" s="155">
        <f t="shared" si="1"/>
        <v>417</v>
      </c>
      <c r="D19" s="155">
        <f t="shared" si="2"/>
        <v>126</v>
      </c>
      <c r="E19" s="155">
        <f t="shared" si="3"/>
        <v>291</v>
      </c>
      <c r="F19" s="148">
        <v>56</v>
      </c>
      <c r="G19" s="148">
        <v>129</v>
      </c>
      <c r="H19" s="148">
        <v>27</v>
      </c>
      <c r="I19" s="148">
        <v>37</v>
      </c>
      <c r="J19" s="148">
        <v>13</v>
      </c>
      <c r="K19" s="148">
        <v>7</v>
      </c>
      <c r="L19" s="148">
        <v>17</v>
      </c>
      <c r="M19" s="148">
        <v>69</v>
      </c>
      <c r="N19" s="148">
        <v>1</v>
      </c>
      <c r="O19" s="148">
        <v>1</v>
      </c>
      <c r="P19" s="148">
        <v>3</v>
      </c>
      <c r="Q19" s="148">
        <v>19</v>
      </c>
      <c r="R19" s="148">
        <v>0</v>
      </c>
      <c r="S19" s="148">
        <v>0</v>
      </c>
      <c r="T19" s="148">
        <v>0</v>
      </c>
      <c r="U19" s="148">
        <v>3</v>
      </c>
      <c r="V19" s="148">
        <v>9</v>
      </c>
      <c r="W19" s="150">
        <v>26</v>
      </c>
    </row>
    <row r="20" spans="2:23" ht="22.5" customHeight="1">
      <c r="B20" s="119" t="s">
        <v>202</v>
      </c>
      <c r="C20" s="155">
        <f t="shared" si="1"/>
        <v>260</v>
      </c>
      <c r="D20" s="155">
        <f t="shared" si="2"/>
        <v>65</v>
      </c>
      <c r="E20" s="155">
        <f t="shared" si="3"/>
        <v>195</v>
      </c>
      <c r="F20" s="148">
        <v>36</v>
      </c>
      <c r="G20" s="148">
        <v>72</v>
      </c>
      <c r="H20" s="148">
        <v>6</v>
      </c>
      <c r="I20" s="148">
        <v>22</v>
      </c>
      <c r="J20" s="148">
        <v>5</v>
      </c>
      <c r="K20" s="148">
        <v>4</v>
      </c>
      <c r="L20" s="148">
        <v>10</v>
      </c>
      <c r="M20" s="148">
        <v>53</v>
      </c>
      <c r="N20" s="148">
        <v>2</v>
      </c>
      <c r="O20" s="148">
        <v>0</v>
      </c>
      <c r="P20" s="148">
        <v>1</v>
      </c>
      <c r="Q20" s="148">
        <v>2</v>
      </c>
      <c r="R20" s="148">
        <v>0</v>
      </c>
      <c r="S20" s="148">
        <v>0</v>
      </c>
      <c r="T20" s="148">
        <v>1</v>
      </c>
      <c r="U20" s="148">
        <v>5</v>
      </c>
      <c r="V20" s="148">
        <v>4</v>
      </c>
      <c r="W20" s="150">
        <v>37</v>
      </c>
    </row>
    <row r="21" spans="2:23" ht="22.5" customHeight="1">
      <c r="B21" s="121" t="s">
        <v>203</v>
      </c>
      <c r="C21" s="155">
        <f t="shared" si="1"/>
        <v>18</v>
      </c>
      <c r="D21" s="155">
        <f t="shared" si="2"/>
        <v>12</v>
      </c>
      <c r="E21" s="155">
        <f t="shared" si="3"/>
        <v>6</v>
      </c>
      <c r="F21" s="148">
        <v>6</v>
      </c>
      <c r="G21" s="148">
        <v>6</v>
      </c>
      <c r="H21" s="148">
        <v>0</v>
      </c>
      <c r="I21" s="148">
        <v>0</v>
      </c>
      <c r="J21" s="148">
        <v>5</v>
      </c>
      <c r="K21" s="148">
        <v>0</v>
      </c>
      <c r="L21" s="148">
        <v>1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50">
        <v>0</v>
      </c>
    </row>
    <row r="22" spans="2:23" ht="22.5" customHeight="1">
      <c r="B22" s="121" t="s">
        <v>204</v>
      </c>
      <c r="C22" s="155">
        <f t="shared" si="1"/>
        <v>406</v>
      </c>
      <c r="D22" s="155">
        <f t="shared" si="2"/>
        <v>80</v>
      </c>
      <c r="E22" s="155">
        <f t="shared" si="3"/>
        <v>326</v>
      </c>
      <c r="F22" s="148">
        <v>47</v>
      </c>
      <c r="G22" s="148">
        <v>167</v>
      </c>
      <c r="H22" s="148">
        <v>3</v>
      </c>
      <c r="I22" s="148">
        <v>33</v>
      </c>
      <c r="J22" s="148">
        <v>10</v>
      </c>
      <c r="K22" s="148">
        <v>9</v>
      </c>
      <c r="L22" s="148">
        <v>4</v>
      </c>
      <c r="M22" s="148">
        <v>66</v>
      </c>
      <c r="N22" s="148">
        <v>1</v>
      </c>
      <c r="O22" s="148">
        <v>2</v>
      </c>
      <c r="P22" s="148">
        <v>1</v>
      </c>
      <c r="Q22" s="148">
        <v>13</v>
      </c>
      <c r="R22" s="148">
        <v>2</v>
      </c>
      <c r="S22" s="148">
        <v>2</v>
      </c>
      <c r="T22" s="148">
        <v>3</v>
      </c>
      <c r="U22" s="148">
        <v>6</v>
      </c>
      <c r="V22" s="148">
        <v>9</v>
      </c>
      <c r="W22" s="150">
        <v>28</v>
      </c>
    </row>
    <row r="23" spans="2:23" ht="22.5" customHeight="1">
      <c r="B23" s="121" t="s">
        <v>110</v>
      </c>
      <c r="C23" s="155">
        <f t="shared" si="1"/>
        <v>72</v>
      </c>
      <c r="D23" s="155">
        <f t="shared" si="2"/>
        <v>27</v>
      </c>
      <c r="E23" s="155">
        <f t="shared" si="3"/>
        <v>45</v>
      </c>
      <c r="F23" s="148">
        <v>11</v>
      </c>
      <c r="G23" s="148">
        <v>12</v>
      </c>
      <c r="H23" s="148">
        <v>2</v>
      </c>
      <c r="I23" s="148">
        <v>6</v>
      </c>
      <c r="J23" s="148">
        <v>5</v>
      </c>
      <c r="K23" s="148">
        <v>1</v>
      </c>
      <c r="L23" s="148">
        <v>4</v>
      </c>
      <c r="M23" s="148">
        <v>16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4</v>
      </c>
      <c r="V23" s="148">
        <v>5</v>
      </c>
      <c r="W23" s="150">
        <v>6</v>
      </c>
    </row>
    <row r="24" spans="2:23" ht="22.5" customHeight="1">
      <c r="B24" s="131" t="s">
        <v>194</v>
      </c>
      <c r="C24" s="155">
        <f t="shared" si="1"/>
        <v>192</v>
      </c>
      <c r="D24" s="155">
        <f t="shared" si="2"/>
        <v>127</v>
      </c>
      <c r="E24" s="155">
        <f t="shared" si="3"/>
        <v>65</v>
      </c>
      <c r="F24" s="148">
        <v>47</v>
      </c>
      <c r="G24" s="148">
        <v>34</v>
      </c>
      <c r="H24" s="148">
        <v>22</v>
      </c>
      <c r="I24" s="148">
        <v>8</v>
      </c>
      <c r="J24" s="148">
        <v>48</v>
      </c>
      <c r="K24" s="148">
        <v>4</v>
      </c>
      <c r="L24" s="148">
        <v>4</v>
      </c>
      <c r="M24" s="148">
        <v>10</v>
      </c>
      <c r="N24" s="148">
        <v>0</v>
      </c>
      <c r="O24" s="148">
        <v>1</v>
      </c>
      <c r="P24" s="148">
        <v>0</v>
      </c>
      <c r="Q24" s="148">
        <v>0</v>
      </c>
      <c r="R24" s="148">
        <v>0</v>
      </c>
      <c r="S24" s="148">
        <v>0</v>
      </c>
      <c r="T24" s="148">
        <v>3</v>
      </c>
      <c r="U24" s="148">
        <v>2</v>
      </c>
      <c r="V24" s="148">
        <v>3</v>
      </c>
      <c r="W24" s="150">
        <v>6</v>
      </c>
    </row>
    <row r="25" spans="2:23" ht="22.5" customHeight="1">
      <c r="B25" s="132" t="s">
        <v>195</v>
      </c>
      <c r="C25" s="155">
        <f t="shared" si="1"/>
        <v>231</v>
      </c>
      <c r="D25" s="155">
        <f t="shared" si="2"/>
        <v>175</v>
      </c>
      <c r="E25" s="155">
        <f t="shared" si="3"/>
        <v>56</v>
      </c>
      <c r="F25" s="148">
        <v>74</v>
      </c>
      <c r="G25" s="148">
        <v>33</v>
      </c>
      <c r="H25" s="148">
        <v>4</v>
      </c>
      <c r="I25" s="148">
        <v>1</v>
      </c>
      <c r="J25" s="148">
        <v>51</v>
      </c>
      <c r="K25" s="148">
        <v>1</v>
      </c>
      <c r="L25" s="148">
        <v>22</v>
      </c>
      <c r="M25" s="148">
        <v>12</v>
      </c>
      <c r="N25" s="148">
        <v>1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8</v>
      </c>
      <c r="U25" s="148">
        <v>5</v>
      </c>
      <c r="V25" s="148">
        <v>15</v>
      </c>
      <c r="W25" s="150">
        <v>4</v>
      </c>
    </row>
    <row r="26" spans="2:23" ht="22.5" customHeight="1">
      <c r="B26" s="122" t="s">
        <v>111</v>
      </c>
      <c r="C26" s="156">
        <f t="shared" si="1"/>
        <v>17</v>
      </c>
      <c r="D26" s="156">
        <f t="shared" si="2"/>
        <v>9</v>
      </c>
      <c r="E26" s="156">
        <f t="shared" si="3"/>
        <v>8</v>
      </c>
      <c r="F26" s="151">
        <v>7</v>
      </c>
      <c r="G26" s="151">
        <v>2</v>
      </c>
      <c r="H26" s="151">
        <v>1</v>
      </c>
      <c r="I26" s="151">
        <v>1</v>
      </c>
      <c r="J26" s="151">
        <v>1</v>
      </c>
      <c r="K26" s="151">
        <v>1</v>
      </c>
      <c r="L26" s="151">
        <v>0</v>
      </c>
      <c r="M26" s="151">
        <v>1</v>
      </c>
      <c r="N26" s="151">
        <v>0</v>
      </c>
      <c r="O26" s="151">
        <v>0</v>
      </c>
      <c r="P26" s="151">
        <v>0</v>
      </c>
      <c r="Q26" s="151">
        <v>2</v>
      </c>
      <c r="R26" s="151">
        <v>0</v>
      </c>
      <c r="S26" s="151">
        <v>0</v>
      </c>
      <c r="T26" s="151">
        <v>0</v>
      </c>
      <c r="U26" s="151">
        <v>1</v>
      </c>
      <c r="V26" s="151">
        <v>0</v>
      </c>
      <c r="W26" s="152">
        <v>0</v>
      </c>
    </row>
    <row r="27" spans="2:23" ht="22.5" customHeight="1">
      <c r="B27" s="123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ht="18.75" customHeight="1"/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  <row r="57" spans="21:22" ht="11.25">
      <c r="U57" s="2"/>
      <c r="V57" s="2"/>
    </row>
    <row r="58" spans="21:22" ht="11.25">
      <c r="U58" s="2"/>
      <c r="V58" s="2"/>
    </row>
  </sheetData>
  <sheetProtection/>
  <mergeCells count="1">
    <mergeCell ref="B4:B5"/>
  </mergeCells>
  <printOptions/>
  <pageMargins left="1.0236220472440944" right="0.9055118110236221" top="0.7874015748031497" bottom="0.984251968503937" header="0.5118110236220472" footer="0.5118110236220472"/>
  <pageSetup firstPageNumber="94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31"/>
  <sheetViews>
    <sheetView tabSelected="1" zoomScalePageLayoutView="0" workbookViewId="0" topLeftCell="A1">
      <pane ySplit="5" topLeftCell="A15" activePane="bottomLeft" state="frozen"/>
      <selection pane="topLeft" activeCell="D12" sqref="D12"/>
      <selection pane="bottomLeft" activeCell="C14" sqref="C14"/>
    </sheetView>
  </sheetViews>
  <sheetFormatPr defaultColWidth="11.00390625" defaultRowHeight="12.75" customHeight="1"/>
  <cols>
    <col min="1" max="1" width="10.00390625" style="2" customWidth="1"/>
    <col min="2" max="4" width="11.875" style="2" customWidth="1"/>
    <col min="5" max="5" width="3.375" style="2" customWidth="1"/>
    <col min="6" max="6" width="10.00390625" style="2" customWidth="1"/>
    <col min="7" max="9" width="11.875" style="2" customWidth="1"/>
    <col min="10" max="16384" width="11.00390625" style="2" customWidth="1"/>
  </cols>
  <sheetData>
    <row r="1" ht="16.5" customHeight="1">
      <c r="A1" s="1" t="s">
        <v>0</v>
      </c>
    </row>
    <row r="2" ht="30.75" customHeight="1"/>
    <row r="3" ht="16.5" customHeight="1">
      <c r="A3" s="2" t="s">
        <v>231</v>
      </c>
    </row>
    <row r="4" spans="1:9" ht="18.75" customHeight="1">
      <c r="A4" s="224" t="s">
        <v>112</v>
      </c>
      <c r="B4" s="10" t="s">
        <v>113</v>
      </c>
      <c r="C4" s="11"/>
      <c r="D4" s="13"/>
      <c r="F4" s="224" t="s">
        <v>112</v>
      </c>
      <c r="G4" s="10" t="s">
        <v>113</v>
      </c>
      <c r="H4" s="11"/>
      <c r="I4" s="13"/>
    </row>
    <row r="5" spans="1:9" ht="18.75" customHeight="1">
      <c r="A5" s="226"/>
      <c r="B5" s="14" t="s">
        <v>2</v>
      </c>
      <c r="C5" s="14" t="s">
        <v>3</v>
      </c>
      <c r="D5" s="15" t="s">
        <v>4</v>
      </c>
      <c r="F5" s="226"/>
      <c r="G5" s="14" t="s">
        <v>2</v>
      </c>
      <c r="H5" s="14" t="s">
        <v>3</v>
      </c>
      <c r="I5" s="15" t="s">
        <v>4</v>
      </c>
    </row>
    <row r="6" spans="1:9" ht="18.75" customHeight="1">
      <c r="A6" s="124" t="s">
        <v>2</v>
      </c>
      <c r="B6" s="142">
        <f>SUM(B7:B30)+SUM(G6:G29)</f>
        <v>5426</v>
      </c>
      <c r="C6" s="142">
        <f>SUM(C7:C30)+SUM(H6:H29)</f>
        <v>3246</v>
      </c>
      <c r="D6" s="147">
        <f>SUM(D7:D30)+SUM(I6:I29)</f>
        <v>2180</v>
      </c>
      <c r="E6" s="125"/>
      <c r="F6" s="126" t="s">
        <v>114</v>
      </c>
      <c r="G6" s="142">
        <f aca="true" t="shared" si="0" ref="G6:G29">IF(SUM(H6,I6)=0,"-",SUM(H6,I6))</f>
        <v>3</v>
      </c>
      <c r="H6" s="157">
        <v>3</v>
      </c>
      <c r="I6" s="158">
        <v>0</v>
      </c>
    </row>
    <row r="7" spans="1:9" ht="18.75" customHeight="1">
      <c r="A7" s="127" t="s">
        <v>115</v>
      </c>
      <c r="B7" s="143">
        <f>IF(SUM(C7,D7)=0,"-",SUM(C7,D7))</f>
        <v>8</v>
      </c>
      <c r="C7" s="134">
        <v>4</v>
      </c>
      <c r="D7" s="135">
        <v>4</v>
      </c>
      <c r="E7" s="125"/>
      <c r="F7" s="127" t="s">
        <v>116</v>
      </c>
      <c r="G7" s="142">
        <f t="shared" si="0"/>
        <v>4</v>
      </c>
      <c r="H7" s="134">
        <v>3</v>
      </c>
      <c r="I7" s="135">
        <v>1</v>
      </c>
    </row>
    <row r="8" spans="1:9" ht="18.75" customHeight="1">
      <c r="A8" s="127" t="s">
        <v>117</v>
      </c>
      <c r="B8" s="143" t="str">
        <f aca="true" t="shared" si="1" ref="B8:B30">IF(SUM(C8,D8)=0,"-",SUM(C8,D8))</f>
        <v>-</v>
      </c>
      <c r="C8" s="134">
        <v>0</v>
      </c>
      <c r="D8" s="135">
        <v>0</v>
      </c>
      <c r="E8" s="125"/>
      <c r="F8" s="127" t="s">
        <v>118</v>
      </c>
      <c r="G8" s="142">
        <f t="shared" si="0"/>
        <v>16</v>
      </c>
      <c r="H8" s="134">
        <v>15</v>
      </c>
      <c r="I8" s="135">
        <v>1</v>
      </c>
    </row>
    <row r="9" spans="1:9" ht="18.75" customHeight="1">
      <c r="A9" s="127" t="s">
        <v>119</v>
      </c>
      <c r="B9" s="143">
        <f t="shared" si="1"/>
        <v>1</v>
      </c>
      <c r="C9" s="134">
        <v>1</v>
      </c>
      <c r="D9" s="135">
        <v>0</v>
      </c>
      <c r="E9" s="125"/>
      <c r="F9" s="127" t="s">
        <v>120</v>
      </c>
      <c r="G9" s="142">
        <f t="shared" si="0"/>
        <v>6</v>
      </c>
      <c r="H9" s="134">
        <v>4</v>
      </c>
      <c r="I9" s="135">
        <v>2</v>
      </c>
    </row>
    <row r="10" spans="1:9" ht="18.75" customHeight="1">
      <c r="A10" s="127" t="s">
        <v>121</v>
      </c>
      <c r="B10" s="143">
        <f t="shared" si="1"/>
        <v>112</v>
      </c>
      <c r="C10" s="134">
        <v>71</v>
      </c>
      <c r="D10" s="135">
        <v>41</v>
      </c>
      <c r="E10" s="125"/>
      <c r="F10" s="127" t="s">
        <v>122</v>
      </c>
      <c r="G10" s="142" t="str">
        <f t="shared" si="0"/>
        <v>-</v>
      </c>
      <c r="H10" s="134">
        <v>0</v>
      </c>
      <c r="I10" s="135">
        <v>0</v>
      </c>
    </row>
    <row r="11" spans="1:9" ht="18.75" customHeight="1">
      <c r="A11" s="127" t="s">
        <v>123</v>
      </c>
      <c r="B11" s="143">
        <f t="shared" si="1"/>
        <v>1</v>
      </c>
      <c r="C11" s="134">
        <v>0</v>
      </c>
      <c r="D11" s="135">
        <v>1</v>
      </c>
      <c r="E11" s="125"/>
      <c r="F11" s="127" t="s">
        <v>124</v>
      </c>
      <c r="G11" s="142" t="str">
        <f t="shared" si="0"/>
        <v>-</v>
      </c>
      <c r="H11" s="134">
        <v>0</v>
      </c>
      <c r="I11" s="135">
        <v>0</v>
      </c>
    </row>
    <row r="12" spans="1:9" ht="18.75" customHeight="1">
      <c r="A12" s="127" t="s">
        <v>125</v>
      </c>
      <c r="B12" s="143">
        <f t="shared" si="1"/>
        <v>14</v>
      </c>
      <c r="C12" s="134">
        <v>9</v>
      </c>
      <c r="D12" s="135">
        <v>5</v>
      </c>
      <c r="E12" s="125"/>
      <c r="F12" s="127" t="s">
        <v>126</v>
      </c>
      <c r="G12" s="142" t="str">
        <f t="shared" si="0"/>
        <v>-</v>
      </c>
      <c r="H12" s="134">
        <v>0</v>
      </c>
      <c r="I12" s="135">
        <v>0</v>
      </c>
    </row>
    <row r="13" spans="1:9" ht="18.75" customHeight="1">
      <c r="A13" s="127" t="s">
        <v>127</v>
      </c>
      <c r="B13" s="143">
        <f t="shared" si="1"/>
        <v>3851</v>
      </c>
      <c r="C13" s="134">
        <v>2196</v>
      </c>
      <c r="D13" s="135">
        <v>1655</v>
      </c>
      <c r="E13" s="125"/>
      <c r="F13" s="127" t="s">
        <v>128</v>
      </c>
      <c r="G13" s="142" t="str">
        <f t="shared" si="0"/>
        <v>-</v>
      </c>
      <c r="H13" s="134">
        <v>0</v>
      </c>
      <c r="I13" s="135">
        <v>0</v>
      </c>
    </row>
    <row r="14" spans="1:9" ht="18.75" customHeight="1">
      <c r="A14" s="127" t="s">
        <v>129</v>
      </c>
      <c r="B14" s="143">
        <f t="shared" si="1"/>
        <v>170</v>
      </c>
      <c r="C14" s="134">
        <v>120</v>
      </c>
      <c r="D14" s="135">
        <v>50</v>
      </c>
      <c r="E14" s="125"/>
      <c r="F14" s="127" t="s">
        <v>130</v>
      </c>
      <c r="G14" s="142">
        <f t="shared" si="0"/>
        <v>1</v>
      </c>
      <c r="H14" s="134">
        <v>1</v>
      </c>
      <c r="I14" s="135">
        <v>0</v>
      </c>
    </row>
    <row r="15" spans="1:9" ht="18.75" customHeight="1">
      <c r="A15" s="127" t="s">
        <v>131</v>
      </c>
      <c r="B15" s="143">
        <f t="shared" si="1"/>
        <v>90</v>
      </c>
      <c r="C15" s="134">
        <v>44</v>
      </c>
      <c r="D15" s="135">
        <v>46</v>
      </c>
      <c r="E15" s="125"/>
      <c r="F15" s="127" t="s">
        <v>132</v>
      </c>
      <c r="G15" s="142">
        <f t="shared" si="0"/>
        <v>3</v>
      </c>
      <c r="H15" s="134">
        <v>3</v>
      </c>
      <c r="I15" s="135">
        <v>0</v>
      </c>
    </row>
    <row r="16" spans="1:9" ht="18.75" customHeight="1">
      <c r="A16" s="127" t="s">
        <v>133</v>
      </c>
      <c r="B16" s="143">
        <f t="shared" si="1"/>
        <v>25</v>
      </c>
      <c r="C16" s="134">
        <v>23</v>
      </c>
      <c r="D16" s="135">
        <v>2</v>
      </c>
      <c r="E16" s="125"/>
      <c r="F16" s="127" t="s">
        <v>134</v>
      </c>
      <c r="G16" s="142">
        <f t="shared" si="0"/>
        <v>1</v>
      </c>
      <c r="H16" s="134">
        <v>1</v>
      </c>
      <c r="I16" s="135">
        <v>0</v>
      </c>
    </row>
    <row r="17" spans="1:9" ht="18.75" customHeight="1">
      <c r="A17" s="127" t="s">
        <v>135</v>
      </c>
      <c r="B17" s="143">
        <f t="shared" si="1"/>
        <v>207</v>
      </c>
      <c r="C17" s="134">
        <v>121</v>
      </c>
      <c r="D17" s="135">
        <v>86</v>
      </c>
      <c r="E17" s="125"/>
      <c r="F17" s="127" t="s">
        <v>136</v>
      </c>
      <c r="G17" s="142" t="str">
        <f t="shared" si="0"/>
        <v>-</v>
      </c>
      <c r="H17" s="134">
        <v>0</v>
      </c>
      <c r="I17" s="135">
        <v>0</v>
      </c>
    </row>
    <row r="18" spans="1:9" ht="18.75" customHeight="1">
      <c r="A18" s="127" t="s">
        <v>137</v>
      </c>
      <c r="B18" s="143">
        <f t="shared" si="1"/>
        <v>84</v>
      </c>
      <c r="C18" s="134">
        <v>65</v>
      </c>
      <c r="D18" s="135">
        <v>19</v>
      </c>
      <c r="E18" s="125"/>
      <c r="F18" s="127" t="s">
        <v>138</v>
      </c>
      <c r="G18" s="142" t="str">
        <f t="shared" si="0"/>
        <v>-</v>
      </c>
      <c r="H18" s="134">
        <v>0</v>
      </c>
      <c r="I18" s="135">
        <v>0</v>
      </c>
    </row>
    <row r="19" spans="1:9" ht="18.75" customHeight="1">
      <c r="A19" s="127" t="s">
        <v>139</v>
      </c>
      <c r="B19" s="143">
        <f t="shared" si="1"/>
        <v>539</v>
      </c>
      <c r="C19" s="134">
        <v>323</v>
      </c>
      <c r="D19" s="135">
        <v>216</v>
      </c>
      <c r="E19" s="125"/>
      <c r="F19" s="127" t="s">
        <v>140</v>
      </c>
      <c r="G19" s="142" t="str">
        <f t="shared" si="0"/>
        <v>-</v>
      </c>
      <c r="H19" s="134">
        <v>0</v>
      </c>
      <c r="I19" s="135">
        <v>0</v>
      </c>
    </row>
    <row r="20" spans="1:9" ht="18.75" customHeight="1">
      <c r="A20" s="127" t="s">
        <v>141</v>
      </c>
      <c r="B20" s="143">
        <f t="shared" si="1"/>
        <v>207</v>
      </c>
      <c r="C20" s="134">
        <v>174</v>
      </c>
      <c r="D20" s="135">
        <v>33</v>
      </c>
      <c r="E20" s="125"/>
      <c r="F20" s="127" t="s">
        <v>142</v>
      </c>
      <c r="G20" s="142" t="str">
        <f t="shared" si="0"/>
        <v>-</v>
      </c>
      <c r="H20" s="134">
        <v>0</v>
      </c>
      <c r="I20" s="135">
        <v>0</v>
      </c>
    </row>
    <row r="21" spans="1:9" ht="18.75" customHeight="1">
      <c r="A21" s="127" t="s">
        <v>143</v>
      </c>
      <c r="B21" s="143">
        <f t="shared" si="1"/>
        <v>11</v>
      </c>
      <c r="C21" s="134">
        <v>6</v>
      </c>
      <c r="D21" s="135">
        <v>5</v>
      </c>
      <c r="E21" s="125"/>
      <c r="F21" s="127" t="s">
        <v>144</v>
      </c>
      <c r="G21" s="142">
        <f t="shared" si="0"/>
        <v>2</v>
      </c>
      <c r="H21" s="134">
        <v>1</v>
      </c>
      <c r="I21" s="135">
        <v>1</v>
      </c>
    </row>
    <row r="22" spans="1:9" ht="18.75" customHeight="1">
      <c r="A22" s="127" t="s">
        <v>145</v>
      </c>
      <c r="B22" s="143" t="str">
        <f t="shared" si="1"/>
        <v>-</v>
      </c>
      <c r="C22" s="134">
        <v>0</v>
      </c>
      <c r="D22" s="135">
        <v>0</v>
      </c>
      <c r="E22" s="125"/>
      <c r="F22" s="127" t="s">
        <v>146</v>
      </c>
      <c r="G22" s="142" t="str">
        <f t="shared" si="0"/>
        <v>-</v>
      </c>
      <c r="H22" s="134">
        <v>0</v>
      </c>
      <c r="I22" s="135">
        <v>0</v>
      </c>
    </row>
    <row r="23" spans="1:9" ht="18.75" customHeight="1">
      <c r="A23" s="127" t="s">
        <v>147</v>
      </c>
      <c r="B23" s="143">
        <f t="shared" si="1"/>
        <v>1</v>
      </c>
      <c r="C23" s="134">
        <v>1</v>
      </c>
      <c r="D23" s="135">
        <v>0</v>
      </c>
      <c r="E23" s="125"/>
      <c r="F23" s="127" t="s">
        <v>148</v>
      </c>
      <c r="G23" s="142" t="str">
        <f t="shared" si="0"/>
        <v>-</v>
      </c>
      <c r="H23" s="134">
        <v>0</v>
      </c>
      <c r="I23" s="135">
        <v>0</v>
      </c>
    </row>
    <row r="24" spans="1:9" ht="18.75" customHeight="1">
      <c r="A24" s="127" t="s">
        <v>149</v>
      </c>
      <c r="B24" s="143" t="str">
        <f t="shared" si="1"/>
        <v>-</v>
      </c>
      <c r="C24" s="134">
        <v>0</v>
      </c>
      <c r="D24" s="135">
        <v>0</v>
      </c>
      <c r="E24" s="125"/>
      <c r="F24" s="127" t="s">
        <v>150</v>
      </c>
      <c r="G24" s="142" t="str">
        <f t="shared" si="0"/>
        <v>-</v>
      </c>
      <c r="H24" s="134">
        <v>0</v>
      </c>
      <c r="I24" s="135">
        <v>0</v>
      </c>
    </row>
    <row r="25" spans="1:9" ht="18.75" customHeight="1">
      <c r="A25" s="127" t="s">
        <v>151</v>
      </c>
      <c r="B25" s="143">
        <f t="shared" si="1"/>
        <v>5</v>
      </c>
      <c r="C25" s="134">
        <v>4</v>
      </c>
      <c r="D25" s="135">
        <v>1</v>
      </c>
      <c r="E25" s="125"/>
      <c r="F25" s="127" t="s">
        <v>152</v>
      </c>
      <c r="G25" s="142" t="str">
        <f t="shared" si="0"/>
        <v>-</v>
      </c>
      <c r="H25" s="134">
        <v>0</v>
      </c>
      <c r="I25" s="135">
        <v>0</v>
      </c>
    </row>
    <row r="26" spans="1:9" ht="18.75" customHeight="1">
      <c r="A26" s="127" t="s">
        <v>153</v>
      </c>
      <c r="B26" s="143">
        <f t="shared" si="1"/>
        <v>2</v>
      </c>
      <c r="C26" s="134">
        <v>0</v>
      </c>
      <c r="D26" s="135">
        <v>2</v>
      </c>
      <c r="E26" s="125"/>
      <c r="F26" s="127" t="s">
        <v>154</v>
      </c>
      <c r="G26" s="142" t="str">
        <f t="shared" si="0"/>
        <v>-</v>
      </c>
      <c r="H26" s="134">
        <v>0</v>
      </c>
      <c r="I26" s="135">
        <v>0</v>
      </c>
    </row>
    <row r="27" spans="1:9" ht="18.75" customHeight="1">
      <c r="A27" s="127" t="s">
        <v>155</v>
      </c>
      <c r="B27" s="143">
        <f t="shared" si="1"/>
        <v>1</v>
      </c>
      <c r="C27" s="134">
        <v>0</v>
      </c>
      <c r="D27" s="135">
        <v>1</v>
      </c>
      <c r="E27" s="125"/>
      <c r="F27" s="127" t="s">
        <v>156</v>
      </c>
      <c r="G27" s="142" t="str">
        <f t="shared" si="0"/>
        <v>-</v>
      </c>
      <c r="H27" s="134">
        <v>0</v>
      </c>
      <c r="I27" s="135">
        <v>0</v>
      </c>
    </row>
    <row r="28" spans="1:33" ht="18.75" customHeight="1">
      <c r="A28" s="127" t="s">
        <v>157</v>
      </c>
      <c r="B28" s="143">
        <f t="shared" si="1"/>
        <v>13</v>
      </c>
      <c r="C28" s="134">
        <v>10</v>
      </c>
      <c r="D28" s="135">
        <v>3</v>
      </c>
      <c r="E28" s="125"/>
      <c r="F28" s="127" t="s">
        <v>158</v>
      </c>
      <c r="G28" s="142">
        <f t="shared" si="0"/>
        <v>1</v>
      </c>
      <c r="H28" s="134">
        <v>0</v>
      </c>
      <c r="I28" s="135">
        <v>1</v>
      </c>
      <c r="AG28" s="5"/>
    </row>
    <row r="29" spans="1:33" ht="18.75" customHeight="1">
      <c r="A29" s="127" t="s">
        <v>159</v>
      </c>
      <c r="B29" s="143">
        <f t="shared" si="1"/>
        <v>35</v>
      </c>
      <c r="C29" s="134">
        <v>35</v>
      </c>
      <c r="D29" s="135">
        <v>0</v>
      </c>
      <c r="E29" s="125"/>
      <c r="F29" s="127" t="s">
        <v>10</v>
      </c>
      <c r="G29" s="142">
        <f t="shared" si="0"/>
        <v>12</v>
      </c>
      <c r="H29" s="134">
        <v>8</v>
      </c>
      <c r="I29" s="135">
        <v>4</v>
      </c>
      <c r="AG29" s="5"/>
    </row>
    <row r="30" spans="1:33" ht="18.75" customHeight="1">
      <c r="A30" s="128" t="s">
        <v>160</v>
      </c>
      <c r="B30" s="144" t="str">
        <f t="shared" si="1"/>
        <v>-</v>
      </c>
      <c r="C30" s="145">
        <v>0</v>
      </c>
      <c r="D30" s="146">
        <v>0</v>
      </c>
      <c r="E30" s="125"/>
      <c r="F30" s="128"/>
      <c r="G30" s="114"/>
      <c r="H30" s="115"/>
      <c r="I30" s="116"/>
      <c r="AG30" s="5"/>
    </row>
    <row r="31" spans="1:33" ht="12.75" customHeight="1">
      <c r="A31" s="43"/>
      <c r="B31" s="43"/>
      <c r="C31" s="129"/>
      <c r="D31" s="43"/>
      <c r="AG31" s="5"/>
    </row>
  </sheetData>
  <sheetProtection/>
  <mergeCells count="2">
    <mergeCell ref="A4:A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rstPageNumber="96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福島県情報統計領域統計調査グループ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節子</dc:creator>
  <cp:keywords/>
  <dc:description/>
  <cp:lastModifiedBy>Administrator</cp:lastModifiedBy>
  <cp:lastPrinted>2013-02-07T06:26:03Z</cp:lastPrinted>
  <dcterms:created xsi:type="dcterms:W3CDTF">2007-09-14T07:39:33Z</dcterms:created>
  <dcterms:modified xsi:type="dcterms:W3CDTF">2013-02-08T02:42:07Z</dcterms:modified>
  <cp:category/>
  <cp:version/>
  <cp:contentType/>
  <cp:contentStatus/>
</cp:coreProperties>
</file>