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AM37" i="9"/>
  <c r="U37" i="9"/>
  <c r="C37" i="9"/>
  <c r="CO36" i="9"/>
  <c r="BW36" i="9"/>
  <c r="AM36" i="9"/>
  <c r="C36" i="9"/>
  <c r="BW35" i="9"/>
  <c r="AM35" i="9"/>
  <c r="BW34" i="9"/>
  <c r="AM34" i="9"/>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U34" i="9"/>
  <c r="U35" i="9" s="1"/>
  <c r="U36" i="9" s="1"/>
</calcChain>
</file>

<file path=xl/sharedStrings.xml><?xml version="1.0" encoding="utf-8"?>
<sst xmlns="http://schemas.openxmlformats.org/spreadsheetml/2006/main" count="1056" uniqueCount="560">
  <si>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</si>
  <si>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</si>
  <si>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</si>
  <si>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</si>
  <si>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</si>
  <si>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</si>
  <si>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</si>
  <si>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</si>
  <si>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</si>
  <si>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</si>
  <si>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</si>
  <si>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</si>
  <si>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</si>
  <si>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</si>
  <si>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</si>
  <si>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</si>
  <si>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</si>
  <si>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</si>
  <si>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</si>
  <si>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</si>
  <si>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</si>
  <si>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</si>
  <si>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</si>
  <si>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</si>
  <si>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</si>
  <si>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</si>
  <si>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</si>
  <si>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</si>
  <si>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</si>
  <si>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</si>
  <si>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</si>
  <si>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</si>
  <si>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</si>
  <si>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</si>
  <si>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</si>
  <si>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</si>
  <si>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</si>
  <si>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</si>
  <si>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</si>
  <si>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</si>
  <si>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</si>
  <si>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</si>
  <si>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</si>
  <si>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</si>
  <si>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</si>
  <si>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</si>
  <si>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</si>
  <si>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</si>
  <si>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</si>
  <si>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</si>
  <si>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</si>
  <si>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</si>
  <si>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</si>
  <si>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</si>
  <si>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</si>
  <si>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</si>
  <si>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</si>
  <si>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</si>
  <si>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</si>
  <si>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</si>
  <si>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</si>
  <si>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</si>
  <si>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</si>
  <si>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</si>
  <si>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</si>
  <si>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</si>
  <si>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</si>
  <si>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</si>
  <si>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</si>
  <si>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</si>
  <si>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</si>
  <si>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</si>
  <si>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</si>
  <si>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</si>
  <si>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</si>
  <si>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</si>
  <si>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</si>
  <si>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</si>
  <si>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</si>
  <si>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</si>
  <si>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</si>
  <si>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</si>
  <si>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</si>
  <si>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</si>
  <si>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</si>
  <si>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</si>
  <si>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</si>
  <si>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</si>
  <si>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</si>
  <si>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</si>
  <si>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</si>
  <si>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</si>
  <si>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</si>
  <si>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</si>
  <si>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</si>
  <si>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</si>
  <si>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</si>
  <si>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</si>
  <si>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</si>
  <si>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</si>
  <si>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</si>
  <si>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</si>
  <si>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</si>
  <si>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</si>
  <si>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</si>
  <si>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</si>
  <si>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</si>
  <si>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</si>
  <si>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</si>
  <si>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</si>
  <si>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</si>
  <si>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</si>
  <si>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</si>
  <si>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</si>
  <si>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</si>
  <si>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</si>
  <si>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</si>
  <si>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</si>
  <si>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</si>
  <si>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</si>
  <si>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</si>
  <si>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</si>
  <si>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</si>
  <si>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</si>
  <si>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</si>
  <si>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</si>
  <si>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</si>
  <si>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</si>
  <si>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</si>
  <si>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</si>
  <si>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</si>
  <si>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</si>
  <si>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</si>
  <si>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</si>
  <si>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</si>
  <si>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</si>
  <si>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</si>
  <si>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</si>
  <si>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</si>
  <si>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</si>
  <si>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</si>
  <si>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</si>
  <si>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</si>
  <si>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</si>
  <si>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</si>
  <si>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</si>
  <si>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</si>
  <si>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</si>
  <si>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</si>
  <si>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</si>
  <si>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</si>
  <si>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</si>
  <si>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</si>
  <si>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</si>
  <si>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</si>
  <si>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</si>
  <si>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</si>
  <si>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</si>
  <si>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</si>
  <si>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</si>
  <si>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</si>
  <si>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</si>
  <si>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</si>
  <si>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</si>
  <si>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</si>
  <si>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</si>
  <si>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</si>
  <si>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</si>
  <si>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</si>
  <si>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</si>
  <si>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</si>
  <si>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</si>
  <si>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</si>
  <si>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</si>
  <si>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</si>
  <si>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</si>
  <si>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</si>
  <si>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</si>
  <si>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</si>
  <si>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</si>
  <si>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</si>
  <si>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</si>
  <si>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</si>
  <si>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</si>
  <si>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</si>
  <si>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</si>
  <si>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</si>
  <si>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</si>
  <si>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</si>
  <si>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</si>
  <si>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</si>
  <si>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</si>
  <si>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</si>
  <si>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</si>
  <si>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福島県矢祭町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</si>
  <si>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</si>
  <si>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</si>
  <si>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</si>
  <si>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</si>
  <si>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</si>
  <si>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</si>
  <si>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</si>
  <si>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</si>
  <si>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</si>
  <si>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</si>
  <si>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</si>
  <si>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</si>
  <si>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</si>
  <si>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</si>
  <si>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</si>
  <si>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</si>
  <si>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</si>
  <si>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</si>
  <si>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</si>
  <si>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</si>
  <si>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</si>
  <si>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</si>
  <si>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</si>
  <si>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</si>
  <si>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</si>
  <si>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</si>
  <si>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</si>
  <si>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</si>
  <si>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</si>
  <si>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</si>
  <si>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</si>
  <si>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</si>
  <si>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</si>
  <si>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</si>
  <si>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</si>
  <si>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</si>
  <si>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</si>
  <si>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</si>
  <si>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</si>
  <si>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</si>
  <si>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</si>
  <si>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</si>
  <si>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</si>
  <si>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</si>
  <si>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</si>
  <si>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</si>
  <si>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</si>
  <si>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</si>
  <si>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</si>
  <si>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</si>
  <si>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</si>
  <si>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</si>
  <si>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</si>
  <si>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</si>
  <si>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</si>
  <si>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</si>
  <si>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</si>
  <si>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</si>
  <si>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</si>
  <si>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</si>
  <si>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</si>
  <si>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</si>
  <si>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</si>
  <si>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</si>
  <si>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</si>
  <si>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</si>
  <si>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</si>
  <si>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</si>
  <si>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</si>
  <si>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</si>
  <si>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</si>
  <si>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</si>
  <si>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</si>
  <si>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</si>
  <si>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</si>
  <si>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</si>
  <si>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</si>
  <si>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</si>
  <si>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</si>
  <si>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</si>
  <si>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</si>
  <si>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</si>
  <si>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</si>
  <si>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</si>
  <si>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</si>
  <si>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</si>
  <si>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</si>
  <si>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</si>
  <si>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</si>
  <si>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</si>
  <si>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</si>
  <si>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</si>
  <si>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</si>
  <si>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</si>
  <si>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</si>
  <si>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</si>
  <si>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</si>
  <si>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</si>
  <si>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</si>
  <si>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</si>
  <si>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</si>
  <si>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</si>
  <si>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</si>
  <si>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</si>
  <si>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</si>
  <si>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</si>
  <si>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</si>
  <si>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</si>
  <si>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</si>
  <si>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</si>
  <si>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</si>
  <si>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</si>
  <si>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</si>
  <si>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</si>
  <si>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</si>
  <si>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</si>
  <si>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</si>
  <si>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</si>
  <si>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</si>
  <si>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</si>
  <si>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</si>
  <si>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その他</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</si>
  <si>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</si>
  <si>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</si>
  <si>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</si>
  <si>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</si>
  <si>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</si>
  <si>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</si>
  <si>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</si>
  <si>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</si>
  <si>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</si>
  <si>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</si>
  <si>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</si>
  <si>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</si>
  <si>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</si>
  <si>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</si>
  <si>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</si>
  <si>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</si>
  <si>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</si>
  <si>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</si>
  <si>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</si>
  <si>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</si>
  <si>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</si>
  <si>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</si>
  <si>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</si>
  <si>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</si>
  <si>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福島県矢祭町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</si>
  <si>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</si>
  <si>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</si>
  <si>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</si>
  <si>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</si>
  <si>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</si>
  <si>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</si>
  <si>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</si>
  <si>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</si>
  <si>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</si>
  <si>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</si>
  <si>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</si>
  <si>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</si>
  <si>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</si>
  <si>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</si>
  <si>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</si>
  <si>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</si>
  <si>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</si>
  <si>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</si>
  <si>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</si>
  <si>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</si>
  <si>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</si>
  <si>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</si>
  <si>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</si>
  <si>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</si>
  <si>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</si>
  <si>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</si>
  <si>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</si>
  <si>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</si>
  <si>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</si>
  <si>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</si>
  <si>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</si>
  <si>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</si>
  <si>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</si>
  <si>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</si>
  <si>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</si>
  <si>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</si>
  <si>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</si>
  <si>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水道事業特別会計</t>
    <phoneticPr fontId="5"/>
  </si>
  <si>
    <t>法非適用企業</t>
    <phoneticPr fontId="5"/>
  </si>
  <si>
    <t>農業集落排水処理事業特別会計</t>
    <phoneticPr fontId="5"/>
  </si>
  <si>
    <t>工場団地造成事業特別会計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</si>
  <si>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</si>
  <si>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</si>
  <si>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</si>
  <si>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</si>
  <si>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</si>
  <si>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</si>
  <si>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</si>
  <si>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</si>
  <si>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</si>
  <si>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</si>
  <si>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</si>
  <si>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</si>
  <si>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</si>
  <si>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</si>
  <si>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</si>
  <si>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</si>
  <si>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</si>
  <si>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</si>
  <si>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</si>
  <si>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</si>
  <si>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</si>
  <si>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</si>
  <si>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</si>
  <si>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</si>
  <si>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</si>
  <si>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</si>
  <si>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</si>
  <si>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</si>
  <si>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</si>
  <si>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</si>
  <si>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</si>
  <si>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</si>
  <si>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</si>
  <si>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</si>
  <si>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</si>
  <si>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</si>
  <si>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</si>
  <si>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</si>
  <si>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</si>
  <si>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</si>
  <si>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</si>
  <si>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</si>
  <si>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</si>
  <si>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</si>
  <si>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</si>
  <si>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</si>
  <si>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</si>
  <si>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</si>
  <si>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</si>
  <si>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</si>
  <si>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</si>
  <si>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</si>
  <si>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</si>
  <si>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</si>
  <si>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</si>
  <si>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</si>
  <si>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</si>
  <si>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</si>
  <si>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</si>
  <si>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</si>
  <si>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</si>
  <si>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</si>
  <si>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</si>
  <si>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</si>
  <si>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</si>
  <si>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</si>
  <si>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</si>
  <si>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</si>
  <si>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</si>
  <si>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</si>
  <si>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</si>
  <si>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</si>
  <si>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</si>
  <si>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</si>
  <si>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</si>
  <si>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</si>
  <si>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</si>
  <si>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</si>
  <si>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</si>
  <si>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</si>
  <si>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</si>
  <si>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</si>
  <si>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</si>
  <si>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</si>
  <si>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</si>
  <si>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</si>
  <si>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</si>
  <si>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</si>
  <si>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</si>
  <si>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</si>
  <si>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</si>
  <si>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</si>
  <si>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</si>
  <si>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</si>
  <si>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</si>
  <si>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</si>
  <si>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</si>
  <si>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</si>
  <si>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</si>
  <si>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</si>
  <si>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</si>
  <si>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</si>
  <si>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</si>
  <si>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</si>
  <si>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</si>
  <si>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</si>
  <si>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</si>
  <si>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</si>
  <si>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</si>
  <si>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</si>
  <si>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</si>
  <si>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</si>
  <si>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</si>
  <si>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</si>
  <si>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</si>
  <si>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</si>
  <si>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</si>
  <si>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</si>
  <si>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</si>
  <si>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</si>
  <si>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</si>
  <si>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</si>
  <si>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</si>
  <si>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</si>
  <si>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</si>
  <si>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</si>
  <si>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</si>
  <si>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</si>
  <si>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</si>
  <si>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</si>
  <si>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</si>
  <si>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</si>
  <si>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</si>
  <si>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</si>
  <si>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</si>
  <si>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</si>
  <si>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</si>
  <si>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</si>
  <si>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</si>
  <si>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</si>
  <si>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</si>
  <si>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</si>
  <si>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34.74</t>
  </si>
  <si>
    <t>宅地造成事業特別会計</t>
  </si>
  <si>
    <t>一般会計</t>
  </si>
  <si>
    <t>介護保険特別会計</t>
  </si>
  <si>
    <t>水道事業特別会計</t>
  </si>
  <si>
    <t>後期高齢者医療保険特別会計</t>
  </si>
  <si>
    <t>工場団地造成事業特別会計</t>
  </si>
  <si>
    <t>農業集落排水処理事業特別会計</t>
  </si>
  <si>
    <t>霊園事業特別会計</t>
  </si>
  <si>
    <t>▲ 0.05</t>
  </si>
  <si>
    <t>その他会計（赤字）</t>
  </si>
  <si>
    <t>その他会計（黒字）</t>
  </si>
  <si>
    <t>白河地方土地開発公社</t>
    <rPh sb="0" eb="2">
      <t>シラカワ</t>
    </rPh>
    <rPh sb="2" eb="4">
      <t>チホウ</t>
    </rPh>
    <rPh sb="4" eb="6">
      <t>トチ</t>
    </rPh>
    <rPh sb="6" eb="8">
      <t>カイハツ</t>
    </rPh>
    <rPh sb="8" eb="10">
      <t>コウシャ</t>
    </rPh>
    <phoneticPr fontId="2"/>
  </si>
  <si>
    <t>(財)矢祭振興公社</t>
    <rPh sb="1" eb="2">
      <t>ザイ</t>
    </rPh>
    <rPh sb="3" eb="5">
      <t>ヤマツリ</t>
    </rPh>
    <rPh sb="5" eb="7">
      <t>シンコウ</t>
    </rPh>
    <rPh sb="7" eb="9">
      <t>コウシャ</t>
    </rPh>
    <phoneticPr fontId="2"/>
  </si>
  <si>
    <t>白河地方広域市町村圏整備組合</t>
    <rPh sb="0" eb="2">
      <t>シラカワ</t>
    </rPh>
    <rPh sb="2" eb="4">
      <t>チホウ</t>
    </rPh>
    <rPh sb="4" eb="9">
      <t>コウイキシチョウソン</t>
    </rPh>
    <rPh sb="9" eb="10">
      <t>ケン</t>
    </rPh>
    <rPh sb="10" eb="12">
      <t>セイビ</t>
    </rPh>
    <rPh sb="12" eb="14">
      <t>クミアイ</t>
    </rPh>
    <phoneticPr fontId="2"/>
  </si>
  <si>
    <t>東白衛生組合</t>
    <rPh sb="0" eb="1">
      <t>ヒガシ</t>
    </rPh>
    <rPh sb="1" eb="2">
      <t>シロ</t>
    </rPh>
    <rPh sb="2" eb="4">
      <t>エイセイ</t>
    </rPh>
    <rPh sb="4" eb="6">
      <t>クミアイ</t>
    </rPh>
    <phoneticPr fontId="2"/>
  </si>
  <si>
    <t>福島県市町村総合事務組合(一般会計)</t>
    <rPh sb="0" eb="3">
      <t>フクシマケン</t>
    </rPh>
    <rPh sb="3" eb="6">
      <t>シチョウソン</t>
    </rPh>
    <rPh sb="6" eb="8">
      <t>ソウゴウ</t>
    </rPh>
    <rPh sb="8" eb="10">
      <t>ジム</t>
    </rPh>
    <rPh sb="10" eb="12">
      <t>クミアイ</t>
    </rPh>
    <rPh sb="13" eb="17">
      <t>イッパンカイケイ</t>
    </rPh>
    <phoneticPr fontId="2"/>
  </si>
  <si>
    <t>同（消防補償等特別会計）</t>
    <rPh sb="0" eb="1">
      <t>ドウ</t>
    </rPh>
    <rPh sb="2" eb="4">
      <t>ショウボウ</t>
    </rPh>
    <rPh sb="4" eb="6">
      <t>ホショウ</t>
    </rPh>
    <rPh sb="6" eb="7">
      <t>トウ</t>
    </rPh>
    <rPh sb="7" eb="9">
      <t>トクベツ</t>
    </rPh>
    <rPh sb="9" eb="11">
      <t>カイケイ</t>
    </rPh>
    <phoneticPr fontId="2"/>
  </si>
  <si>
    <t>同（消防賞じゅつ金特別会計）</t>
    <rPh sb="0" eb="1">
      <t>ドウ</t>
    </rPh>
    <rPh sb="2" eb="4">
      <t>ショウボウ</t>
    </rPh>
    <rPh sb="4" eb="5">
      <t>ショウ</t>
    </rPh>
    <rPh sb="8" eb="9">
      <t>キン</t>
    </rPh>
    <rPh sb="9" eb="11">
      <t>トクベツ</t>
    </rPh>
    <rPh sb="11" eb="13">
      <t>カイケイ</t>
    </rPh>
    <phoneticPr fontId="2"/>
  </si>
  <si>
    <t>同（非常勤職員公務災害補償特別会計）</t>
    <rPh sb="0" eb="1">
      <t>ドウ</t>
    </rPh>
    <rPh sb="2" eb="5">
      <t>ヒジョウキン</t>
    </rPh>
    <rPh sb="5" eb="7">
      <t>ショクイン</t>
    </rPh>
    <rPh sb="7" eb="9">
      <t>コウム</t>
    </rPh>
    <rPh sb="9" eb="11">
      <t>サイガイ</t>
    </rPh>
    <rPh sb="11" eb="13">
      <t>ホショウ</t>
    </rPh>
    <rPh sb="13" eb="15">
      <t>トクベツ</t>
    </rPh>
    <rPh sb="15" eb="17">
      <t>カイケイ</t>
    </rPh>
    <phoneticPr fontId="2"/>
  </si>
  <si>
    <t>同（自治会館管理特別会計）</t>
    <rPh sb="0" eb="1">
      <t>ドウ</t>
    </rPh>
    <rPh sb="2" eb="4">
      <t>ジチ</t>
    </rPh>
    <rPh sb="4" eb="6">
      <t>カイカン</t>
    </rPh>
    <rPh sb="6" eb="8">
      <t>カンリ</t>
    </rPh>
    <rPh sb="8" eb="10">
      <t>トクベツ</t>
    </rPh>
    <rPh sb="10" eb="1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</si>
  <si>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</si>
  <si>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4" eb="16">
      <t>コウキ</t>
    </rPh>
    <rPh sb="16" eb="19">
      <t>コウレイシャ</t>
    </rPh>
    <rPh sb="19" eb="21">
      <t>イリョウ</t>
    </rPh>
    <rPh sb="21" eb="23">
      <t>トクベツ</t>
    </rPh>
    <rPh sb="23" eb="2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</si>
  <si>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</si>
  <si>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</si>
  <si>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</si>
  <si>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</si>
  <si>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</si>
  <si>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</si>
  <si>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</si>
  <si>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</si>
  <si>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</si>
  <si>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</si>
  <si>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</si>
  <si>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当町の将来負担比率は財政調整基金等充当可能基金への積立と、基準財政需要額に算入される交付税措置率の高い過疎債を積極的に活用することにより、平成21年度より数値はゼロとなった。実質公債費比率は、平成26年度に繰上償還を行ったことで減少したが、今後は統合小学校建設事業や福祉施設整備事業で過疎債の借入額が増加するため、事業を厳選した起債計画の作成に努める。</t>
    <rPh sb="87" eb="89">
      <t>ジッシツ</t>
    </rPh>
    <rPh sb="89" eb="92">
      <t>コウサイヒ</t>
    </rPh>
    <rPh sb="92" eb="94">
      <t>ヒリツ</t>
    </rPh>
    <rPh sb="96" eb="98">
      <t>ヘイセイ</t>
    </rPh>
    <rPh sb="100" eb="102">
      <t>ネンド</t>
    </rPh>
    <rPh sb="103" eb="105">
      <t>クリア</t>
    </rPh>
    <rPh sb="105" eb="107">
      <t>ショウカン</t>
    </rPh>
    <rPh sb="108" eb="109">
      <t>オコナ</t>
    </rPh>
    <rPh sb="114" eb="116">
      <t>ゲンショウ</t>
    </rPh>
    <rPh sb="120" eb="122">
      <t>コンゴ</t>
    </rPh>
    <rPh sb="123" eb="132">
      <t>トウゴウショウガッコウケンセツジギョウ</t>
    </rPh>
    <rPh sb="133" eb="141">
      <t>フクシシセツセイビジギョウ</t>
    </rPh>
    <rPh sb="142" eb="144">
      <t>カソ</t>
    </rPh>
    <rPh sb="144" eb="145">
      <t>サイ</t>
    </rPh>
    <rPh sb="146" eb="149">
      <t>カリイレガク</t>
    </rPh>
    <rPh sb="150" eb="152">
      <t>ゾウカ</t>
    </rPh>
    <rPh sb="157" eb="159">
      <t>ジギョウ</t>
    </rPh>
    <rPh sb="160" eb="162">
      <t>ゲンセン</t>
    </rPh>
    <rPh sb="164" eb="166">
      <t>キサイ</t>
    </rPh>
    <rPh sb="166" eb="168">
      <t>ケイカク</t>
    </rPh>
    <rPh sb="169" eb="171">
      <t>サクセイ</t>
    </rPh>
    <rPh sb="172" eb="173">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</si>
</sst>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26"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68881</c:v>
                </c:pt>
                <c:pt idx="1">
                  <c:v>99770</c:v>
                </c:pt>
                <c:pt idx="2">
                  <c:v>138767</c:v>
                </c:pt>
                <c:pt idx="3">
                  <c:v>187050</c:v>
                </c:pt>
                <c:pt idx="4">
                  <c:v>148356</c:v>
                </c:pt>
              </c:numCache>
            </c:numRef>
          </c:val>
          <c:smooth val="0"/>
        </c:ser>
        <c:dLbls>
          <c:showLegendKey val="0"/>
          <c:showVal val="0"/>
          <c:showCatName val="0"/>
          <c:showSerName val="0"/>
          <c:showPercent val="0"/>
          <c:showBubbleSize val="0"/>
        </c:dLbls>
        <c:marker val="1"/>
        <c:smooth val="0"/>
        <c:axId val="106374656"/>
        <c:axId val="106376576"/>
      </c:lineChart>
      <c:catAx>
        <c:axId val="106374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76576"/>
        <c:crosses val="autoZero"/>
        <c:auto val="1"/>
        <c:lblAlgn val="ctr"/>
        <c:lblOffset val="100"/>
        <c:tickLblSkip val="1"/>
        <c:tickMarkSkip val="1"/>
        <c:noMultiLvlLbl val="0"/>
      </c:catAx>
      <c:valAx>
        <c:axId val="1063765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7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7.07</c:v>
                </c:pt>
                <c:pt idx="1">
                  <c:v>6.43</c:v>
                </c:pt>
                <c:pt idx="2">
                  <c:v>5.22</c:v>
                </c:pt>
                <c:pt idx="3">
                  <c:v>4.72</c:v>
                </c:pt>
                <c:pt idx="4">
                  <c:v>8.39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98.11</c:v>
                </c:pt>
                <c:pt idx="1">
                  <c:v>103.23</c:v>
                </c:pt>
                <c:pt idx="2">
                  <c:v>71.45</c:v>
                </c:pt>
                <c:pt idx="3">
                  <c:v>70.56</c:v>
                </c:pt>
                <c:pt idx="4">
                  <c:v>76.319999999999993</c:v>
                </c:pt>
              </c:numCache>
            </c:numRef>
          </c:val>
        </c:ser>
        <c:dLbls>
          <c:showLegendKey val="0"/>
          <c:showVal val="0"/>
          <c:showCatName val="0"/>
          <c:showSerName val="0"/>
          <c:showPercent val="0"/>
          <c:showBubbleSize val="0"/>
        </c:dLbls>
        <c:gapWidth val="250"/>
        <c:overlap val="100"/>
        <c:axId val="110532480"/>
        <c:axId val="11055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23.56</c:v>
                </c:pt>
                <c:pt idx="1">
                  <c:v>24.11</c:v>
                </c:pt>
                <c:pt idx="2">
                  <c:v>-34.74</c:v>
                </c:pt>
                <c:pt idx="3">
                  <c:v>10.99</c:v>
                </c:pt>
                <c:pt idx="4">
                  <c:v>11.56</c:v>
                </c:pt>
              </c:numCache>
            </c:numRef>
          </c:val>
          <c:smooth val="0"/>
        </c:ser>
        <c:dLbls>
          <c:showLegendKey val="0"/>
          <c:showVal val="0"/>
          <c:showCatName val="0"/>
          <c:showSerName val="0"/>
          <c:showPercent val="0"/>
          <c:showBubbleSize val="0"/>
        </c:dLbls>
        <c:marker val="1"/>
        <c:smooth val="0"/>
        <c:axId val="110532480"/>
        <c:axId val="110551040"/>
      </c:lineChart>
      <c:catAx>
        <c:axId val="1105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551040"/>
        <c:crosses val="autoZero"/>
        <c:auto val="1"/>
        <c:lblAlgn val="ctr"/>
        <c:lblOffset val="100"/>
        <c:tickLblSkip val="1"/>
        <c:tickMarkSkip val="1"/>
        <c:noMultiLvlLbl val="0"/>
      </c:catAx>
      <c:valAx>
        <c:axId val="11055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3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3.11</c:v>
                </c:pt>
                <c:pt idx="2">
                  <c:v>#N/A</c:v>
                </c:pt>
                <c:pt idx="3">
                  <c:v>2.2799999999999998</c:v>
                </c:pt>
                <c:pt idx="4">
                  <c:v>#N/A</c:v>
                </c:pt>
                <c:pt idx="5">
                  <c:v>2.64</c:v>
                </c:pt>
                <c:pt idx="6">
                  <c:v>#N/A</c:v>
                </c:pt>
                <c:pt idx="7">
                  <c:v>0.39</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0.05</c:v>
                </c:pt>
                <c:pt idx="5">
                  <c:v>#N/A</c:v>
                </c:pt>
                <c:pt idx="6">
                  <c:v>#N/A</c:v>
                </c:pt>
                <c:pt idx="7">
                  <c:v>0</c:v>
                </c:pt>
                <c:pt idx="8">
                  <c:v>#N/A</c:v>
                </c:pt>
                <c:pt idx="9">
                  <c:v>0.02</c:v>
                </c:pt>
              </c:numCache>
            </c:numRef>
          </c:val>
        </c:ser>
        <c:ser>
          <c:idx val="3"/>
          <c:order val="3"/>
          <c:tx>
            <c:strRef>
              <c:f>データシート!$A$30</c:f>
              <c:strCache>
                <c:ptCount val="1"/>
                <c:pt idx="0">
                  <c:v>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0.11</c:v>
                </c:pt>
                <c:pt idx="4">
                  <c:v>#N/A</c:v>
                </c:pt>
                <c:pt idx="5">
                  <c:v>7.0000000000000007E-2</c:v>
                </c:pt>
                <c:pt idx="6">
                  <c:v>#N/A</c:v>
                </c:pt>
                <c:pt idx="7">
                  <c:v>0.06</c:v>
                </c:pt>
                <c:pt idx="8">
                  <c:v>#N/A</c:v>
                </c:pt>
                <c:pt idx="9">
                  <c:v>0.04</c:v>
                </c:pt>
              </c:numCache>
            </c:numRef>
          </c:val>
        </c:ser>
        <c:ser>
          <c:idx val="4"/>
          <c:order val="4"/>
          <c:tx>
            <c:strRef>
              <c:f>データシート!$A$31</c:f>
              <c:strCache>
                <c:ptCount val="1"/>
                <c:pt idx="0">
                  <c:v>工場団地造成事業特別会計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0.31</c:v>
                </c:pt>
                <c:pt idx="2">
                  <c:v>#N/A</c:v>
                </c:pt>
                <c:pt idx="3">
                  <c:v>0.23</c:v>
                </c:pt>
                <c:pt idx="4">
                  <c:v>#N/A</c:v>
                </c:pt>
                <c:pt idx="5">
                  <c:v>0.2</c:v>
                </c:pt>
                <c:pt idx="6">
                  <c:v>#N/A</c:v>
                </c:pt>
                <c:pt idx="7">
                  <c:v>0.17</c:v>
                </c:pt>
                <c:pt idx="8">
                  <c:v>#N/A</c:v>
                </c:pt>
                <c:pt idx="9">
                  <c:v>0.08</c:v>
                </c:pt>
              </c:numCache>
            </c:numRef>
          </c:val>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0.09</c:v>
                </c:pt>
                <c:pt idx="6">
                  <c:v>#N/A</c:v>
                </c:pt>
                <c:pt idx="7">
                  <c:v>0.19</c:v>
                </c:pt>
                <c:pt idx="8">
                  <c:v>#N/A</c:v>
                </c:pt>
                <c:pt idx="9">
                  <c:v>0.08</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0.61</c:v>
                </c:pt>
                <c:pt idx="2">
                  <c:v>#N/A</c:v>
                </c:pt>
                <c:pt idx="3">
                  <c:v>0.8</c:v>
                </c:pt>
                <c:pt idx="4">
                  <c:v>#N/A</c:v>
                </c:pt>
                <c:pt idx="5">
                  <c:v>1.33</c:v>
                </c:pt>
                <c:pt idx="6">
                  <c:v>#N/A</c:v>
                </c:pt>
                <c:pt idx="7">
                  <c:v>1.1200000000000001</c:v>
                </c:pt>
                <c:pt idx="8">
                  <c:v>#N/A</c:v>
                </c:pt>
                <c:pt idx="9">
                  <c:v>1.47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1.49</c:v>
                </c:pt>
                <c:pt idx="2">
                  <c:v>#N/A</c:v>
                </c:pt>
                <c:pt idx="3">
                  <c:v>1.51</c:v>
                </c:pt>
                <c:pt idx="4">
                  <c:v>#N/A</c:v>
                </c:pt>
                <c:pt idx="5">
                  <c:v>1.64</c:v>
                </c:pt>
                <c:pt idx="6">
                  <c:v>#N/A</c:v>
                </c:pt>
                <c:pt idx="7">
                  <c:v>2.1800000000000002</c:v>
                </c:pt>
                <c:pt idx="8">
                  <c:v>#N/A</c:v>
                </c:pt>
                <c:pt idx="9">
                  <c:v>1.84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7.05</c:v>
                </c:pt>
                <c:pt idx="2">
                  <c:v>#N/A</c:v>
                </c:pt>
                <c:pt idx="3">
                  <c:v>6.4</c:v>
                </c:pt>
                <c:pt idx="4">
                  <c:v>#N/A</c:v>
                </c:pt>
                <c:pt idx="5">
                  <c:v>5.27</c:v>
                </c:pt>
                <c:pt idx="6">
                  <c:v>#N/A</c:v>
                </c:pt>
                <c:pt idx="7">
                  <c:v>4.71</c:v>
                </c:pt>
                <c:pt idx="8">
                  <c:v>#N/A</c:v>
                </c:pt>
                <c:pt idx="9">
                  <c:v>8.36</c:v>
                </c:pt>
              </c:numCache>
            </c:numRef>
          </c:val>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0.39</c:v>
                </c:pt>
                <c:pt idx="2">
                  <c:v>#N/A</c:v>
                </c:pt>
                <c:pt idx="3">
                  <c:v>10.57</c:v>
                </c:pt>
                <c:pt idx="4">
                  <c:v>#N/A</c:v>
                </c:pt>
                <c:pt idx="5">
                  <c:v>10.65</c:v>
                </c:pt>
                <c:pt idx="6">
                  <c:v>#N/A</c:v>
                </c:pt>
                <c:pt idx="7">
                  <c:v>10.28</c:v>
                </c:pt>
                <c:pt idx="8">
                  <c:v>#N/A</c:v>
                </c:pt>
                <c:pt idx="9">
                  <c:v>10</c:v>
                </c:pt>
              </c:numCache>
            </c:numRef>
          </c:val>
        </c:ser>
        <c:dLbls>
          <c:showLegendKey val="0"/>
          <c:showVal val="0"/>
          <c:showCatName val="0"/>
          <c:showSerName val="0"/>
          <c:showPercent val="0"/>
          <c:showBubbleSize val="0"/>
        </c:dLbls>
        <c:gapWidth val="150"/>
        <c:overlap val="100"/>
        <c:axId val="110693760"/>
        <c:axId val="110707840"/>
      </c:barChart>
      <c:catAx>
        <c:axId val="11069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07840"/>
        <c:crosses val="autoZero"/>
        <c:auto val="1"/>
        <c:lblAlgn val="ctr"/>
        <c:lblOffset val="100"/>
        <c:tickLblSkip val="1"/>
        <c:tickMarkSkip val="1"/>
        <c:noMultiLvlLbl val="0"/>
      </c:catAx>
      <c:valAx>
        <c:axId val="11070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9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386</c:v>
                </c:pt>
                <c:pt idx="5">
                  <c:v>381</c:v>
                </c:pt>
                <c:pt idx="8">
                  <c:v>368</c:v>
                </c:pt>
                <c:pt idx="11">
                  <c:v>392</c:v>
                </c:pt>
                <c:pt idx="14">
                  <c:v>371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c:v>
                </c:pt>
                <c:pt idx="3">
                  <c:v>20</c:v>
                </c:pt>
                <c:pt idx="6">
                  <c:v>19</c:v>
                </c:pt>
                <c:pt idx="9">
                  <c:v>8</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c:v>
                </c:pt>
                <c:pt idx="3">
                  <c:v>18</c:v>
                </c:pt>
                <c:pt idx="6">
                  <c:v>10</c:v>
                </c:pt>
                <c:pt idx="9">
                  <c:v>4</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c:v>
                </c:pt>
                <c:pt idx="3">
                  <c:v>24</c:v>
                </c:pt>
                <c:pt idx="6">
                  <c:v>31</c:v>
                </c:pt>
                <c:pt idx="9">
                  <c:v>51</c:v>
                </c:pt>
                <c:pt idx="12">
                  <c:v>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412</c:v>
                </c:pt>
                <c:pt idx="3">
                  <c:v>390</c:v>
                </c:pt>
                <c:pt idx="6">
                  <c:v>333</c:v>
                </c:pt>
                <c:pt idx="9">
                  <c:v>335</c:v>
                </c:pt>
                <c:pt idx="12">
                  <c:v>311</c:v>
                </c:pt>
              </c:numCache>
            </c:numRef>
          </c:val>
        </c:ser>
        <c:dLbls>
          <c:showLegendKey val="0"/>
          <c:showVal val="0"/>
          <c:showCatName val="0"/>
          <c:showSerName val="0"/>
          <c:showPercent val="0"/>
          <c:showBubbleSize val="0"/>
        </c:dLbls>
        <c:gapWidth val="100"/>
        <c:overlap val="100"/>
        <c:axId val="94981120"/>
        <c:axId val="9499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109</c:v>
                </c:pt>
                <c:pt idx="2">
                  <c:v>#N/A</c:v>
                </c:pt>
                <c:pt idx="3">
                  <c:v>#N/A</c:v>
                </c:pt>
                <c:pt idx="4">
                  <c:v>71</c:v>
                </c:pt>
                <c:pt idx="5">
                  <c:v>#N/A</c:v>
                </c:pt>
                <c:pt idx="6">
                  <c:v>#N/A</c:v>
                </c:pt>
                <c:pt idx="7">
                  <c:v>25</c:v>
                </c:pt>
                <c:pt idx="8">
                  <c:v>#N/A</c:v>
                </c:pt>
                <c:pt idx="9">
                  <c:v>#N/A</c:v>
                </c:pt>
                <c:pt idx="10">
                  <c:v>6</c:v>
                </c:pt>
                <c:pt idx="11">
                  <c:v>#N/A</c:v>
                </c:pt>
                <c:pt idx="12">
                  <c:v>#N/A</c:v>
                </c:pt>
                <c:pt idx="13">
                  <c:v>32</c:v>
                </c:pt>
                <c:pt idx="14">
                  <c:v>#N/A</c:v>
                </c:pt>
              </c:numCache>
            </c:numRef>
          </c:val>
          <c:smooth val="0"/>
        </c:ser>
        <c:dLbls>
          <c:showLegendKey val="0"/>
          <c:showVal val="0"/>
          <c:showCatName val="0"/>
          <c:showSerName val="0"/>
          <c:showPercent val="0"/>
          <c:showBubbleSize val="0"/>
        </c:dLbls>
        <c:marker val="1"/>
        <c:smooth val="0"/>
        <c:axId val="94981120"/>
        <c:axId val="94991488"/>
      </c:lineChart>
      <c:catAx>
        <c:axId val="9498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91488"/>
        <c:crosses val="autoZero"/>
        <c:auto val="1"/>
        <c:lblAlgn val="ctr"/>
        <c:lblOffset val="100"/>
        <c:tickLblSkip val="1"/>
        <c:tickMarkSkip val="1"/>
        <c:noMultiLvlLbl val="0"/>
      </c:catAx>
      <c:valAx>
        <c:axId val="9499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8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3570</c:v>
                </c:pt>
                <c:pt idx="5">
                  <c:v>3616</c:v>
                </c:pt>
                <c:pt idx="8">
                  <c:v>3377</c:v>
                </c:pt>
                <c:pt idx="11">
                  <c:v>3490</c:v>
                </c:pt>
                <c:pt idx="14">
                  <c:v>3616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3205</c:v>
                </c:pt>
                <c:pt idx="5">
                  <c:v>3099</c:v>
                </c:pt>
                <c:pt idx="8">
                  <c:v>3646</c:v>
                </c:pt>
                <c:pt idx="11">
                  <c:v>3256</c:v>
                </c:pt>
                <c:pt idx="14">
                  <c:v>3520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883</c:v>
                </c:pt>
                <c:pt idx="3">
                  <c:v>893</c:v>
                </c:pt>
                <c:pt idx="6">
                  <c:v>859</c:v>
                </c:pt>
                <c:pt idx="9">
                  <c:v>779</c:v>
                </c:pt>
                <c:pt idx="12">
                  <c:v>692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c:v>
                </c:pt>
                <c:pt idx="3">
                  <c:v>30</c:v>
                </c:pt>
                <c:pt idx="6">
                  <c:v>26</c:v>
                </c:pt>
                <c:pt idx="9">
                  <c:v>25</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584</c:v>
                </c:pt>
                <c:pt idx="3">
                  <c:v>430</c:v>
                </c:pt>
                <c:pt idx="6">
                  <c:v>414</c:v>
                </c:pt>
                <c:pt idx="9">
                  <c:v>475</c:v>
                </c:pt>
                <c:pt idx="12">
                  <c:v>651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c:v>
                </c:pt>
                <c:pt idx="3">
                  <c:v>26</c:v>
                </c:pt>
                <c:pt idx="6">
                  <c:v>7</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4053</c:v>
                </c:pt>
                <c:pt idx="3">
                  <c:v>3573</c:v>
                </c:pt>
                <c:pt idx="6">
                  <c:v>3557</c:v>
                </c:pt>
                <c:pt idx="9">
                  <c:v>3543</c:v>
                </c:pt>
                <c:pt idx="12">
                  <c:v>3619</c:v>
                </c:pt>
              </c:numCache>
            </c:numRef>
          </c:val>
        </c:ser>
        <c:dLbls>
          <c:showLegendKey val="0"/>
          <c:showVal val="0"/>
          <c:showCatName val="0"/>
          <c:showSerName val="0"/>
          <c:showPercent val="0"/>
          <c:showBubbleSize val="0"/>
        </c:dLbls>
        <c:gapWidth val="100"/>
        <c:overlap val="100"/>
        <c:axId val="125502592"/>
        <c:axId val="12550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502592"/>
        <c:axId val="125504512"/>
      </c:lineChart>
      <c:catAx>
        <c:axId val="12550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504512"/>
        <c:crosses val="autoZero"/>
        <c:auto val="1"/>
        <c:lblAlgn val="ctr"/>
        <c:lblOffset val="100"/>
        <c:tickLblSkip val="1"/>
        <c:tickMarkSkip val="1"/>
        <c:noMultiLvlLbl val="0"/>
      </c:catAx>
      <c:valAx>
        <c:axId val="12550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0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{C1FFD2F9-8D10-4323-9383-90C776504C42}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{2C6E9DB0-8CDD-4DB2-B6CE-E53052D993FD}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{DE815B0D-A614-4BB1-99D5-AF62D16D7374}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{51222682-8B1E-4F7A-B569-98FB009EE0AC}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{756FEE9F-802F-4CB8-99C0-4498F6948E15}</c15:txfldGUID>
                      <c15:f>公会計指標分析・財政指標組合せ分析表!$O$50</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{2CA278D6-B647-4B0B-8669-51F405492293}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{87017771-7808-4AA8-AC87-BD3EBAC2F74B}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{68C47752-0F53-4E43-9FE5-3EF090AE3C58}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{1B2D406D-DB9F-4A7A-A189-6250BD9AA860}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{FFEEBDB7-D37C-4E65-9A09-97292490E117}</c15:txfldGUID>
                      <c15:f>公会計指標分析・財政指標組合せ分析表!$O$50</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240064"/>
        <c:axId val="125241984"/>
      </c:scatterChart>
      <c:valAx>
        <c:axId val="1252400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46592390238"/>
              <c:y val="0.91074651382862859"/>
            </c:manualLayout>
          </c:layout>
          <c:overlay val="0"/>
          <c:spPr>
            <a:noFill/>
            <a:ln w="25400">
              <a:noFill/>
            </a:ln>
          </c:spPr>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41984"/>
        <c:crosses val="autoZero"/>
        <c:crossBetween val="midCat"/>
      </c:valAx>
      <c:valAx>
        <c:axId val="125241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3431356796E-2"/>
              <c:y val="0.25104754762797504"/>
            </c:manualLayout>
          </c:layout>
          <c:overlay val="0"/>
          <c:spPr>
            <a:noFill/>
            <a:ln w="25400">
              <a:noFill/>
            </a:ln>
          </c:spPr>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240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w="9525">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{683501D8-7174-495A-A9D0-94E7CEB853D9}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{9578EE61-382C-4C26-BE1E-5FAAAF39F776}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{DD44449B-AB50-4AD3-B9F0-9C92369582A2}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{95BA499E-E7E5-4E29-8FA8-559211B73344}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{900C788F-5301-4112-8B2A-C33FA347677D}</c15:txfldGUID>
                      <c15:f>公会計指標分析・財政指標組合せ分析表!$O$72</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6.4</c:v>
                </c:pt>
                <c:pt idx="1">
                  <c:v>4.8</c:v>
                </c:pt>
                <c:pt idx="2">
                  <c:v>3.2</c:v>
                </c:pt>
                <c:pt idx="3">
                  <c:v>1.5</c:v>
                </c:pt>
                <c:pt idx="4">
                  <c:v>0.9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{95DA9077-28C1-40F6-8953-F86DDB8A7CFA}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{F95616B2-8953-4E55-B930-9E3890788EE2}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{D7B9EB07-13A0-41A7-A8CD-EF6C4B504F4E}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{6EA6055B-C635-429B-9090-57C821AB57D6}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{34C6AEAE-B17A-415D-A4F4-47C700209277}</c15:txfldGUID>
                      <c15:f>公会計指標分析・財政指標組合せ分析表!$O$72</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25550592"/>
        <c:axId val="125552512"/>
      </c:scatterChart>
      <c:valAx>
        <c:axId val="125550592"/>
        <c:scaling>
          <c:orientation val="minMax"/>
          <c:max val="12.3"/>
          <c:min val="7.8"/>
        </c:scaling>
        <c:delete val="0"/>
        <c:axPos val="b"/>
        <c:title>
          <c:tx>
            <c:rich>
              <a:bodyPr/>
              <a:lstStyle/>
              <a:p>
                <a:pPr>
                  <a:defRPr/>
                </a:pPr>
                <a:r>
                  <a:rPr lang="ja-JP" altLang="en-US" sz="1050" b="0"/>
                  <a:t>実質公債費比率</a:t>
                </a:r>
              </a:p>
            </c:rich>
          </c:tx>
          <c:layout>
            <c:manualLayout>
              <c:xMode val="edge"/>
              <c:yMode val="edge"/>
              <c:x val="0.46793742437462071"/>
              <c:y val="0.89952858833822247"/>
            </c:manualLayout>
          </c:layout>
          <c:overlay val="0"/>
          <c:spPr>
            <a:noFill/>
            <a:ln w="25400">
              <a:noFill/>
            </a:ln>
          </c:spPr>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552512"/>
        <c:crosses val="autoZero"/>
        <c:crossBetween val="midCat"/>
      </c:valAx>
      <c:valAx>
        <c:axId val="125552512"/>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spPr>
            <a:noFill/>
            <a:ln w="25400">
              <a:noFill/>
            </a:ln>
          </c:spPr>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50592"/>
        <c:crosses val="autoZero"/>
        <c:crossBetween val="midCat"/>
        <c:majorUnit val="3"/>
      </c:valAx>
      <c:spPr>
        <a:solidFill>
          <a:srgbClr val="E6FFD5"/>
        </a:solidFill>
        <a:ln w="19050">
          <a:solidFill>
            <a:srgbClr val="000000"/>
          </a:solidFill>
        </a:ln>
      </c:spPr>
    </c:plotArea>
    <c:plotVisOnly val="1"/>
    <c:dispBlanksAs val="gap"/>
    <c:showDLblsOverMax val="0"/>
  </c:chart>
  <c:spPr>
    <a:noFill/>
    <a:ln w="9525">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当町は過疎債等を</a:t>
          </a:r>
          <a:r>
            <a:rPr lang="ja-JP" altLang="en-US" sz="1100" b="0" i="0" baseline="0">
              <a:solidFill>
                <a:schemeClr val="dk1"/>
              </a:solidFill>
              <a:effectLst/>
              <a:latin typeface="+mn-lt"/>
              <a:ea typeface="+mn-ea"/>
              <a:cs typeface="+mn-cs"/>
            </a:rPr>
            <a:t>多く</a:t>
          </a:r>
          <a:r>
            <a:rPr lang="ja-JP" altLang="ja-JP" sz="1100" b="0" i="0" baseline="0">
              <a:solidFill>
                <a:schemeClr val="dk1"/>
              </a:solidFill>
              <a:effectLst/>
              <a:latin typeface="+mn-lt"/>
              <a:ea typeface="+mn-ea"/>
              <a:cs typeface="+mn-cs"/>
            </a:rPr>
            <a:t>活用しているため、算入公債費の割合が高いが、実質公債費比率は低く抑えられている。平成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年度は統合小学校建設事業に係る額の大きな借入があり、元金償還が始まると一時的に数値が増加する可能性がある</a:t>
          </a:r>
          <a:r>
            <a:rPr lang="ja-JP" altLang="en-US" sz="1100" b="0" i="0" baseline="0">
              <a:solidFill>
                <a:schemeClr val="dk1"/>
              </a:solidFill>
              <a:effectLst/>
              <a:latin typeface="+mn-lt"/>
              <a:ea typeface="+mn-ea"/>
              <a:cs typeface="+mn-cs"/>
            </a:rPr>
            <a:t>。今後は、過疎債等を充当する事業を精査し、借入額を最低限に抑えていく必要がある。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当町の将来負担比率は財政調整基金等充当可能基金への積立と、基準財政需要額に算入される交付税措置率の高い過疎債を積極的に活用することにより、平成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年度より数値はゼロとなった。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125450"/>
          <a:ext cx="1381125" cy="3429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125450"/>
          <a:ext cx="1381125" cy="3429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125450"/>
          <a:ext cx="1381125" cy="3429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125450"/>
          <a:ext cx="1381125" cy="3429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125450"/>
          <a:ext cx="1381125" cy="3429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6,149
118.27
4,757,627
4,277,365
217,026
2,588,015
3,792,773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111125</xdr:rowOff>
    </xdr:from>
    <xdr:to>
      <xdr:col>4</xdr:col>
      <xdr:colOff>539750</xdr:colOff>
      <xdr:row>22</xdr:row>
      <xdr:rowOff>19464</xdr:rowOff>
    </xdr:to>
    <xdr:sp macro="" textlink="">
      <xdr:nvSpPr>
        <xdr:cNvPr id="32" name="正方形/長方形 31"/>
        <xdr:cNvSpPr/>
      </xdr:nvSpPr>
      <xdr:spPr>
        <a:xfrm>
          <a:off x="1270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oneCellAnchor>
    <xdr:from>
      <xdr:col>2</xdr:col>
      <xdr:colOff>202922</xdr:colOff>
      <xdr:row>22</xdr:row>
      <xdr:rowOff>70817</xdr:rowOff>
    </xdr:from>
    <xdr:ext cx="1613455" cy="220317"/>
    <xdr:sp macro="" textlink="">
      <xdr:nvSpPr>
        <xdr:cNvPr id="33" name="正方形/長方形 32"/>
        <xdr:cNvSpPr>
          <a:spLocks noChangeArrowheads="1"/>
        </xdr:cNvSpPr>
      </xdr:nvSpPr>
      <xdr:spPr bwMode="auto">
        <a:xfrm>
          <a:off x="2069822" y="4528517"/>
          <a:ext cx="1613455" cy="220317"/>
        </a:xfrm>
        <a:prstGeom prst="rect">
          <a:avLst/>
        </a:prstGeom>
        <a:noFill/>
        <a:ln w="19050" algn="ctr">
          <a:no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3</xdr:col>
      <xdr:colOff>460370</xdr:colOff>
      <xdr:row>22</xdr:row>
      <xdr:rowOff>44621</xdr:rowOff>
    </xdr:from>
    <xdr:ext cx="355610" cy="253659"/>
    <xdr:sp macro="" textlink="">
      <xdr:nvSpPr>
        <xdr:cNvPr id="34" name="正方形/長方形 33"/>
        <xdr:cNvSpPr>
          <a:spLocks noChangeArrowheads="1"/>
        </xdr:cNvSpPr>
      </xdr:nvSpPr>
      <xdr:spPr bwMode="auto">
        <a:xfrm>
          <a:off x="4051295" y="4502321"/>
          <a:ext cx="355610" cy="253659"/>
        </a:xfrm>
        <a:prstGeom prst="rect">
          <a:avLst/>
        </a:prstGeom>
        <a:noFill/>
        <a:ln w="19050" algn="ctr">
          <a:noFill/>
          <a:miter lim="800000"/>
          <a:headEnd/>
          <a:tailEnd/>
        </a:ln>
      </xdr:spPr>
      <xdr:txBody>
        <a:bodyPr wrap="none" lIns="27432" tIns="18288" rIns="27432" bIns="18288"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 ]</a:t>
          </a:r>
        </a:p>
      </xdr:txBody>
    </xdr:sp>
    <xdr:clientData/>
  </xdr:oneCellAnchor>
  <xdr:twoCellAnchor>
    <xdr:from>
      <xdr:col>4</xdr:col>
      <xdr:colOff>488950</xdr:colOff>
      <xdr:row>21</xdr:row>
      <xdr:rowOff>38100</xdr:rowOff>
    </xdr:from>
    <xdr:to>
      <xdr:col>5</xdr:col>
      <xdr:colOff>631825</xdr:colOff>
      <xdr:row>22</xdr:row>
      <xdr:rowOff>82406</xdr:rowOff>
    </xdr:to>
    <xdr:sp macro="" textlink="">
      <xdr:nvSpPr>
        <xdr:cNvPr id="35" name="正方形/長方形 34"/>
        <xdr:cNvSpPr/>
      </xdr:nvSpPr>
      <xdr:spPr>
        <a:xfrm>
          <a:off x="5461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38100</xdr:rowOff>
    </xdr:from>
    <xdr:to>
      <xdr:col>6</xdr:col>
      <xdr:colOff>774700</xdr:colOff>
      <xdr:row>22</xdr:row>
      <xdr:rowOff>82406</xdr:rowOff>
    </xdr:to>
    <xdr:sp macro="" textlink="">
      <xdr:nvSpPr>
        <xdr:cNvPr id="37" name="正方形/長方形 36"/>
        <xdr:cNvSpPr/>
      </xdr:nvSpPr>
      <xdr:spPr>
        <a:xfrm>
          <a:off x="6985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38100</xdr:rowOff>
    </xdr:from>
    <xdr:to>
      <xdr:col>7</xdr:col>
      <xdr:colOff>1044575</xdr:colOff>
      <xdr:row>22</xdr:row>
      <xdr:rowOff>82406</xdr:rowOff>
    </xdr:to>
    <xdr:sp macro="" textlink="">
      <xdr:nvSpPr>
        <xdr:cNvPr id="39" name="正方形/長方形 38"/>
        <xdr:cNvSpPr/>
      </xdr:nvSpPr>
      <xdr:spPr>
        <a:xfrm>
          <a:off x="8636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857750"/>
          <a:ext cx="4241800" cy="2159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8577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921250"/>
          <a:ext cx="4572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149850"/>
          <a:ext cx="4597400" cy="18288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8577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111125</xdr:rowOff>
    </xdr:from>
    <xdr:to>
      <xdr:col>11</xdr:col>
      <xdr:colOff>552450</xdr:colOff>
      <xdr:row>22</xdr:row>
      <xdr:rowOff>19464</xdr:rowOff>
    </xdr:to>
    <xdr:sp macro="" textlink="">
      <xdr:nvSpPr>
        <xdr:cNvPr id="46" name="正方形/長方形 45"/>
        <xdr:cNvSpPr/>
      </xdr:nvSpPr>
      <xdr:spPr>
        <a:xfrm>
          <a:off x="11303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oneCellAnchor>
    <xdr:from>
      <xdr:col>9</xdr:col>
      <xdr:colOff>415385</xdr:colOff>
      <xdr:row>22</xdr:row>
      <xdr:rowOff>70817</xdr:rowOff>
    </xdr:from>
    <xdr:ext cx="1188530" cy="220317"/>
    <xdr:sp macro="" textlink="">
      <xdr:nvSpPr>
        <xdr:cNvPr id="47" name="正方形/長方形 46"/>
        <xdr:cNvSpPr>
          <a:spLocks noChangeArrowheads="1"/>
        </xdr:cNvSpPr>
      </xdr:nvSpPr>
      <xdr:spPr bwMode="auto">
        <a:xfrm>
          <a:off x="12293060" y="4528517"/>
          <a:ext cx="1188530" cy="220317"/>
        </a:xfrm>
        <a:prstGeom prst="rect">
          <a:avLst/>
        </a:prstGeom>
        <a:noFill/>
        <a:ln w="19050" algn="ctr">
          <a:no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債務償還可能年数</a:t>
          </a:r>
        </a:p>
      </xdr:txBody>
    </xdr:sp>
    <xdr:clientData/>
  </xdr:oneCellAnchor>
  <xdr:oneCellAnchor>
    <xdr:from>
      <xdr:col>10</xdr:col>
      <xdr:colOff>479420</xdr:colOff>
      <xdr:row>22</xdr:row>
      <xdr:rowOff>44621</xdr:rowOff>
    </xdr:from>
    <xdr:ext cx="355610" cy="253659"/>
    <xdr:sp macro="" textlink="">
      <xdr:nvSpPr>
        <xdr:cNvPr id="48" name="正方形/長方形 47"/>
        <xdr:cNvSpPr>
          <a:spLocks noChangeArrowheads="1"/>
        </xdr:cNvSpPr>
      </xdr:nvSpPr>
      <xdr:spPr bwMode="auto">
        <a:xfrm>
          <a:off x="14090645" y="4502321"/>
          <a:ext cx="355610" cy="253659"/>
        </a:xfrm>
        <a:prstGeom prst="rect">
          <a:avLst/>
        </a:prstGeom>
        <a:noFill/>
        <a:ln w="19050" algn="ctr">
          <a:noFill/>
          <a:miter lim="800000"/>
          <a:headEnd/>
          <a:tailEnd/>
        </a:ln>
      </xdr:spPr>
      <xdr:txBody>
        <a:bodyPr wrap="none" lIns="27432" tIns="18288" rIns="27432" bIns="18288"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 ]</a:t>
          </a:r>
        </a:p>
      </xdr:txBody>
    </xdr:sp>
    <xdr:clientData/>
  </xdr:oneCellAnchor>
  <xdr:twoCellAnchor>
    <xdr:from>
      <xdr:col>11</xdr:col>
      <xdr:colOff>501650</xdr:colOff>
      <xdr:row>21</xdr:row>
      <xdr:rowOff>38100</xdr:rowOff>
    </xdr:from>
    <xdr:to>
      <xdr:col>12</xdr:col>
      <xdr:colOff>644525</xdr:colOff>
      <xdr:row>22</xdr:row>
      <xdr:rowOff>82406</xdr:rowOff>
    </xdr:to>
    <xdr:sp macro="" textlink="">
      <xdr:nvSpPr>
        <xdr:cNvPr id="49" name="正方形/長方形 48"/>
        <xdr:cNvSpPr/>
      </xdr:nvSpPr>
      <xdr:spPr>
        <a:xfrm>
          <a:off x="15494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38100</xdr:rowOff>
    </xdr:from>
    <xdr:to>
      <xdr:col>13</xdr:col>
      <xdr:colOff>787400</xdr:colOff>
      <xdr:row>22</xdr:row>
      <xdr:rowOff>82406</xdr:rowOff>
    </xdr:to>
    <xdr:sp macro="" textlink="">
      <xdr:nvSpPr>
        <xdr:cNvPr id="51" name="正方形/長方形 50"/>
        <xdr:cNvSpPr/>
      </xdr:nvSpPr>
      <xdr:spPr>
        <a:xfrm>
          <a:off x="17018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38100</xdr:rowOff>
    </xdr:from>
    <xdr:to>
      <xdr:col>14</xdr:col>
      <xdr:colOff>1057275</xdr:colOff>
      <xdr:row>22</xdr:row>
      <xdr:rowOff>82406</xdr:rowOff>
    </xdr:to>
    <xdr:sp macro="" textlink="">
      <xdr:nvSpPr>
        <xdr:cNvPr id="53" name="正方形/長方形 52"/>
        <xdr:cNvSpPr/>
      </xdr:nvSpPr>
      <xdr:spPr>
        <a:xfrm>
          <a:off x="18669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857750"/>
          <a:ext cx="4241800" cy="2159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8577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921250"/>
          <a:ext cx="4572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149850"/>
          <a:ext cx="4597400" cy="18288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8577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90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71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286750"/>
          <a:ext cx="6731000" cy="2857500"/>
        </a:xfrm>
        <a:prstGeom prst="rect">
          <a:avLst/>
        </a:prstGeom>
        <a:solidFill>
          <a:schemeClr val="bg1"/>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lang="ja-JP" altLang="en-US"/>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4137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94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002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6,149
118.27
4,757,627
4,277,365
217,026
2,588,015
3,792,773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6,149
118.27
4,757,627
4,277,365
217,026
2,588,015
3,792,773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6,149
118.27
4,757,627
4,277,365
217,026
2,588,015
3,792,773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年度の財政力指数は、県の平均値を</a:t>
          </a:r>
          <a:r>
            <a:rPr lang="en-US" altLang="ja-JP" sz="1100" b="0" i="0" baseline="0">
              <a:solidFill>
                <a:schemeClr val="dk1"/>
              </a:solidFill>
              <a:effectLst/>
              <a:latin typeface="+mn-lt"/>
              <a:ea typeface="+mn-ea"/>
              <a:cs typeface="+mn-cs"/>
            </a:rPr>
            <a:t>0.16</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下がった</a:t>
          </a:r>
          <a:r>
            <a:rPr lang="en-US" altLang="ja-JP" sz="1100" b="0" i="0" baseline="0">
              <a:solidFill>
                <a:schemeClr val="dk1"/>
              </a:solidFill>
              <a:effectLst/>
              <a:latin typeface="+mn-lt"/>
              <a:ea typeface="+mn-ea"/>
              <a:cs typeface="+mn-cs"/>
            </a:rPr>
            <a:t>0.34</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歳入において、特に法人税収入は</a:t>
          </a:r>
          <a:r>
            <a:rPr lang="ja-JP" altLang="ja-JP" sz="1100" b="0" i="0" baseline="0">
              <a:solidFill>
                <a:schemeClr val="dk1"/>
              </a:solidFill>
              <a:effectLst/>
              <a:latin typeface="+mn-lt"/>
              <a:ea typeface="+mn-ea"/>
              <a:cs typeface="+mn-cs"/>
            </a:rPr>
            <a:t>歳入割合の高い町内誘致企業の業績、景気に左右されやすいため、町民税等の自主財源の</a:t>
          </a:r>
          <a:r>
            <a:rPr lang="ja-JP" altLang="en-US" sz="1100" b="0" i="0" baseline="0">
              <a:solidFill>
                <a:schemeClr val="dk1"/>
              </a:solidFill>
              <a:effectLst/>
              <a:latin typeface="+mn-lt"/>
              <a:ea typeface="+mn-ea"/>
              <a:cs typeface="+mn-cs"/>
            </a:rPr>
            <a:t>収納</a:t>
          </a:r>
          <a:r>
            <a:rPr lang="ja-JP" altLang="ja-JP" sz="1100" b="0" i="0" baseline="0">
              <a:solidFill>
                <a:schemeClr val="dk1"/>
              </a:solidFill>
              <a:effectLst/>
              <a:latin typeface="+mn-lt"/>
              <a:ea typeface="+mn-ea"/>
              <a:cs typeface="+mn-cs"/>
            </a:rPr>
            <a:t>率向上に努める。また、今後も経費の適正化及び抑制に努めるとともに、効率的な行政運営</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取組む。</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83759</xdr:rowOff>
    </xdr:to>
    <xdr:cxnSp macro="">
      <xdr:nvCxnSpPr>
        <xdr:cNvPr id="69" name="直線コネクタ 68"/>
        <xdr:cNvCxnSpPr/>
      </xdr:nvCxnSpPr>
      <xdr:spPr>
        <a:xfrm>
          <a:off x="4114800" y="74331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106741</xdr:rowOff>
    </xdr:to>
    <xdr:cxnSp macro="">
      <xdr:nvCxnSpPr>
        <xdr:cNvPr id="72" name="直線コネクタ 71"/>
        <xdr:cNvCxnSpPr/>
      </xdr:nvCxnSpPr>
      <xdr:spPr>
        <a:xfrm flipV="1">
          <a:off x="3225800" y="74331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141212</xdr:rowOff>
    </xdr:to>
    <xdr:cxnSp macro="">
      <xdr:nvCxnSpPr>
        <xdr:cNvPr id="75" name="直線コネクタ 74"/>
        <xdr:cNvCxnSpPr/>
      </xdr:nvCxnSpPr>
      <xdr:spPr>
        <a:xfrm flipV="1">
          <a:off x="2336800" y="747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7" name="テキスト ボックス 76"/>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164193</xdr:rowOff>
    </xdr:to>
    <xdr:cxnSp macro="">
      <xdr:nvCxnSpPr>
        <xdr:cNvPr id="78" name="直線コネクタ 77"/>
        <xdr:cNvCxnSpPr/>
      </xdr:nvCxnSpPr>
      <xdr:spPr>
        <a:xfrm flipV="1">
          <a:off x="1447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年度の経常収支比率は前年度より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下がり</a:t>
          </a:r>
          <a:r>
            <a:rPr lang="en-US" altLang="ja-JP" sz="1100" b="0" i="0" baseline="0">
              <a:solidFill>
                <a:schemeClr val="dk1"/>
              </a:solidFill>
              <a:effectLst/>
              <a:latin typeface="+mn-lt"/>
              <a:ea typeface="+mn-ea"/>
              <a:cs typeface="+mn-cs"/>
            </a:rPr>
            <a:t>75.3</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。これは平成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から平成</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年度に借入した起債で償還が終了したものが複数あったためである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は、過疎対策事業債等借入額の大きな起債（子どもセンター建設事業等）の元金償還が</a:t>
          </a:r>
          <a:r>
            <a:rPr lang="ja-JP" altLang="ja-JP" sz="1100" b="0" i="0" baseline="0">
              <a:solidFill>
                <a:schemeClr val="dk1"/>
              </a:solidFill>
              <a:effectLst/>
              <a:latin typeface="+mn-lt"/>
              <a:ea typeface="+mn-ea"/>
              <a:cs typeface="+mn-cs"/>
            </a:rPr>
            <a:t>始ま</a:t>
          </a:r>
          <a:r>
            <a:rPr lang="ja-JP" altLang="en-US" sz="1100" b="0" i="0" baseline="0">
              <a:solidFill>
                <a:schemeClr val="dk1"/>
              </a:solidFill>
              <a:effectLst/>
              <a:latin typeface="+mn-lt"/>
              <a:ea typeface="+mn-ea"/>
              <a:cs typeface="+mn-cs"/>
            </a:rPr>
            <a:t>ったため</a:t>
          </a:r>
          <a:r>
            <a:rPr lang="ja-JP" altLang="ja-JP" sz="1100" b="0" i="0" baseline="0">
              <a:solidFill>
                <a:schemeClr val="dk1"/>
              </a:solidFill>
              <a:effectLst/>
              <a:latin typeface="+mn-lt"/>
              <a:ea typeface="+mn-ea"/>
              <a:cs typeface="+mn-cs"/>
            </a:rPr>
            <a:t>、繰上償還を計画するなどし、引続き経常収支比率の抑制に努めたい。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147531</xdr:rowOff>
    </xdr:from>
    <xdr:to>
      <xdr:col>7</xdr:col>
      <xdr:colOff>152400</xdr:colOff>
      <xdr:row>62</xdr:row>
      <xdr:rowOff>44450</xdr:rowOff>
    </xdr:to>
    <xdr:cxnSp macro="">
      <xdr:nvCxnSpPr>
        <xdr:cNvPr id="132" name="直線コネクタ 131"/>
        <xdr:cNvCxnSpPr/>
      </xdr:nvCxnSpPr>
      <xdr:spPr>
        <a:xfrm flipV="1">
          <a:off x="4114800" y="10605981"/>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107315</xdr:rowOff>
    </xdr:from>
    <xdr:to>
      <xdr:col>6</xdr:col>
      <xdr:colOff>0</xdr:colOff>
      <xdr:row>62</xdr:row>
      <xdr:rowOff>44450</xdr:rowOff>
    </xdr:to>
    <xdr:cxnSp macro="">
      <xdr:nvCxnSpPr>
        <xdr:cNvPr id="135" name="直線コネクタ 134"/>
        <xdr:cNvCxnSpPr/>
      </xdr:nvCxnSpPr>
      <xdr:spPr>
        <a:xfrm>
          <a:off x="3225800" y="105657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107315</xdr:rowOff>
    </xdr:from>
    <xdr:to>
      <xdr:col>4</xdr:col>
      <xdr:colOff>482600</xdr:colOff>
      <xdr:row>63</xdr:row>
      <xdr:rowOff>78105</xdr:rowOff>
    </xdr:to>
    <xdr:cxnSp macro="">
      <xdr:nvCxnSpPr>
        <xdr:cNvPr id="138" name="直線コネクタ 137"/>
        <xdr:cNvCxnSpPr/>
      </xdr:nvCxnSpPr>
      <xdr:spPr>
        <a:xfrm flipV="1">
          <a:off x="2336800" y="10565765"/>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13335</xdr:rowOff>
    </xdr:from>
    <xdr:to>
      <xdr:col>3</xdr:col>
      <xdr:colOff>279400</xdr:colOff>
      <xdr:row>63</xdr:row>
      <xdr:rowOff>78105</xdr:rowOff>
    </xdr:to>
    <xdr:cxnSp macro="">
      <xdr:nvCxnSpPr>
        <xdr:cNvPr id="141" name="直線コネクタ 140"/>
        <xdr:cNvCxnSpPr/>
      </xdr:nvCxnSpPr>
      <xdr:spPr>
        <a:xfrm>
          <a:off x="1447800" y="10300335"/>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51" name="円/楕円 150"/>
        <xdr:cNvSpPr/>
      </xdr:nvSpPr>
      <xdr:spPr>
        <a:xfrm>
          <a:off x="49022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113258</xdr:rowOff>
    </xdr:from>
    <xdr:ext cx="762000" cy="259045"/>
    <xdr:sp macro="" textlink="">
      <xdr:nvSpPr>
        <xdr:cNvPr id="152" name="財政構造の弾力性該当値テキスト"/>
        <xdr:cNvSpPr txBox="1"/>
      </xdr:nvSpPr>
      <xdr:spPr>
        <a:xfrm>
          <a:off x="50419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3" name="円/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56515</xdr:rowOff>
    </xdr:from>
    <xdr:to>
      <xdr:col>4</xdr:col>
      <xdr:colOff>533400</xdr:colOff>
      <xdr:row>61</xdr:row>
      <xdr:rowOff>158115</xdr:rowOff>
    </xdr:to>
    <xdr:sp macro="" textlink="">
      <xdr:nvSpPr>
        <xdr:cNvPr id="155" name="円/楕円 154"/>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168292</xdr:rowOff>
    </xdr:from>
    <xdr:ext cx="762000" cy="259045"/>
    <xdr:sp macro="" textlink="">
      <xdr:nvSpPr>
        <xdr:cNvPr id="156" name="テキスト ボックス 155"/>
        <xdr:cNvSpPr txBox="1"/>
      </xdr:nvSpPr>
      <xdr:spPr>
        <a:xfrm>
          <a:off x="2844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27305</xdr:rowOff>
    </xdr:from>
    <xdr:to>
      <xdr:col>3</xdr:col>
      <xdr:colOff>330200</xdr:colOff>
      <xdr:row>63</xdr:row>
      <xdr:rowOff>128905</xdr:rowOff>
    </xdr:to>
    <xdr:sp macro="" textlink="">
      <xdr:nvSpPr>
        <xdr:cNvPr id="157" name="円/楕円 156"/>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139082</xdr:rowOff>
    </xdr:from>
    <xdr:ext cx="762000" cy="259045"/>
    <xdr:sp macro="" textlink="">
      <xdr:nvSpPr>
        <xdr:cNvPr id="158" name="テキスト ボックス 157"/>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133985</xdr:rowOff>
    </xdr:from>
    <xdr:to>
      <xdr:col>2</xdr:col>
      <xdr:colOff>127000</xdr:colOff>
      <xdr:row>60</xdr:row>
      <xdr:rowOff>64135</xdr:rowOff>
    </xdr:to>
    <xdr:sp macro="" textlink="">
      <xdr:nvSpPr>
        <xdr:cNvPr id="159" name="円/楕円 158"/>
        <xdr:cNvSpPr/>
      </xdr:nvSpPr>
      <xdr:spPr>
        <a:xfrm>
          <a:off x="1397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74312</xdr:rowOff>
    </xdr:from>
    <xdr:ext cx="762000" cy="259045"/>
    <xdr:sp macro="" textlink="">
      <xdr:nvSpPr>
        <xdr:cNvPr id="160" name="テキスト ボックス 159"/>
        <xdr:cNvSpPr txBox="1"/>
      </xdr:nvSpPr>
      <xdr:spPr>
        <a:xfrm>
          <a:off x="1066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[207,084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年度までの退職者不補充に伴い、人件費の決算額は</a:t>
          </a:r>
          <a:r>
            <a:rPr lang="ja-JP" altLang="en-US" sz="1100" b="0" i="0" baseline="0">
              <a:solidFill>
                <a:schemeClr val="dk1"/>
              </a:solidFill>
              <a:effectLst/>
              <a:latin typeface="+mn-lt"/>
              <a:ea typeface="+mn-ea"/>
              <a:cs typeface="+mn-cs"/>
            </a:rPr>
            <a:t>県の平均を下回っている</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近年は</a:t>
          </a:r>
          <a:r>
            <a:rPr lang="ja-JP" altLang="ja-JP" sz="1100" b="0" i="0" baseline="0">
              <a:solidFill>
                <a:schemeClr val="dk1"/>
              </a:solidFill>
              <a:effectLst/>
              <a:latin typeface="+mn-lt"/>
              <a:ea typeface="+mn-ea"/>
              <a:cs typeface="+mn-cs"/>
            </a:rPr>
            <a:t>嘱託職員数の増に伴う賃金が増加傾向にあるため、人件費抑制とのバランスが必要になってくる。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年度からは統合小学校建設事業、平成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年度からは福祉施設整備事業と大きな事業が続くため今後も物件費の増加が見込まれる。</a:t>
          </a:r>
          <a:r>
            <a:rPr lang="ja-JP" altLang="ja-JP" sz="1100" b="0" i="0" baseline="0">
              <a:solidFill>
                <a:schemeClr val="dk1"/>
              </a:solidFill>
              <a:effectLst/>
              <a:latin typeface="+mn-lt"/>
              <a:ea typeface="+mn-ea"/>
              <a:cs typeface="+mn-cs"/>
            </a:rPr>
            <a:t>施設管理を精査することで、引続き経費の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、コスト削減を図る。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153583</xdr:rowOff>
    </xdr:from>
    <xdr:to>
      <xdr:col>7</xdr:col>
      <xdr:colOff>152400</xdr:colOff>
      <xdr:row>82</xdr:row>
      <xdr:rowOff>158178</xdr:rowOff>
    </xdr:to>
    <xdr:cxnSp macro="">
      <xdr:nvCxnSpPr>
        <xdr:cNvPr id="194" name="直線コネクタ 193"/>
        <xdr:cNvCxnSpPr/>
      </xdr:nvCxnSpPr>
      <xdr:spPr>
        <a:xfrm>
          <a:off x="4114800" y="14212483"/>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104008</xdr:rowOff>
    </xdr:from>
    <xdr:to>
      <xdr:col>6</xdr:col>
      <xdr:colOff>0</xdr:colOff>
      <xdr:row>82</xdr:row>
      <xdr:rowOff>153583</xdr:rowOff>
    </xdr:to>
    <xdr:cxnSp macro="">
      <xdr:nvCxnSpPr>
        <xdr:cNvPr id="197" name="直線コネクタ 196"/>
        <xdr:cNvCxnSpPr/>
      </xdr:nvCxnSpPr>
      <xdr:spPr>
        <a:xfrm>
          <a:off x="3225800" y="14162908"/>
          <a:ext cx="889000" cy="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95495</xdr:rowOff>
    </xdr:from>
    <xdr:to>
      <xdr:col>4</xdr:col>
      <xdr:colOff>482600</xdr:colOff>
      <xdr:row>82</xdr:row>
      <xdr:rowOff>104008</xdr:rowOff>
    </xdr:to>
    <xdr:cxnSp macro="">
      <xdr:nvCxnSpPr>
        <xdr:cNvPr id="200" name="直線コネクタ 199"/>
        <xdr:cNvCxnSpPr/>
      </xdr:nvCxnSpPr>
      <xdr:spPr>
        <a:xfrm>
          <a:off x="2336800" y="14154395"/>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89525</xdr:rowOff>
    </xdr:from>
    <xdr:to>
      <xdr:col>3</xdr:col>
      <xdr:colOff>279400</xdr:colOff>
      <xdr:row>82</xdr:row>
      <xdr:rowOff>95495</xdr:rowOff>
    </xdr:to>
    <xdr:cxnSp macro="">
      <xdr:nvCxnSpPr>
        <xdr:cNvPr id="203" name="直線コネクタ 202"/>
        <xdr:cNvCxnSpPr/>
      </xdr:nvCxnSpPr>
      <xdr:spPr>
        <a:xfrm>
          <a:off x="1447800" y="14148425"/>
          <a:ext cx="8890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107378</xdr:rowOff>
    </xdr:from>
    <xdr:to>
      <xdr:col>7</xdr:col>
      <xdr:colOff>203200</xdr:colOff>
      <xdr:row>83</xdr:row>
      <xdr:rowOff>37528</xdr:rowOff>
    </xdr:to>
    <xdr:sp macro="" textlink="">
      <xdr:nvSpPr>
        <xdr:cNvPr id="213" name="円/楕円 212"/>
        <xdr:cNvSpPr/>
      </xdr:nvSpPr>
      <xdr:spPr>
        <a:xfrm>
          <a:off x="4902200" y="141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123905</xdr:rowOff>
    </xdr:from>
    <xdr:ext cx="762000" cy="259045"/>
    <xdr:sp macro="" textlink="">
      <xdr:nvSpPr>
        <xdr:cNvPr id="214" name="人件費・物件費等の状況該当値テキスト"/>
        <xdr:cNvSpPr txBox="1"/>
      </xdr:nvSpPr>
      <xdr:spPr>
        <a:xfrm>
          <a:off x="5041900" y="1401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207,084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102783</xdr:rowOff>
    </xdr:from>
    <xdr:to>
      <xdr:col>6</xdr:col>
      <xdr:colOff>50800</xdr:colOff>
      <xdr:row>83</xdr:row>
      <xdr:rowOff>32933</xdr:rowOff>
    </xdr:to>
    <xdr:sp macro="" textlink="">
      <xdr:nvSpPr>
        <xdr:cNvPr id="215" name="円/楕円 214"/>
        <xdr:cNvSpPr/>
      </xdr:nvSpPr>
      <xdr:spPr>
        <a:xfrm>
          <a:off x="4064000" y="141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43110</xdr:rowOff>
    </xdr:from>
    <xdr:ext cx="736600" cy="259045"/>
    <xdr:sp macro="" textlink="">
      <xdr:nvSpPr>
        <xdr:cNvPr id="216" name="テキスト ボックス 215"/>
        <xdr:cNvSpPr txBox="1"/>
      </xdr:nvSpPr>
      <xdr:spPr>
        <a:xfrm>
          <a:off x="3733800" y="13930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204,799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53208</xdr:rowOff>
    </xdr:from>
    <xdr:to>
      <xdr:col>4</xdr:col>
      <xdr:colOff>533400</xdr:colOff>
      <xdr:row>82</xdr:row>
      <xdr:rowOff>154808</xdr:rowOff>
    </xdr:to>
    <xdr:sp macro="" textlink="">
      <xdr:nvSpPr>
        <xdr:cNvPr id="217" name="円/楕円 216"/>
        <xdr:cNvSpPr/>
      </xdr:nvSpPr>
      <xdr:spPr>
        <a:xfrm>
          <a:off x="3175000" y="141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164985</xdr:rowOff>
    </xdr:from>
    <xdr:ext cx="762000" cy="259045"/>
    <xdr:sp macro="" textlink="">
      <xdr:nvSpPr>
        <xdr:cNvPr id="218" name="テキスト ボックス 217"/>
        <xdr:cNvSpPr txBox="1"/>
      </xdr:nvSpPr>
      <xdr:spPr>
        <a:xfrm>
          <a:off x="2844800" y="1388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44695</xdr:rowOff>
    </xdr:from>
    <xdr:to>
      <xdr:col>3</xdr:col>
      <xdr:colOff>330200</xdr:colOff>
      <xdr:row>82</xdr:row>
      <xdr:rowOff>146295</xdr:rowOff>
    </xdr:to>
    <xdr:sp macro="" textlink="">
      <xdr:nvSpPr>
        <xdr:cNvPr id="219" name="円/楕円 218"/>
        <xdr:cNvSpPr/>
      </xdr:nvSpPr>
      <xdr:spPr>
        <a:xfrm>
          <a:off x="2286000" y="141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156472</xdr:rowOff>
    </xdr:from>
    <xdr:ext cx="762000" cy="259045"/>
    <xdr:sp macro="" textlink="">
      <xdr:nvSpPr>
        <xdr:cNvPr id="220" name="テキスト ボックス 219"/>
        <xdr:cNvSpPr txBox="1"/>
      </xdr:nvSpPr>
      <xdr:spPr>
        <a:xfrm>
          <a:off x="1955800" y="1387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38725</xdr:rowOff>
    </xdr:from>
    <xdr:to>
      <xdr:col>2</xdr:col>
      <xdr:colOff>127000</xdr:colOff>
      <xdr:row>82</xdr:row>
      <xdr:rowOff>140325</xdr:rowOff>
    </xdr:to>
    <xdr:sp macro="" textlink="">
      <xdr:nvSpPr>
        <xdr:cNvPr id="221" name="円/楕円 220"/>
        <xdr:cNvSpPr/>
      </xdr:nvSpPr>
      <xdr:spPr>
        <a:xfrm>
          <a:off x="1397000" y="140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150502</xdr:rowOff>
    </xdr:from>
    <xdr:ext cx="762000" cy="259045"/>
    <xdr:sp macro="" textlink="">
      <xdr:nvSpPr>
        <xdr:cNvPr id="222" name="テキスト ボックス 221"/>
        <xdr:cNvSpPr txBox="1"/>
      </xdr:nvSpPr>
      <xdr:spPr>
        <a:xfrm>
          <a:off x="1066800" y="1386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類似団体平均値や全国町村平均値を上回っているが、これは、平成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年度にわたる徹底した退職者不補充に伴い、比較的給与水準が高い階層の職員割合が増加したためと考えられる。ここ数年は、新規職員の採用を行っているため、階層が低い職員の割合が増え、</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徐々に数値が減少していくと考えられる。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47307</xdr:rowOff>
    </xdr:to>
    <xdr:cxnSp macro="">
      <xdr:nvCxnSpPr>
        <xdr:cNvPr id="247" name="直線コネクタ 246"/>
        <xdr:cNvCxnSpPr/>
      </xdr:nvCxnSpPr>
      <xdr:spPr>
        <a:xfrm flipV="1">
          <a:off x="17018000" y="13820775"/>
          <a:ext cx="0" cy="971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19384</xdr:rowOff>
    </xdr:from>
    <xdr:ext cx="762000" cy="259045"/>
    <xdr:sp macro="" textlink="">
      <xdr:nvSpPr>
        <xdr:cNvPr id="248" name="給与水準   （国との比較）最小値テキスト"/>
        <xdr:cNvSpPr txBox="1"/>
      </xdr:nvSpPr>
      <xdr:spPr>
        <a:xfrm>
          <a:off x="17106900" y="147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47307</xdr:rowOff>
    </xdr:from>
    <xdr:to>
      <xdr:col>24</xdr:col>
      <xdr:colOff>647700</xdr:colOff>
      <xdr:row>86</xdr:row>
      <xdr:rowOff>47307</xdr:rowOff>
    </xdr:to>
    <xdr:cxnSp macro="">
      <xdr:nvCxnSpPr>
        <xdr:cNvPr id="249" name="直線コネクタ 248"/>
        <xdr:cNvCxnSpPr/>
      </xdr:nvCxnSpPr>
      <xdr:spPr>
        <a:xfrm>
          <a:off x="16929100" y="147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0"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1" name="直線コネクタ 250"/>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136843</xdr:rowOff>
    </xdr:from>
    <xdr:to>
      <xdr:col>24</xdr:col>
      <xdr:colOff>558800</xdr:colOff>
      <xdr:row>85</xdr:row>
      <xdr:rowOff>13652</xdr:rowOff>
    </xdr:to>
    <xdr:cxnSp macro="">
      <xdr:nvCxnSpPr>
        <xdr:cNvPr id="252" name="直線コネクタ 251"/>
        <xdr:cNvCxnSpPr/>
      </xdr:nvCxnSpPr>
      <xdr:spPr>
        <a:xfrm>
          <a:off x="16179800" y="14538643"/>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93045</xdr:rowOff>
    </xdr:from>
    <xdr:ext cx="762000" cy="259045"/>
    <xdr:sp macro="" textlink="">
      <xdr:nvSpPr>
        <xdr:cNvPr id="253" name="給与水準   （国との比較）平均値テキスト"/>
        <xdr:cNvSpPr txBox="1"/>
      </xdr:nvSpPr>
      <xdr:spPr>
        <a:xfrm>
          <a:off x="17106900" y="1415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76518</xdr:rowOff>
    </xdr:from>
    <xdr:to>
      <xdr:col>24</xdr:col>
      <xdr:colOff>609600</xdr:colOff>
      <xdr:row>84</xdr:row>
      <xdr:rowOff>6668</xdr:rowOff>
    </xdr:to>
    <xdr:sp macro="" textlink="">
      <xdr:nvSpPr>
        <xdr:cNvPr id="254" name="フローチャート : 判断 253"/>
        <xdr:cNvSpPr/>
      </xdr:nvSpPr>
      <xdr:spPr>
        <a:xfrm>
          <a:off x="169672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136843</xdr:rowOff>
    </xdr:from>
    <xdr:to>
      <xdr:col>23</xdr:col>
      <xdr:colOff>406400</xdr:colOff>
      <xdr:row>85</xdr:row>
      <xdr:rowOff>1588</xdr:rowOff>
    </xdr:to>
    <xdr:cxnSp macro="">
      <xdr:nvCxnSpPr>
        <xdr:cNvPr id="255" name="直線コネクタ 254"/>
        <xdr:cNvCxnSpPr/>
      </xdr:nvCxnSpPr>
      <xdr:spPr>
        <a:xfrm flipV="1">
          <a:off x="15290800" y="145386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76518</xdr:rowOff>
    </xdr:from>
    <xdr:to>
      <xdr:col>23</xdr:col>
      <xdr:colOff>457200</xdr:colOff>
      <xdr:row>84</xdr:row>
      <xdr:rowOff>6668</xdr:rowOff>
    </xdr:to>
    <xdr:sp macro="" textlink="">
      <xdr:nvSpPr>
        <xdr:cNvPr id="256" name="フローチャート : 判断 255"/>
        <xdr:cNvSpPr/>
      </xdr:nvSpPr>
      <xdr:spPr>
        <a:xfrm>
          <a:off x="161290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16845</xdr:rowOff>
    </xdr:from>
    <xdr:ext cx="736600" cy="259045"/>
    <xdr:sp macro="" textlink="">
      <xdr:nvSpPr>
        <xdr:cNvPr id="257" name="テキスト ボックス 256"/>
        <xdr:cNvSpPr txBox="1"/>
      </xdr:nvSpPr>
      <xdr:spPr>
        <a:xfrm>
          <a:off x="15798800" y="1407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1588</xdr:rowOff>
    </xdr:from>
    <xdr:to>
      <xdr:col>22</xdr:col>
      <xdr:colOff>203200</xdr:colOff>
      <xdr:row>87</xdr:row>
      <xdr:rowOff>74930</xdr:rowOff>
    </xdr:to>
    <xdr:cxnSp macro="">
      <xdr:nvCxnSpPr>
        <xdr:cNvPr id="258" name="直線コネクタ 257"/>
        <xdr:cNvCxnSpPr/>
      </xdr:nvCxnSpPr>
      <xdr:spPr>
        <a:xfrm flipV="1">
          <a:off x="14401800" y="14574838"/>
          <a:ext cx="889000" cy="4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52388</xdr:rowOff>
    </xdr:from>
    <xdr:to>
      <xdr:col>22</xdr:col>
      <xdr:colOff>254000</xdr:colOff>
      <xdr:row>83</xdr:row>
      <xdr:rowOff>153988</xdr:rowOff>
    </xdr:to>
    <xdr:sp macro="" textlink="">
      <xdr:nvSpPr>
        <xdr:cNvPr id="259" name="フローチャート : 判断 258"/>
        <xdr:cNvSpPr/>
      </xdr:nvSpPr>
      <xdr:spPr>
        <a:xfrm>
          <a:off x="15240000" y="142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164165</xdr:rowOff>
    </xdr:from>
    <xdr:ext cx="762000" cy="259045"/>
    <xdr:sp macro="" textlink="">
      <xdr:nvSpPr>
        <xdr:cNvPr id="260" name="テキスト ボックス 259"/>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74930</xdr:rowOff>
    </xdr:from>
    <xdr:to>
      <xdr:col>21</xdr:col>
      <xdr:colOff>0</xdr:colOff>
      <xdr:row>87</xdr:row>
      <xdr:rowOff>117157</xdr:rowOff>
    </xdr:to>
    <xdr:cxnSp macro="">
      <xdr:nvCxnSpPr>
        <xdr:cNvPr id="261" name="直線コネクタ 260"/>
        <xdr:cNvCxnSpPr/>
      </xdr:nvCxnSpPr>
      <xdr:spPr>
        <a:xfrm flipV="1">
          <a:off x="13512800" y="1499108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167957</xdr:rowOff>
    </xdr:from>
    <xdr:to>
      <xdr:col>21</xdr:col>
      <xdr:colOff>50800</xdr:colOff>
      <xdr:row>86</xdr:row>
      <xdr:rowOff>98107</xdr:rowOff>
    </xdr:to>
    <xdr:sp macro="" textlink="">
      <xdr:nvSpPr>
        <xdr:cNvPr id="262" name="フローチャート : 判断 261"/>
        <xdr:cNvSpPr/>
      </xdr:nvSpPr>
      <xdr:spPr>
        <a:xfrm>
          <a:off x="14351000" y="1474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108284</xdr:rowOff>
    </xdr:from>
    <xdr:ext cx="762000" cy="259045"/>
    <xdr:sp macro="" textlink="">
      <xdr:nvSpPr>
        <xdr:cNvPr id="263" name="テキスト ボックス 262"/>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161925</xdr:rowOff>
    </xdr:from>
    <xdr:to>
      <xdr:col>19</xdr:col>
      <xdr:colOff>533400</xdr:colOff>
      <xdr:row>86</xdr:row>
      <xdr:rowOff>92075</xdr:rowOff>
    </xdr:to>
    <xdr:sp macro="" textlink="">
      <xdr:nvSpPr>
        <xdr:cNvPr id="264" name="フローチャート : 判断 263"/>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102252</xdr:rowOff>
    </xdr:from>
    <xdr:ext cx="762000" cy="259045"/>
    <xdr:sp macro="" textlink="">
      <xdr:nvSpPr>
        <xdr:cNvPr id="265" name="テキスト ボックス 264"/>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134302</xdr:rowOff>
    </xdr:from>
    <xdr:to>
      <xdr:col>24</xdr:col>
      <xdr:colOff>609600</xdr:colOff>
      <xdr:row>85</xdr:row>
      <xdr:rowOff>64452</xdr:rowOff>
    </xdr:to>
    <xdr:sp macro="" textlink="">
      <xdr:nvSpPr>
        <xdr:cNvPr id="271" name="円/楕円 270"/>
        <xdr:cNvSpPr/>
      </xdr:nvSpPr>
      <xdr:spPr>
        <a:xfrm>
          <a:off x="169672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106379</xdr:rowOff>
    </xdr:from>
    <xdr:ext cx="762000" cy="259045"/>
    <xdr:sp macro="" textlink="">
      <xdr:nvSpPr>
        <xdr:cNvPr id="272" name="給与水準   （国との比較）該当値テキスト"/>
        <xdr:cNvSpPr txBox="1"/>
      </xdr:nvSpPr>
      <xdr:spPr>
        <a:xfrm>
          <a:off x="17106900" y="145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86043</xdr:rowOff>
    </xdr:from>
    <xdr:to>
      <xdr:col>23</xdr:col>
      <xdr:colOff>457200</xdr:colOff>
      <xdr:row>85</xdr:row>
      <xdr:rowOff>16193</xdr:rowOff>
    </xdr:to>
    <xdr:sp macro="" textlink="">
      <xdr:nvSpPr>
        <xdr:cNvPr id="273" name="円/楕円 272"/>
        <xdr:cNvSpPr/>
      </xdr:nvSpPr>
      <xdr:spPr>
        <a:xfrm>
          <a:off x="16129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970</xdr:rowOff>
    </xdr:from>
    <xdr:ext cx="736600" cy="259045"/>
    <xdr:sp macro="" textlink="">
      <xdr:nvSpPr>
        <xdr:cNvPr id="274" name="テキスト ボックス 273"/>
        <xdr:cNvSpPr txBox="1"/>
      </xdr:nvSpPr>
      <xdr:spPr>
        <a:xfrm>
          <a:off x="15798800" y="1457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122238</xdr:rowOff>
    </xdr:from>
    <xdr:to>
      <xdr:col>22</xdr:col>
      <xdr:colOff>254000</xdr:colOff>
      <xdr:row>85</xdr:row>
      <xdr:rowOff>52388</xdr:rowOff>
    </xdr:to>
    <xdr:sp macro="" textlink="">
      <xdr:nvSpPr>
        <xdr:cNvPr id="275" name="円/楕円 274"/>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37165</xdr:rowOff>
    </xdr:from>
    <xdr:ext cx="762000" cy="259045"/>
    <xdr:sp macro="" textlink="">
      <xdr:nvSpPr>
        <xdr:cNvPr id="276" name="テキスト ボックス 275"/>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24130</xdr:rowOff>
    </xdr:from>
    <xdr:to>
      <xdr:col>21</xdr:col>
      <xdr:colOff>50800</xdr:colOff>
      <xdr:row>87</xdr:row>
      <xdr:rowOff>125730</xdr:rowOff>
    </xdr:to>
    <xdr:sp macro="" textlink="">
      <xdr:nvSpPr>
        <xdr:cNvPr id="277" name="円/楕円 276"/>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110507</xdr:rowOff>
    </xdr:from>
    <xdr:ext cx="762000" cy="259045"/>
    <xdr:sp macro="" textlink="">
      <xdr:nvSpPr>
        <xdr:cNvPr id="278" name="テキスト ボックス 277"/>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66357</xdr:rowOff>
    </xdr:from>
    <xdr:to>
      <xdr:col>19</xdr:col>
      <xdr:colOff>533400</xdr:colOff>
      <xdr:row>87</xdr:row>
      <xdr:rowOff>167957</xdr:rowOff>
    </xdr:to>
    <xdr:sp macro="" textlink="">
      <xdr:nvSpPr>
        <xdr:cNvPr id="279" name="円/楕円 278"/>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152734</xdr:rowOff>
    </xdr:from>
    <xdr:ext cx="762000" cy="259045"/>
    <xdr:sp macro="" textlink="">
      <xdr:nvSpPr>
        <xdr:cNvPr id="280" name="テキスト ボックス 279"/>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人口千人当たりの職員数は、平成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年度にわたる徹底した退職者不補充に伴い、数値は類似団体を下回っている。平成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年度からは、定期的な採用を行っているため、若年層の職員が徐々に増えているが、今後退職者</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増加するため、行政サービス向上のためには、毎年適正な職員数の確保が必要である。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0" name="直線コネクタ 309"/>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1"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2" name="直線コネクタ 311"/>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3"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4" name="直線コネクタ 313"/>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143764</xdr:rowOff>
    </xdr:from>
    <xdr:to>
      <xdr:col>24</xdr:col>
      <xdr:colOff>558800</xdr:colOff>
      <xdr:row>60</xdr:row>
      <xdr:rowOff>5292</xdr:rowOff>
    </xdr:to>
    <xdr:cxnSp macro="">
      <xdr:nvCxnSpPr>
        <xdr:cNvPr id="315" name="直線コネクタ 314"/>
        <xdr:cNvCxnSpPr/>
      </xdr:nvCxnSpPr>
      <xdr:spPr>
        <a:xfrm>
          <a:off x="16179800" y="10259314"/>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16"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17" name="フローチャート : 判断 316"/>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83439</xdr:rowOff>
    </xdr:from>
    <xdr:to>
      <xdr:col>23</xdr:col>
      <xdr:colOff>406400</xdr:colOff>
      <xdr:row>59</xdr:row>
      <xdr:rowOff>143764</xdr:rowOff>
    </xdr:to>
    <xdr:cxnSp macro="">
      <xdr:nvCxnSpPr>
        <xdr:cNvPr id="318" name="直線コネクタ 317"/>
        <xdr:cNvCxnSpPr/>
      </xdr:nvCxnSpPr>
      <xdr:spPr>
        <a:xfrm>
          <a:off x="15290800" y="1019898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19" name="フローチャート : 判断 318"/>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0" name="テキスト ボックス 319"/>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83439</xdr:rowOff>
    </xdr:from>
    <xdr:to>
      <xdr:col>22</xdr:col>
      <xdr:colOff>203200</xdr:colOff>
      <xdr:row>59</xdr:row>
      <xdr:rowOff>93895</xdr:rowOff>
    </xdr:to>
    <xdr:cxnSp macro="">
      <xdr:nvCxnSpPr>
        <xdr:cNvPr id="321" name="直線コネクタ 320"/>
        <xdr:cNvCxnSpPr/>
      </xdr:nvCxnSpPr>
      <xdr:spPr>
        <a:xfrm flipV="1">
          <a:off x="14401800" y="1019898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2" name="フローチャート : 判断 321"/>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3" name="テキスト ボックス 322"/>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93895</xdr:rowOff>
    </xdr:from>
    <xdr:to>
      <xdr:col>21</xdr:col>
      <xdr:colOff>0</xdr:colOff>
      <xdr:row>59</xdr:row>
      <xdr:rowOff>97113</xdr:rowOff>
    </xdr:to>
    <xdr:cxnSp macro="">
      <xdr:nvCxnSpPr>
        <xdr:cNvPr id="324" name="直線コネクタ 323"/>
        <xdr:cNvCxnSpPr/>
      </xdr:nvCxnSpPr>
      <xdr:spPr>
        <a:xfrm flipV="1">
          <a:off x="13512800" y="1020944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5" name="フローチャート : 判断 324"/>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26" name="テキスト ボックス 325"/>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27" name="フローチャート : 判断 326"/>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28" name="テキスト ボックス 327"/>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125942</xdr:rowOff>
    </xdr:from>
    <xdr:to>
      <xdr:col>24</xdr:col>
      <xdr:colOff>609600</xdr:colOff>
      <xdr:row>60</xdr:row>
      <xdr:rowOff>56092</xdr:rowOff>
    </xdr:to>
    <xdr:sp macro="" textlink="">
      <xdr:nvSpPr>
        <xdr:cNvPr id="334" name="円/楕円 333"/>
        <xdr:cNvSpPr/>
      </xdr:nvSpPr>
      <xdr:spPr>
        <a:xfrm>
          <a:off x="16967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47219</xdr:rowOff>
    </xdr:from>
    <xdr:ext cx="762000" cy="259045"/>
    <xdr:sp macro="" textlink="">
      <xdr:nvSpPr>
        <xdr:cNvPr id="335" name="定員管理の状況該当値テキスト"/>
        <xdr:cNvSpPr txBox="1"/>
      </xdr:nvSpPr>
      <xdr:spPr>
        <a:xfrm>
          <a:off x="17106900" y="1016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92964</xdr:rowOff>
    </xdr:from>
    <xdr:to>
      <xdr:col>23</xdr:col>
      <xdr:colOff>457200</xdr:colOff>
      <xdr:row>60</xdr:row>
      <xdr:rowOff>23114</xdr:rowOff>
    </xdr:to>
    <xdr:sp macro="" textlink="">
      <xdr:nvSpPr>
        <xdr:cNvPr id="336" name="円/楕円 335"/>
        <xdr:cNvSpPr/>
      </xdr:nvSpPr>
      <xdr:spPr>
        <a:xfrm>
          <a:off x="16129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33291</xdr:rowOff>
    </xdr:from>
    <xdr:ext cx="736600" cy="259045"/>
    <xdr:sp macro="" textlink="">
      <xdr:nvSpPr>
        <xdr:cNvPr id="337" name="テキスト ボックス 336"/>
        <xdr:cNvSpPr txBox="1"/>
      </xdr:nvSpPr>
      <xdr:spPr>
        <a:xfrm>
          <a:off x="15798800" y="997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32639</xdr:rowOff>
    </xdr:from>
    <xdr:to>
      <xdr:col>22</xdr:col>
      <xdr:colOff>254000</xdr:colOff>
      <xdr:row>59</xdr:row>
      <xdr:rowOff>134239</xdr:rowOff>
    </xdr:to>
    <xdr:sp macro="" textlink="">
      <xdr:nvSpPr>
        <xdr:cNvPr id="338" name="円/楕円 337"/>
        <xdr:cNvSpPr/>
      </xdr:nvSpPr>
      <xdr:spPr>
        <a:xfrm>
          <a:off x="15240000" y="10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144416</xdr:rowOff>
    </xdr:from>
    <xdr:ext cx="762000" cy="259045"/>
    <xdr:sp macro="" textlink="">
      <xdr:nvSpPr>
        <xdr:cNvPr id="339" name="テキスト ボックス 338"/>
        <xdr:cNvSpPr txBox="1"/>
      </xdr:nvSpPr>
      <xdr:spPr>
        <a:xfrm>
          <a:off x="14909800" y="991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43095</xdr:rowOff>
    </xdr:from>
    <xdr:to>
      <xdr:col>21</xdr:col>
      <xdr:colOff>50800</xdr:colOff>
      <xdr:row>59</xdr:row>
      <xdr:rowOff>144695</xdr:rowOff>
    </xdr:to>
    <xdr:sp macro="" textlink="">
      <xdr:nvSpPr>
        <xdr:cNvPr id="340" name="円/楕円 339"/>
        <xdr:cNvSpPr/>
      </xdr:nvSpPr>
      <xdr:spPr>
        <a:xfrm>
          <a:off x="14351000" y="101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154872</xdr:rowOff>
    </xdr:from>
    <xdr:ext cx="762000" cy="259045"/>
    <xdr:sp macro="" textlink="">
      <xdr:nvSpPr>
        <xdr:cNvPr id="341" name="テキスト ボックス 340"/>
        <xdr:cNvSpPr txBox="1"/>
      </xdr:nvSpPr>
      <xdr:spPr>
        <a:xfrm>
          <a:off x="14020800" y="992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46313</xdr:rowOff>
    </xdr:from>
    <xdr:to>
      <xdr:col>19</xdr:col>
      <xdr:colOff>533400</xdr:colOff>
      <xdr:row>59</xdr:row>
      <xdr:rowOff>147913</xdr:rowOff>
    </xdr:to>
    <xdr:sp macro="" textlink="">
      <xdr:nvSpPr>
        <xdr:cNvPr id="342" name="円/楕円 341"/>
        <xdr:cNvSpPr/>
      </xdr:nvSpPr>
      <xdr:spPr>
        <a:xfrm>
          <a:off x="13462000" y="101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158090</xdr:rowOff>
    </xdr:from>
    <xdr:ext cx="762000" cy="259045"/>
    <xdr:sp macro="" textlink="">
      <xdr:nvSpPr>
        <xdr:cNvPr id="343" name="テキスト ボックス 342"/>
        <xdr:cNvSpPr txBox="1"/>
      </xdr:nvSpPr>
      <xdr:spPr>
        <a:xfrm>
          <a:off x="13131800" y="993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年度の実質公債費比率は、類似団体平均値及び福島県平均値を大きく下回っているが、平成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年度は統合小学校建設</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に係る過疎債の借入額が</a:t>
          </a:r>
          <a:r>
            <a:rPr lang="ja-JP" altLang="en-US" sz="1100" b="0" i="0" baseline="0">
              <a:solidFill>
                <a:schemeClr val="dk1"/>
              </a:solidFill>
              <a:effectLst/>
              <a:latin typeface="+mn-lt"/>
              <a:ea typeface="+mn-ea"/>
              <a:cs typeface="+mn-cs"/>
            </a:rPr>
            <a:t>増加する予定である</a:t>
          </a:r>
          <a:r>
            <a:rPr lang="ja-JP" altLang="ja-JP" sz="1100" b="0" i="0" baseline="0">
              <a:solidFill>
                <a:schemeClr val="dk1"/>
              </a:solidFill>
              <a:effectLst/>
              <a:latin typeface="+mn-lt"/>
              <a:ea typeface="+mn-ea"/>
              <a:cs typeface="+mn-cs"/>
            </a:rPr>
            <a:t>。今後も起債を充当する事業を厳選し、数値の抑制に努める。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0" name="直線コネクタ 369"/>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2" name="直線コネクタ 37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3"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4" name="直線コネクタ 373"/>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4318</xdr:rowOff>
    </xdr:from>
    <xdr:to>
      <xdr:col>24</xdr:col>
      <xdr:colOff>558800</xdr:colOff>
      <xdr:row>37</xdr:row>
      <xdr:rowOff>62230</xdr:rowOff>
    </xdr:to>
    <xdr:cxnSp macro="">
      <xdr:nvCxnSpPr>
        <xdr:cNvPr id="375" name="直線コネクタ 374"/>
        <xdr:cNvCxnSpPr/>
      </xdr:nvCxnSpPr>
      <xdr:spPr>
        <a:xfrm flipV="1">
          <a:off x="16179800" y="63479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76"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77" name="フローチャート : 判断 376"/>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38</xdr:row>
      <xdr:rowOff>54864</xdr:rowOff>
    </xdr:to>
    <xdr:cxnSp macro="">
      <xdr:nvCxnSpPr>
        <xdr:cNvPr id="378" name="直線コネクタ 377"/>
        <xdr:cNvCxnSpPr/>
      </xdr:nvCxnSpPr>
      <xdr:spPr>
        <a:xfrm flipV="1">
          <a:off x="15290800" y="640588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79" name="フローチャート : 判断 37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0" name="テキスト ボックス 379"/>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54864</xdr:rowOff>
    </xdr:from>
    <xdr:to>
      <xdr:col>22</xdr:col>
      <xdr:colOff>203200</xdr:colOff>
      <xdr:row>39</xdr:row>
      <xdr:rowOff>37846</xdr:rowOff>
    </xdr:to>
    <xdr:cxnSp macro="">
      <xdr:nvCxnSpPr>
        <xdr:cNvPr id="381" name="直線コネクタ 380"/>
        <xdr:cNvCxnSpPr/>
      </xdr:nvCxnSpPr>
      <xdr:spPr>
        <a:xfrm flipV="1">
          <a:off x="14401800" y="65699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2" name="フローチャート : 判断 381"/>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83" name="テキスト ボックス 382"/>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37846</xdr:rowOff>
    </xdr:from>
    <xdr:to>
      <xdr:col>21</xdr:col>
      <xdr:colOff>0</xdr:colOff>
      <xdr:row>40</xdr:row>
      <xdr:rowOff>20828</xdr:rowOff>
    </xdr:to>
    <xdr:cxnSp macro="">
      <xdr:nvCxnSpPr>
        <xdr:cNvPr id="384" name="直線コネクタ 383"/>
        <xdr:cNvCxnSpPr/>
      </xdr:nvCxnSpPr>
      <xdr:spPr>
        <a:xfrm flipV="1">
          <a:off x="13512800" y="672439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5" name="フローチャート : 判断 384"/>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6" name="テキスト ボックス 385"/>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87" name="フローチャート : 判断 386"/>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388" name="テキスト ボックス 387"/>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124968</xdr:rowOff>
    </xdr:from>
    <xdr:to>
      <xdr:col>24</xdr:col>
      <xdr:colOff>609600</xdr:colOff>
      <xdr:row>37</xdr:row>
      <xdr:rowOff>55118</xdr:rowOff>
    </xdr:to>
    <xdr:sp macro="" textlink="">
      <xdr:nvSpPr>
        <xdr:cNvPr id="394" name="円/楕円 393"/>
        <xdr:cNvSpPr/>
      </xdr:nvSpPr>
      <xdr:spPr>
        <a:xfrm>
          <a:off x="169672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141495</xdr:rowOff>
    </xdr:from>
    <xdr:ext cx="762000" cy="259045"/>
    <xdr:sp macro="" textlink="">
      <xdr:nvSpPr>
        <xdr:cNvPr id="395" name="公債費負担の状況該当値テキスト"/>
        <xdr:cNvSpPr txBox="1"/>
      </xdr:nvSpPr>
      <xdr:spPr>
        <a:xfrm>
          <a:off x="17106900" y="614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396" name="円/楕円 395"/>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123207</xdr:rowOff>
    </xdr:from>
    <xdr:ext cx="736600" cy="259045"/>
    <xdr:sp macro="" textlink="">
      <xdr:nvSpPr>
        <xdr:cNvPr id="397" name="テキスト ボックス 396"/>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4064</xdr:rowOff>
    </xdr:from>
    <xdr:to>
      <xdr:col>22</xdr:col>
      <xdr:colOff>254000</xdr:colOff>
      <xdr:row>38</xdr:row>
      <xdr:rowOff>105664</xdr:rowOff>
    </xdr:to>
    <xdr:sp macro="" textlink="">
      <xdr:nvSpPr>
        <xdr:cNvPr id="398" name="円/楕円 397"/>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99" name="テキスト ボックス 398"/>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158496</xdr:rowOff>
    </xdr:from>
    <xdr:to>
      <xdr:col>21</xdr:col>
      <xdr:colOff>50800</xdr:colOff>
      <xdr:row>39</xdr:row>
      <xdr:rowOff>88646</xdr:rowOff>
    </xdr:to>
    <xdr:sp macro="" textlink="">
      <xdr:nvSpPr>
        <xdr:cNvPr id="400" name="円/楕円 399"/>
        <xdr:cNvSpPr/>
      </xdr:nvSpPr>
      <xdr:spPr>
        <a:xfrm>
          <a:off x="1435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98823</xdr:rowOff>
    </xdr:from>
    <xdr:ext cx="762000" cy="259045"/>
    <xdr:sp macro="" textlink="">
      <xdr:nvSpPr>
        <xdr:cNvPr id="401" name="テキスト ボックス 400"/>
        <xdr:cNvSpPr txBox="1"/>
      </xdr:nvSpPr>
      <xdr:spPr>
        <a:xfrm>
          <a:off x="14020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141478</xdr:rowOff>
    </xdr:from>
    <xdr:to>
      <xdr:col>19</xdr:col>
      <xdr:colOff>533400</xdr:colOff>
      <xdr:row>40</xdr:row>
      <xdr:rowOff>71628</xdr:rowOff>
    </xdr:to>
    <xdr:sp macro="" textlink="">
      <xdr:nvSpPr>
        <xdr:cNvPr id="402" name="円/楕円 401"/>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81805</xdr:rowOff>
    </xdr:from>
    <xdr:ext cx="762000" cy="259045"/>
    <xdr:sp macro="" textlink="">
      <xdr:nvSpPr>
        <xdr:cNvPr id="403" name="テキスト ボックス 402"/>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今後、統合小学校建設</a:t>
          </a:r>
          <a:r>
            <a:rPr lang="ja-JP" altLang="en-US" sz="1100" b="0" i="0" baseline="0">
              <a:solidFill>
                <a:schemeClr val="dk1"/>
              </a:solidFill>
              <a:effectLst/>
              <a:latin typeface="+mn-lt"/>
              <a:ea typeface="+mn-ea"/>
              <a:cs typeface="+mn-cs"/>
            </a:rPr>
            <a:t>事業等に係る</a:t>
          </a:r>
          <a:r>
            <a:rPr lang="ja-JP" altLang="ja-JP" sz="1100" b="0" i="0" baseline="0">
              <a:solidFill>
                <a:schemeClr val="dk1"/>
              </a:solidFill>
              <a:effectLst/>
              <a:latin typeface="+mn-lt"/>
              <a:ea typeface="+mn-ea"/>
              <a:cs typeface="+mn-cs"/>
            </a:rPr>
            <a:t>公債費が増加するので、利率の高い起債の繰上げ償還を計画するなど、引き続き健全な数値を維持していきたい。</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0" name="直線コネクタ 429"/>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1"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2" name="直線コネクタ 431"/>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5"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36" name="フローチャート : 判断 435"/>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37" name="フローチャート : 判断 436"/>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38" name="テキスト ボックス 437"/>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124511</xdr:rowOff>
    </xdr:from>
    <xdr:to>
      <xdr:col>22</xdr:col>
      <xdr:colOff>254000</xdr:colOff>
      <xdr:row>15</xdr:row>
      <xdr:rowOff>54661</xdr:rowOff>
    </xdr:to>
    <xdr:sp macro="" textlink="">
      <xdr:nvSpPr>
        <xdr:cNvPr id="439" name="フローチャート : 判断 438"/>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0" name="テキスト ボックス 439"/>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9042</xdr:rowOff>
    </xdr:from>
    <xdr:to>
      <xdr:col>21</xdr:col>
      <xdr:colOff>50800</xdr:colOff>
      <xdr:row>15</xdr:row>
      <xdr:rowOff>110642</xdr:rowOff>
    </xdr:to>
    <xdr:sp macro="" textlink="">
      <xdr:nvSpPr>
        <xdr:cNvPr id="441" name="フローチャート : 判断 440"/>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42" name="テキスト ボックス 441"/>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43" name="フローチャート : 判断 442"/>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44" name="テキスト ボックス 443"/>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6,149
118.27
4,757,627
4,277,365
217,026
2,588,015
3,792,773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人件費に係る経常収支比率は、類似団体平均値や福島県平均値を下回っている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今後も適正な職員数管理により、人件費の抑制に努める。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58420</xdr:rowOff>
    </xdr:from>
    <xdr:to>
      <xdr:col>7</xdr:col>
      <xdr:colOff>15875</xdr:colOff>
      <xdr:row>34</xdr:row>
      <xdr:rowOff>66040</xdr:rowOff>
    </xdr:to>
    <xdr:cxnSp macro="">
      <xdr:nvCxnSpPr>
        <xdr:cNvPr id="66" name="直線コネクタ 65"/>
        <xdr:cNvCxnSpPr/>
      </xdr:nvCxnSpPr>
      <xdr:spPr>
        <a:xfrm flipV="1">
          <a:off x="3987800" y="588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66040</xdr:rowOff>
    </xdr:from>
    <xdr:to>
      <xdr:col>5</xdr:col>
      <xdr:colOff>549275</xdr:colOff>
      <xdr:row>34</xdr:row>
      <xdr:rowOff>119380</xdr:rowOff>
    </xdr:to>
    <xdr:cxnSp macro="">
      <xdr:nvCxnSpPr>
        <xdr:cNvPr id="69" name="直線コネクタ 68"/>
        <xdr:cNvCxnSpPr/>
      </xdr:nvCxnSpPr>
      <xdr:spPr>
        <a:xfrm flipV="1">
          <a:off x="3098800" y="589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35</xdr:row>
      <xdr:rowOff>138430</xdr:rowOff>
    </xdr:to>
    <xdr:cxnSp macro="">
      <xdr:nvCxnSpPr>
        <xdr:cNvPr id="72" name="直線コネクタ 71"/>
        <xdr:cNvCxnSpPr/>
      </xdr:nvCxnSpPr>
      <xdr:spPr>
        <a:xfrm flipV="1">
          <a:off x="2209800" y="59486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35</xdr:row>
      <xdr:rowOff>138430</xdr:rowOff>
    </xdr:to>
    <xdr:cxnSp macro="">
      <xdr:nvCxnSpPr>
        <xdr:cNvPr id="75" name="直線コネクタ 74"/>
        <xdr:cNvCxnSpPr/>
      </xdr:nvCxnSpPr>
      <xdr:spPr>
        <a:xfrm>
          <a:off x="1320800" y="59182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7620</xdr:rowOff>
    </xdr:from>
    <xdr:to>
      <xdr:col>7</xdr:col>
      <xdr:colOff>66675</xdr:colOff>
      <xdr:row>34</xdr:row>
      <xdr:rowOff>109220</xdr:rowOff>
    </xdr:to>
    <xdr:sp macro="" textlink="">
      <xdr:nvSpPr>
        <xdr:cNvPr id="85" name="円/楕円 84"/>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24147</xdr:rowOff>
    </xdr:from>
    <xdr:ext cx="762000" cy="259045"/>
    <xdr:sp macro="" textlink="">
      <xdr:nvSpPr>
        <xdr:cNvPr id="86"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xdr:rowOff>
    </xdr:from>
    <xdr:to>
      <xdr:col>5</xdr:col>
      <xdr:colOff>600075</xdr:colOff>
      <xdr:row>34</xdr:row>
      <xdr:rowOff>116840</xdr:rowOff>
    </xdr:to>
    <xdr:sp macro="" textlink="">
      <xdr:nvSpPr>
        <xdr:cNvPr id="87" name="円/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68580</xdr:rowOff>
    </xdr:from>
    <xdr:to>
      <xdr:col>4</xdr:col>
      <xdr:colOff>396875</xdr:colOff>
      <xdr:row>34</xdr:row>
      <xdr:rowOff>170180</xdr:rowOff>
    </xdr:to>
    <xdr:sp macro="" textlink="">
      <xdr:nvSpPr>
        <xdr:cNvPr id="89" name="円/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91" name="円/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3" name="円/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物件費に係る経常収支費率は類似団体平均値や福島県平均値を上回っている。</a:t>
          </a:r>
          <a:r>
            <a:rPr lang="ja-JP" altLang="ja-JP" sz="1100">
              <a:solidFill>
                <a:schemeClr val="dk1"/>
              </a:solidFill>
              <a:effectLst/>
              <a:latin typeface="+mn-lt"/>
              <a:ea typeface="+mn-ea"/>
              <a:cs typeface="+mn-cs"/>
            </a:rPr>
            <a:t>職員不補充による事務的負担を嘱託職員でまかなっているため、賃金が増加していることが一つの要因である。今後も光熱費等の経費節減、委託料等の</a:t>
          </a:r>
          <a:r>
            <a:rPr lang="ja-JP" altLang="ja-JP" sz="1100" b="0" i="0" baseline="0">
              <a:solidFill>
                <a:schemeClr val="dk1"/>
              </a:solidFill>
              <a:effectLst/>
              <a:latin typeface="+mn-lt"/>
              <a:ea typeface="+mn-ea"/>
              <a:cs typeface="+mn-cs"/>
            </a:rPr>
            <a:t>単価見直しを行い、抑制を図る。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130810</xdr:rowOff>
    </xdr:from>
    <xdr:to>
      <xdr:col>24</xdr:col>
      <xdr:colOff>31750</xdr:colOff>
      <xdr:row>18</xdr:row>
      <xdr:rowOff>66040</xdr:rowOff>
    </xdr:to>
    <xdr:cxnSp macro="">
      <xdr:nvCxnSpPr>
        <xdr:cNvPr id="127" name="直線コネクタ 126"/>
        <xdr:cNvCxnSpPr/>
      </xdr:nvCxnSpPr>
      <xdr:spPr>
        <a:xfrm flipV="1">
          <a:off x="15671800" y="30454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18</xdr:row>
      <xdr:rowOff>66040</xdr:rowOff>
    </xdr:to>
    <xdr:cxnSp macro="">
      <xdr:nvCxnSpPr>
        <xdr:cNvPr id="130" name="直線コネクタ 129"/>
        <xdr:cNvCxnSpPr/>
      </xdr:nvCxnSpPr>
      <xdr:spPr>
        <a:xfrm>
          <a:off x="14782800" y="3030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85090</xdr:rowOff>
    </xdr:from>
    <xdr:to>
      <xdr:col>21</xdr:col>
      <xdr:colOff>361950</xdr:colOff>
      <xdr:row>17</xdr:row>
      <xdr:rowOff>115570</xdr:rowOff>
    </xdr:to>
    <xdr:cxnSp macro="">
      <xdr:nvCxnSpPr>
        <xdr:cNvPr id="133" name="直線コネクタ 132"/>
        <xdr:cNvCxnSpPr/>
      </xdr:nvCxnSpPr>
      <xdr:spPr>
        <a:xfrm>
          <a:off x="13893800" y="299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17</xdr:row>
      <xdr:rowOff>85090</xdr:rowOff>
    </xdr:to>
    <xdr:cxnSp macro="">
      <xdr:nvCxnSpPr>
        <xdr:cNvPr id="136" name="直線コネクタ 135"/>
        <xdr:cNvCxnSpPr/>
      </xdr:nvCxnSpPr>
      <xdr:spPr>
        <a:xfrm>
          <a:off x="13004800" y="26797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6" name="円/楕円 145"/>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7"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xdr:rowOff>
    </xdr:from>
    <xdr:to>
      <xdr:col>22</xdr:col>
      <xdr:colOff>615950</xdr:colOff>
      <xdr:row>18</xdr:row>
      <xdr:rowOff>116840</xdr:rowOff>
    </xdr:to>
    <xdr:sp macro="" textlink="">
      <xdr:nvSpPr>
        <xdr:cNvPr id="148" name="円/楕円 147"/>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101617</xdr:rowOff>
    </xdr:from>
    <xdr:ext cx="736600" cy="259045"/>
    <xdr:sp macro="" textlink="">
      <xdr:nvSpPr>
        <xdr:cNvPr id="149" name="テキスト ボックス 148"/>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50" name="円/楕円 149"/>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51" name="テキスト ボックス 150"/>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52" name="円/楕円 151"/>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3" name="テキスト ボックス 152"/>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4" name="円/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類似団体平均値や福島県平均値を下回っている。赤ちゃん誕生祝金や結婚祝い金等の各種扶助費に係る事業は前年と同様に過疎対策事業債の充当事業となるため、一般財源に係る負担はほとんどない状況である。今後は高齢者割合が増加し、扶助費に係る経費で</a:t>
          </a:r>
          <a:r>
            <a:rPr lang="ja-JP" altLang="en-US" sz="1100" b="0" i="0" baseline="0">
              <a:solidFill>
                <a:schemeClr val="dk1"/>
              </a:solidFill>
              <a:effectLst/>
              <a:latin typeface="+mn-lt"/>
              <a:ea typeface="+mn-ea"/>
              <a:cs typeface="+mn-cs"/>
            </a:rPr>
            <a:t>多くを</a:t>
          </a:r>
          <a:r>
            <a:rPr lang="ja-JP" altLang="ja-JP" sz="1100" b="0" i="0" baseline="0">
              <a:solidFill>
                <a:schemeClr val="dk1"/>
              </a:solidFill>
              <a:effectLst/>
              <a:latin typeface="+mn-lt"/>
              <a:ea typeface="+mn-ea"/>
              <a:cs typeface="+mn-cs"/>
            </a:rPr>
            <a:t>占める医療費の負担増が考えらえるため、健康増進事業に取り組み、経常経費の抑制に努める。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54</xdr:row>
      <xdr:rowOff>31750</xdr:rowOff>
    </xdr:to>
    <xdr:cxnSp macro="">
      <xdr:nvCxnSpPr>
        <xdr:cNvPr id="188" name="直線コネクタ 187"/>
        <xdr:cNvCxnSpPr/>
      </xdr:nvCxnSpPr>
      <xdr:spPr>
        <a:xfrm flipV="1">
          <a:off x="3987800" y="9213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31750</xdr:rowOff>
    </xdr:to>
    <xdr:cxnSp macro="">
      <xdr:nvCxnSpPr>
        <xdr:cNvPr id="191" name="直線コネクタ 190"/>
        <xdr:cNvCxnSpPr/>
      </xdr:nvCxnSpPr>
      <xdr:spPr>
        <a:xfrm>
          <a:off x="3098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127000</xdr:rowOff>
    </xdr:to>
    <xdr:cxnSp macro="">
      <xdr:nvCxnSpPr>
        <xdr:cNvPr id="194" name="直線コネクタ 193"/>
        <xdr:cNvCxnSpPr/>
      </xdr:nvCxnSpPr>
      <xdr:spPr>
        <a:xfrm flipV="1">
          <a:off x="2209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6" name="テキスト ボックス 19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127000</xdr:rowOff>
    </xdr:to>
    <xdr:cxnSp macro="">
      <xdr:nvCxnSpPr>
        <xdr:cNvPr id="197" name="直線コネクタ 196"/>
        <xdr:cNvCxnSpPr/>
      </xdr:nvCxnSpPr>
      <xdr:spPr>
        <a:xfrm>
          <a:off x="1320800" y="9194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9" name="テキスト ボックス 198"/>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01" name="テキスト ボックス 200"/>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7" name="円/楕円 206"/>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92727</xdr:rowOff>
    </xdr:from>
    <xdr:ext cx="762000" cy="259045"/>
    <xdr:sp macro="" textlink="">
      <xdr:nvSpPr>
        <xdr:cNvPr id="208"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9" name="円/楕円 208"/>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0" name="テキスト ボックス 209"/>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11" name="円/楕円 210"/>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2" name="テキスト ボックス 211"/>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3" name="円/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5" name="円/楕円 214"/>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6" name="テキスト ボックス 215"/>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その他に係る経常収支比率ついては、類似団体平均値や福島県平均値を下回っている。その他の主な内容は、特別会計への繰出金である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国民健康保険特別会計、後期高齢者医療保険特別会計及び介護保険特別会計は、医療費が増加傾向にあるため、普通会計と同様に健康増進事業を実施するなど</a:t>
          </a:r>
          <a:r>
            <a:rPr lang="ja-JP" altLang="en-US" sz="1100" b="0" i="0" baseline="0">
              <a:solidFill>
                <a:schemeClr val="dk1"/>
              </a:solidFill>
              <a:effectLst/>
              <a:latin typeface="+mn-lt"/>
              <a:ea typeface="+mn-ea"/>
              <a:cs typeface="+mn-cs"/>
            </a:rPr>
            <a:t>して</a:t>
          </a:r>
          <a:r>
            <a:rPr lang="ja-JP" altLang="ja-JP" sz="1100" b="0" i="0" baseline="0">
              <a:solidFill>
                <a:schemeClr val="dk1"/>
              </a:solidFill>
              <a:effectLst/>
              <a:latin typeface="+mn-lt"/>
              <a:ea typeface="+mn-ea"/>
              <a:cs typeface="+mn-cs"/>
            </a:rPr>
            <a:t>、医療費の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56</xdr:row>
      <xdr:rowOff>81280</xdr:rowOff>
    </xdr:to>
    <xdr:cxnSp macro="">
      <xdr:nvCxnSpPr>
        <xdr:cNvPr id="249" name="直線コネクタ 248"/>
        <xdr:cNvCxnSpPr/>
      </xdr:nvCxnSpPr>
      <xdr:spPr>
        <a:xfrm flipV="1">
          <a:off x="15671800" y="94996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81280</xdr:rowOff>
    </xdr:to>
    <xdr:cxnSp macro="">
      <xdr:nvCxnSpPr>
        <xdr:cNvPr id="252" name="直線コネクタ 251"/>
        <xdr:cNvCxnSpPr/>
      </xdr:nvCxnSpPr>
      <xdr:spPr>
        <a:xfrm>
          <a:off x="14782800" y="964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43180</xdr:rowOff>
    </xdr:to>
    <xdr:cxnSp macro="">
      <xdr:nvCxnSpPr>
        <xdr:cNvPr id="255" name="直線コネクタ 254"/>
        <xdr:cNvCxnSpPr/>
      </xdr:nvCxnSpPr>
      <xdr:spPr>
        <a:xfrm>
          <a:off x="13893800" y="962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56</xdr:row>
      <xdr:rowOff>20320</xdr:rowOff>
    </xdr:to>
    <xdr:cxnSp macro="">
      <xdr:nvCxnSpPr>
        <xdr:cNvPr id="258" name="直線コネクタ 257"/>
        <xdr:cNvCxnSpPr/>
      </xdr:nvCxnSpPr>
      <xdr:spPr>
        <a:xfrm>
          <a:off x="13004800" y="9491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0" name="テキスト ボックス 259"/>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8" name="円/楕円 267"/>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9"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0" name="円/楕円 269"/>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1" name="テキスト ボックス 270"/>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2" name="円/楕円 271"/>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3" name="テキスト ボックス 272"/>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4" name="円/楕円 273"/>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5" name="テキスト ボックス 274"/>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6" name="円/楕円 275"/>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7" name="テキスト ボックス 276"/>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補助費等に係る経常収支比率は前年度より</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下がり</a:t>
          </a:r>
          <a:r>
            <a:rPr lang="en-US" altLang="ja-JP" sz="1100" b="0" i="0" baseline="0">
              <a:solidFill>
                <a:schemeClr val="dk1"/>
              </a:solidFill>
              <a:effectLst/>
              <a:latin typeface="+mn-lt"/>
              <a:ea typeface="+mn-ea"/>
              <a:cs typeface="+mn-cs"/>
            </a:rPr>
            <a:t>17.2</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。今後も各種団体等に対する補助金額、事業内容等を精査し、引き続き抑制に努め</a:t>
          </a:r>
          <a:r>
            <a:rPr lang="ja-JP" altLang="en-US" sz="1100" b="0" i="0" baseline="0">
              <a:solidFill>
                <a:schemeClr val="dk1"/>
              </a:solidFill>
              <a:effectLst/>
              <a:latin typeface="+mn-lt"/>
              <a:ea typeface="+mn-ea"/>
              <a:cs typeface="+mn-cs"/>
            </a:rPr>
            <a:t>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37</xdr:row>
      <xdr:rowOff>170434</xdr:rowOff>
    </xdr:to>
    <xdr:cxnSp macro="">
      <xdr:nvCxnSpPr>
        <xdr:cNvPr id="307" name="直線コネクタ 306"/>
        <xdr:cNvCxnSpPr/>
      </xdr:nvCxnSpPr>
      <xdr:spPr>
        <a:xfrm>
          <a:off x="15671800" y="6271768"/>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99568</xdr:rowOff>
    </xdr:to>
    <xdr:cxnSp macro="">
      <xdr:nvCxnSpPr>
        <xdr:cNvPr id="310" name="直線コネクタ 309"/>
        <xdr:cNvCxnSpPr/>
      </xdr:nvCxnSpPr>
      <xdr:spPr>
        <a:xfrm>
          <a:off x="14782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2" name="テキスト ボックス 31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127000</xdr:rowOff>
    </xdr:to>
    <xdr:cxnSp macro="">
      <xdr:nvCxnSpPr>
        <xdr:cNvPr id="313" name="直線コネクタ 312"/>
        <xdr:cNvCxnSpPr/>
      </xdr:nvCxnSpPr>
      <xdr:spPr>
        <a:xfrm flipV="1">
          <a:off x="13893800" y="62260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5" name="テキスト ボックス 314"/>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127000</xdr:rowOff>
    </xdr:to>
    <xdr:cxnSp macro="">
      <xdr:nvCxnSpPr>
        <xdr:cNvPr id="316" name="直線コネクタ 315"/>
        <xdr:cNvCxnSpPr/>
      </xdr:nvCxnSpPr>
      <xdr:spPr>
        <a:xfrm>
          <a:off x="13004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8" name="テキスト ボックス 31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119634</xdr:rowOff>
    </xdr:from>
    <xdr:to>
      <xdr:col>24</xdr:col>
      <xdr:colOff>82550</xdr:colOff>
      <xdr:row>38</xdr:row>
      <xdr:rowOff>49785</xdr:rowOff>
    </xdr:to>
    <xdr:sp macro="" textlink="">
      <xdr:nvSpPr>
        <xdr:cNvPr id="326" name="円/楕円 325"/>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91711</xdr:rowOff>
    </xdr:from>
    <xdr:ext cx="762000" cy="259045"/>
    <xdr:sp macro="" textlink="">
      <xdr:nvSpPr>
        <xdr:cNvPr id="327"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8" name="円/楕円 327"/>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29" name="テキスト ボックス 328"/>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30" name="円/楕円 329"/>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31" name="テキスト ボックス 330"/>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2" name="円/楕円 331"/>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3" name="テキスト ボックス 33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4" name="円/楕円 333"/>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5" name="テキスト ボックス 334"/>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公債費に係る経常収支比率は、類似団体平均値や福島県平均値を下回っているが、平成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年度は統合小学校建設に</a:t>
          </a:r>
          <a:r>
            <a:rPr lang="ja-JP" altLang="en-US" sz="1100" b="0" i="0" baseline="0">
              <a:solidFill>
                <a:schemeClr val="dk1"/>
              </a:solidFill>
              <a:effectLst/>
              <a:latin typeface="+mn-lt"/>
              <a:ea typeface="+mn-ea"/>
              <a:cs typeface="+mn-cs"/>
            </a:rPr>
            <a:t>係る</a:t>
          </a:r>
          <a:r>
            <a:rPr lang="ja-JP" altLang="ja-JP" sz="1100" b="0" i="0" baseline="0">
              <a:solidFill>
                <a:schemeClr val="dk1"/>
              </a:solidFill>
              <a:effectLst/>
              <a:latin typeface="+mn-lt"/>
              <a:ea typeface="+mn-ea"/>
              <a:cs typeface="+mn-cs"/>
            </a:rPr>
            <a:t>過疎債の借入額が増加するため、適正な借入計画、繰上償還など公債費の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77</xdr:row>
      <xdr:rowOff>10413</xdr:rowOff>
    </xdr:to>
    <xdr:cxnSp macro="">
      <xdr:nvCxnSpPr>
        <xdr:cNvPr id="365" name="直線コネクタ 364"/>
        <xdr:cNvCxnSpPr/>
      </xdr:nvCxnSpPr>
      <xdr:spPr>
        <a:xfrm flipV="1">
          <a:off x="3987800" y="13088620"/>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10413</xdr:rowOff>
    </xdr:to>
    <xdr:cxnSp macro="">
      <xdr:nvCxnSpPr>
        <xdr:cNvPr id="368" name="直線コネクタ 367"/>
        <xdr:cNvCxnSpPr/>
      </xdr:nvCxnSpPr>
      <xdr:spPr>
        <a:xfrm>
          <a:off x="3098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78</xdr:row>
      <xdr:rowOff>3556</xdr:rowOff>
    </xdr:to>
    <xdr:cxnSp macro="">
      <xdr:nvCxnSpPr>
        <xdr:cNvPr id="371" name="直線コネクタ 370"/>
        <xdr:cNvCxnSpPr/>
      </xdr:nvCxnSpPr>
      <xdr:spPr>
        <a:xfrm flipV="1">
          <a:off x="2209800" y="131983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78</xdr:row>
      <xdr:rowOff>3556</xdr:rowOff>
    </xdr:to>
    <xdr:cxnSp macro="">
      <xdr:nvCxnSpPr>
        <xdr:cNvPr id="374" name="直線コネクタ 373"/>
        <xdr:cNvCxnSpPr/>
      </xdr:nvCxnSpPr>
      <xdr:spPr>
        <a:xfrm>
          <a:off x="1320800" y="132349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4" name="円/楕円 383"/>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5"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131063</xdr:rowOff>
    </xdr:from>
    <xdr:to>
      <xdr:col>5</xdr:col>
      <xdr:colOff>600075</xdr:colOff>
      <xdr:row>77</xdr:row>
      <xdr:rowOff>61213</xdr:rowOff>
    </xdr:to>
    <xdr:sp macro="" textlink="">
      <xdr:nvSpPr>
        <xdr:cNvPr id="386" name="円/楕円 385"/>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71391</xdr:rowOff>
    </xdr:from>
    <xdr:ext cx="736600" cy="259045"/>
    <xdr:sp macro="" textlink="">
      <xdr:nvSpPr>
        <xdr:cNvPr id="387" name="テキスト ボックス 386"/>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88" name="円/楕円 387"/>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89" name="テキスト ボックス 388"/>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0" name="円/楕円 389"/>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91" name="テキスト ボックス 390"/>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92" name="円/楕円 391"/>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93" name="テキスト ボックス 392"/>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公債費以外に係る経常収支比率は類似団体平均値や福島県平均値を下回っているが、平成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増加している。今後は減価償却期間を超えた公有施設の維持経費や廃校となった小学校の跡地利用に係る経費の増加が見込まれる。また、適正な職員数管理に基づき、事務負担と行政サービスの相互のバランスを考え、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77</xdr:row>
      <xdr:rowOff>37846</xdr:rowOff>
    </xdr:to>
    <xdr:cxnSp macro="">
      <xdr:nvCxnSpPr>
        <xdr:cNvPr id="424" name="直線コネクタ 423"/>
        <xdr:cNvCxnSpPr/>
      </xdr:nvCxnSpPr>
      <xdr:spPr>
        <a:xfrm>
          <a:off x="15671800" y="13193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76</xdr:row>
      <xdr:rowOff>163576</xdr:rowOff>
    </xdr:to>
    <xdr:cxnSp macro="">
      <xdr:nvCxnSpPr>
        <xdr:cNvPr id="427" name="直線コネクタ 426"/>
        <xdr:cNvCxnSpPr/>
      </xdr:nvCxnSpPr>
      <xdr:spPr>
        <a:xfrm>
          <a:off x="14782800" y="130840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77</xdr:row>
      <xdr:rowOff>60706</xdr:rowOff>
    </xdr:to>
    <xdr:cxnSp macro="">
      <xdr:nvCxnSpPr>
        <xdr:cNvPr id="430" name="直線コネクタ 429"/>
        <xdr:cNvCxnSpPr/>
      </xdr:nvCxnSpPr>
      <xdr:spPr>
        <a:xfrm flipV="1">
          <a:off x="13893800" y="130840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2" name="テキスト ボックス 43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77</xdr:row>
      <xdr:rowOff>60706</xdr:rowOff>
    </xdr:to>
    <xdr:cxnSp macro="">
      <xdr:nvCxnSpPr>
        <xdr:cNvPr id="433" name="直線コネクタ 432"/>
        <xdr:cNvCxnSpPr/>
      </xdr:nvCxnSpPr>
      <xdr:spPr>
        <a:xfrm>
          <a:off x="13004800" y="12745720"/>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5" name="テキスト ボックス 43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7" name="テキスト ボックス 436"/>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43" name="円/楕円 442"/>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3573</xdr:rowOff>
    </xdr:from>
    <xdr:ext cx="762000" cy="259045"/>
    <xdr:sp macro="" textlink="">
      <xdr:nvSpPr>
        <xdr:cNvPr id="444" name="公債費以外該当値テキスト"/>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45" name="円/楕円 444"/>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46" name="テキスト ボックス 445"/>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47" name="円/楕円 446"/>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114825</xdr:rowOff>
    </xdr:from>
    <xdr:ext cx="762000" cy="259045"/>
    <xdr:sp macro="" textlink="">
      <xdr:nvSpPr>
        <xdr:cNvPr id="448" name="テキスト ボックス 447"/>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xdr:rowOff>
    </xdr:from>
    <xdr:to>
      <xdr:col>20</xdr:col>
      <xdr:colOff>209550</xdr:colOff>
      <xdr:row>77</xdr:row>
      <xdr:rowOff>111506</xdr:rowOff>
    </xdr:to>
    <xdr:sp macro="" textlink="">
      <xdr:nvSpPr>
        <xdr:cNvPr id="449" name="円/楕円 448"/>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121683</xdr:rowOff>
    </xdr:from>
    <xdr:ext cx="762000" cy="259045"/>
    <xdr:sp macro="" textlink="">
      <xdr:nvSpPr>
        <xdr:cNvPr id="450" name="テキスト ボックス 449"/>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51" name="円/楕円 450"/>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52" name="テキスト ボックス 451"/>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福島県矢祭町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30561</xdr:rowOff>
    </xdr:from>
    <xdr:to>
      <xdr:col>4</xdr:col>
      <xdr:colOff>1117600</xdr:colOff>
      <xdr:row>17</xdr:row>
      <xdr:rowOff>89776</xdr:rowOff>
    </xdr:to>
    <xdr:cxnSp macro="">
      <xdr:nvCxnSpPr>
        <xdr:cNvPr id="50" name="直線コネクタ 49"/>
        <xdr:cNvCxnSpPr/>
      </xdr:nvCxnSpPr>
      <xdr:spPr bwMode="auto">
        <a:xfrm flipV="1">
          <a:off x="5003800" y="2992836"/>
          <a:ext cx="647700" cy="5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89776</xdr:rowOff>
    </xdr:from>
    <xdr:to>
      <xdr:col>4</xdr:col>
      <xdr:colOff>469900</xdr:colOff>
      <xdr:row>17</xdr:row>
      <xdr:rowOff>96322</xdr:rowOff>
    </xdr:to>
    <xdr:cxnSp macro="">
      <xdr:nvCxnSpPr>
        <xdr:cNvPr id="53" name="直線コネクタ 52"/>
        <xdr:cNvCxnSpPr/>
      </xdr:nvCxnSpPr>
      <xdr:spPr bwMode="auto">
        <a:xfrm flipV="1">
          <a:off x="4305300" y="3052051"/>
          <a:ext cx="698500" cy="6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96322</xdr:rowOff>
    </xdr:from>
    <xdr:to>
      <xdr:col>3</xdr:col>
      <xdr:colOff>904875</xdr:colOff>
      <xdr:row>17</xdr:row>
      <xdr:rowOff>97137</xdr:rowOff>
    </xdr:to>
    <xdr:cxnSp macro="">
      <xdr:nvCxnSpPr>
        <xdr:cNvPr id="56" name="直線コネクタ 55"/>
        <xdr:cNvCxnSpPr/>
      </xdr:nvCxnSpPr>
      <xdr:spPr bwMode="auto">
        <a:xfrm flipV="1">
          <a:off x="3606800" y="3058597"/>
          <a:ext cx="698500" cy="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96086</xdr:rowOff>
    </xdr:from>
    <xdr:to>
      <xdr:col>3</xdr:col>
      <xdr:colOff>206375</xdr:colOff>
      <xdr:row>17</xdr:row>
      <xdr:rowOff>97137</xdr:rowOff>
    </xdr:to>
    <xdr:cxnSp macro="">
      <xdr:nvCxnSpPr>
        <xdr:cNvPr id="59" name="直線コネクタ 58"/>
        <xdr:cNvCxnSpPr/>
      </xdr:nvCxnSpPr>
      <xdr:spPr bwMode="auto">
        <a:xfrm>
          <a:off x="2908300" y="3058361"/>
          <a:ext cx="698500" cy="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151211</xdr:rowOff>
    </xdr:from>
    <xdr:to>
      <xdr:col>5</xdr:col>
      <xdr:colOff>34925</xdr:colOff>
      <xdr:row>17</xdr:row>
      <xdr:rowOff>81361</xdr:rowOff>
    </xdr:to>
    <xdr:sp macro="" textlink="">
      <xdr:nvSpPr>
        <xdr:cNvPr id="69" name="円/楕円 68"/>
        <xdr:cNvSpPr/>
      </xdr:nvSpPr>
      <xdr:spPr bwMode="auto">
        <a:xfrm>
          <a:off x="5600700" y="294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123288</xdr:rowOff>
    </xdr:from>
    <xdr:ext cx="762000" cy="259045"/>
    <xdr:sp macro="" textlink="">
      <xdr:nvSpPr>
        <xdr:cNvPr id="70" name="人口1人当たり決算額の推移該当値テキスト130"/>
        <xdr:cNvSpPr txBox="1"/>
      </xdr:nvSpPr>
      <xdr:spPr>
        <a:xfrm>
          <a:off x="5740400" y="291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38976</xdr:rowOff>
    </xdr:from>
    <xdr:to>
      <xdr:col>4</xdr:col>
      <xdr:colOff>520700</xdr:colOff>
      <xdr:row>17</xdr:row>
      <xdr:rowOff>140576</xdr:rowOff>
    </xdr:to>
    <xdr:sp macro="" textlink="">
      <xdr:nvSpPr>
        <xdr:cNvPr id="71" name="円/楕円 70"/>
        <xdr:cNvSpPr/>
      </xdr:nvSpPr>
      <xdr:spPr bwMode="auto">
        <a:xfrm>
          <a:off x="4953000" y="300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125353</xdr:rowOff>
    </xdr:from>
    <xdr:ext cx="736600" cy="259045"/>
    <xdr:sp macro="" textlink="">
      <xdr:nvSpPr>
        <xdr:cNvPr id="72" name="テキスト ボックス 71"/>
        <xdr:cNvSpPr txBox="1"/>
      </xdr:nvSpPr>
      <xdr:spPr>
        <a:xfrm>
          <a:off x="4622800" y="3087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45522</xdr:rowOff>
    </xdr:from>
    <xdr:to>
      <xdr:col>3</xdr:col>
      <xdr:colOff>955675</xdr:colOff>
      <xdr:row>17</xdr:row>
      <xdr:rowOff>147122</xdr:rowOff>
    </xdr:to>
    <xdr:sp macro="" textlink="">
      <xdr:nvSpPr>
        <xdr:cNvPr id="73" name="円/楕円 72"/>
        <xdr:cNvSpPr/>
      </xdr:nvSpPr>
      <xdr:spPr bwMode="auto">
        <a:xfrm>
          <a:off x="4254500" y="3007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131899</xdr:rowOff>
    </xdr:from>
    <xdr:ext cx="762000" cy="259045"/>
    <xdr:sp macro="" textlink="">
      <xdr:nvSpPr>
        <xdr:cNvPr id="74" name="テキスト ボックス 73"/>
        <xdr:cNvSpPr txBox="1"/>
      </xdr:nvSpPr>
      <xdr:spPr>
        <a:xfrm>
          <a:off x="3924300" y="309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46337</xdr:rowOff>
    </xdr:from>
    <xdr:to>
      <xdr:col>3</xdr:col>
      <xdr:colOff>257175</xdr:colOff>
      <xdr:row>17</xdr:row>
      <xdr:rowOff>147937</xdr:rowOff>
    </xdr:to>
    <xdr:sp macro="" textlink="">
      <xdr:nvSpPr>
        <xdr:cNvPr id="75" name="円/楕円 74"/>
        <xdr:cNvSpPr/>
      </xdr:nvSpPr>
      <xdr:spPr bwMode="auto">
        <a:xfrm>
          <a:off x="3556000" y="3008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132714</xdr:rowOff>
    </xdr:from>
    <xdr:ext cx="762000" cy="259045"/>
    <xdr:sp macro="" textlink="">
      <xdr:nvSpPr>
        <xdr:cNvPr id="76" name="テキスト ボックス 75"/>
        <xdr:cNvSpPr txBox="1"/>
      </xdr:nvSpPr>
      <xdr:spPr>
        <a:xfrm>
          <a:off x="3225800" y="30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115,169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45286</xdr:rowOff>
    </xdr:from>
    <xdr:to>
      <xdr:col>2</xdr:col>
      <xdr:colOff>692150</xdr:colOff>
      <xdr:row>17</xdr:row>
      <xdr:rowOff>146886</xdr:rowOff>
    </xdr:to>
    <xdr:sp macro="" textlink="">
      <xdr:nvSpPr>
        <xdr:cNvPr id="77" name="円/楕円 76"/>
        <xdr:cNvSpPr/>
      </xdr:nvSpPr>
      <xdr:spPr bwMode="auto">
        <a:xfrm>
          <a:off x="2857500" y="300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131663</xdr:rowOff>
    </xdr:from>
    <xdr:ext cx="762000" cy="259045"/>
    <xdr:sp macro="" textlink="">
      <xdr:nvSpPr>
        <xdr:cNvPr id="78" name="テキスト ボックス 77"/>
        <xdr:cNvSpPr txBox="1"/>
      </xdr:nvSpPr>
      <xdr:spPr>
        <a:xfrm>
          <a:off x="2527300" y="309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241712</xdr:rowOff>
    </xdr:from>
    <xdr:to>
      <xdr:col>4</xdr:col>
      <xdr:colOff>1117600</xdr:colOff>
      <xdr:row>37</xdr:row>
      <xdr:rowOff>334889</xdr:rowOff>
    </xdr:to>
    <xdr:cxnSp macro="">
      <xdr:nvCxnSpPr>
        <xdr:cNvPr id="110" name="直線コネクタ 109"/>
        <xdr:cNvCxnSpPr/>
      </xdr:nvCxnSpPr>
      <xdr:spPr bwMode="auto">
        <a:xfrm flipV="1">
          <a:off x="5003800" y="7366412"/>
          <a:ext cx="647700" cy="93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265029</xdr:rowOff>
    </xdr:from>
    <xdr:to>
      <xdr:col>4</xdr:col>
      <xdr:colOff>469900</xdr:colOff>
      <xdr:row>37</xdr:row>
      <xdr:rowOff>334889</xdr:rowOff>
    </xdr:to>
    <xdr:cxnSp macro="">
      <xdr:nvCxnSpPr>
        <xdr:cNvPr id="113" name="直線コネクタ 112"/>
        <xdr:cNvCxnSpPr/>
      </xdr:nvCxnSpPr>
      <xdr:spPr bwMode="auto">
        <a:xfrm>
          <a:off x="4305300" y="7389729"/>
          <a:ext cx="698500" cy="6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100619</xdr:rowOff>
    </xdr:from>
    <xdr:to>
      <xdr:col>3</xdr:col>
      <xdr:colOff>904875</xdr:colOff>
      <xdr:row>37</xdr:row>
      <xdr:rowOff>265029</xdr:rowOff>
    </xdr:to>
    <xdr:cxnSp macro="">
      <xdr:nvCxnSpPr>
        <xdr:cNvPr id="116" name="直線コネクタ 115"/>
        <xdr:cNvCxnSpPr/>
      </xdr:nvCxnSpPr>
      <xdr:spPr bwMode="auto">
        <a:xfrm>
          <a:off x="3606800" y="7225319"/>
          <a:ext cx="698500" cy="16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202105</xdr:rowOff>
    </xdr:from>
    <xdr:ext cx="762000" cy="259045"/>
    <xdr:sp macro="" textlink="">
      <xdr:nvSpPr>
        <xdr:cNvPr id="118" name="テキスト ボックス 117"/>
        <xdr:cNvSpPr txBox="1"/>
      </xdr:nvSpPr>
      <xdr:spPr>
        <a:xfrm>
          <a:off x="3924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138110</xdr:rowOff>
    </xdr:from>
    <xdr:to>
      <xdr:col>3</xdr:col>
      <xdr:colOff>206375</xdr:colOff>
      <xdr:row>37</xdr:row>
      <xdr:rowOff>100619</xdr:rowOff>
    </xdr:to>
    <xdr:cxnSp macro="">
      <xdr:nvCxnSpPr>
        <xdr:cNvPr id="119" name="直線コネクタ 118"/>
        <xdr:cNvCxnSpPr/>
      </xdr:nvCxnSpPr>
      <xdr:spPr bwMode="auto">
        <a:xfrm>
          <a:off x="2908300" y="7091360"/>
          <a:ext cx="698500" cy="13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184022</xdr:rowOff>
    </xdr:from>
    <xdr:ext cx="762000" cy="259045"/>
    <xdr:sp macro="" textlink="">
      <xdr:nvSpPr>
        <xdr:cNvPr id="121" name="テキスト ボックス 120"/>
        <xdr:cNvSpPr txBox="1"/>
      </xdr:nvSpPr>
      <xdr:spPr>
        <a:xfrm>
          <a:off x="3225800" y="64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105932</xdr:rowOff>
    </xdr:from>
    <xdr:ext cx="762000" cy="259045"/>
    <xdr:sp macro="" textlink="">
      <xdr:nvSpPr>
        <xdr:cNvPr id="123" name="テキスト ボックス 122"/>
        <xdr:cNvSpPr txBox="1"/>
      </xdr:nvSpPr>
      <xdr:spPr>
        <a:xfrm>
          <a:off x="2527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190912</xdr:rowOff>
    </xdr:from>
    <xdr:to>
      <xdr:col>5</xdr:col>
      <xdr:colOff>34925</xdr:colOff>
      <xdr:row>37</xdr:row>
      <xdr:rowOff>292512</xdr:rowOff>
    </xdr:to>
    <xdr:sp macro="" textlink="">
      <xdr:nvSpPr>
        <xdr:cNvPr id="129" name="円/楕円 128"/>
        <xdr:cNvSpPr/>
      </xdr:nvSpPr>
      <xdr:spPr bwMode="auto">
        <a:xfrm>
          <a:off x="5600700" y="731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162989</xdr:rowOff>
    </xdr:from>
    <xdr:ext cx="762000" cy="259045"/>
    <xdr:sp macro="" textlink="">
      <xdr:nvSpPr>
        <xdr:cNvPr id="130" name="人口1人当たり決算額の推移該当値テキスト445"/>
        <xdr:cNvSpPr txBox="1"/>
      </xdr:nvSpPr>
      <xdr:spPr>
        <a:xfrm>
          <a:off x="5740400" y="728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284089</xdr:rowOff>
    </xdr:from>
    <xdr:to>
      <xdr:col>4</xdr:col>
      <xdr:colOff>520700</xdr:colOff>
      <xdr:row>38</xdr:row>
      <xdr:rowOff>42789</xdr:rowOff>
    </xdr:to>
    <xdr:sp macro="" textlink="">
      <xdr:nvSpPr>
        <xdr:cNvPr id="131" name="円/楕円 130"/>
        <xdr:cNvSpPr/>
      </xdr:nvSpPr>
      <xdr:spPr bwMode="auto">
        <a:xfrm>
          <a:off x="4953000" y="740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27566</xdr:rowOff>
    </xdr:from>
    <xdr:ext cx="736600" cy="259045"/>
    <xdr:sp macro="" textlink="">
      <xdr:nvSpPr>
        <xdr:cNvPr id="132" name="テキスト ボックス 131"/>
        <xdr:cNvSpPr txBox="1"/>
      </xdr:nvSpPr>
      <xdr:spPr>
        <a:xfrm>
          <a:off x="4622800" y="749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214229</xdr:rowOff>
    </xdr:from>
    <xdr:to>
      <xdr:col>3</xdr:col>
      <xdr:colOff>955675</xdr:colOff>
      <xdr:row>37</xdr:row>
      <xdr:rowOff>315829</xdr:rowOff>
    </xdr:to>
    <xdr:sp macro="" textlink="">
      <xdr:nvSpPr>
        <xdr:cNvPr id="133" name="円/楕円 132"/>
        <xdr:cNvSpPr/>
      </xdr:nvSpPr>
      <xdr:spPr bwMode="auto">
        <a:xfrm>
          <a:off x="4254500" y="733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300606</xdr:rowOff>
    </xdr:from>
    <xdr:ext cx="762000" cy="259045"/>
    <xdr:sp macro="" textlink="">
      <xdr:nvSpPr>
        <xdr:cNvPr id="134" name="テキスト ボックス 133"/>
        <xdr:cNvSpPr txBox="1"/>
      </xdr:nvSpPr>
      <xdr:spPr>
        <a:xfrm>
          <a:off x="3924300" y="74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49819</xdr:rowOff>
    </xdr:from>
    <xdr:to>
      <xdr:col>3</xdr:col>
      <xdr:colOff>257175</xdr:colOff>
      <xdr:row>37</xdr:row>
      <xdr:rowOff>151419</xdr:rowOff>
    </xdr:to>
    <xdr:sp macro="" textlink="">
      <xdr:nvSpPr>
        <xdr:cNvPr id="135" name="円/楕円 134"/>
        <xdr:cNvSpPr/>
      </xdr:nvSpPr>
      <xdr:spPr bwMode="auto">
        <a:xfrm>
          <a:off x="3556000" y="717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136196</xdr:rowOff>
    </xdr:from>
    <xdr:ext cx="762000" cy="259045"/>
    <xdr:sp macro="" textlink="">
      <xdr:nvSpPr>
        <xdr:cNvPr id="136" name="テキスト ボックス 135"/>
        <xdr:cNvSpPr txBox="1"/>
      </xdr:nvSpPr>
      <xdr:spPr>
        <a:xfrm>
          <a:off x="3225800" y="7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87310</xdr:rowOff>
    </xdr:from>
    <xdr:to>
      <xdr:col>2</xdr:col>
      <xdr:colOff>692150</xdr:colOff>
      <xdr:row>37</xdr:row>
      <xdr:rowOff>17460</xdr:rowOff>
    </xdr:to>
    <xdr:sp macro="" textlink="">
      <xdr:nvSpPr>
        <xdr:cNvPr id="137" name="円/楕円 136"/>
        <xdr:cNvSpPr/>
      </xdr:nvSpPr>
      <xdr:spPr bwMode="auto">
        <a:xfrm>
          <a:off x="2857500" y="704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2237</xdr:rowOff>
    </xdr:from>
    <xdr:ext cx="762000" cy="259045"/>
    <xdr:sp macro="" textlink="">
      <xdr:nvSpPr>
        <xdr:cNvPr id="138" name="テキスト ボックス 137"/>
        <xdr:cNvSpPr txBox="1"/>
      </xdr:nvSpPr>
      <xdr:spPr>
        <a:xfrm>
          <a:off x="2527300" y="712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6,149
118.27
4,757,627
4,277,365
217,026
2,588,015
3,792,773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139319</xdr:rowOff>
    </xdr:from>
    <xdr:to>
      <xdr:col>6</xdr:col>
      <xdr:colOff>511175</xdr:colOff>
      <xdr:row>38</xdr:row>
      <xdr:rowOff>40085</xdr:rowOff>
    </xdr:to>
    <xdr:cxnSp macro="">
      <xdr:nvCxnSpPr>
        <xdr:cNvPr id="63" name="直線コネクタ 62"/>
        <xdr:cNvCxnSpPr/>
      </xdr:nvCxnSpPr>
      <xdr:spPr>
        <a:xfrm flipV="1">
          <a:off x="3797300" y="6482969"/>
          <a:ext cx="838200" cy="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40085</xdr:rowOff>
    </xdr:from>
    <xdr:to>
      <xdr:col>5</xdr:col>
      <xdr:colOff>358775</xdr:colOff>
      <xdr:row>38</xdr:row>
      <xdr:rowOff>69988</xdr:rowOff>
    </xdr:to>
    <xdr:cxnSp macro="">
      <xdr:nvCxnSpPr>
        <xdr:cNvPr id="66" name="直線コネクタ 65"/>
        <xdr:cNvCxnSpPr/>
      </xdr:nvCxnSpPr>
      <xdr:spPr>
        <a:xfrm flipV="1">
          <a:off x="2908300" y="6555185"/>
          <a:ext cx="889000" cy="2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46725</xdr:rowOff>
    </xdr:from>
    <xdr:to>
      <xdr:col>4</xdr:col>
      <xdr:colOff>155575</xdr:colOff>
      <xdr:row>38</xdr:row>
      <xdr:rowOff>69988</xdr:rowOff>
    </xdr:to>
    <xdr:cxnSp macro="">
      <xdr:nvCxnSpPr>
        <xdr:cNvPr id="69" name="直線コネクタ 68"/>
        <xdr:cNvCxnSpPr/>
      </xdr:nvCxnSpPr>
      <xdr:spPr>
        <a:xfrm>
          <a:off x="2019300" y="6561825"/>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158478</xdr:rowOff>
    </xdr:from>
    <xdr:to>
      <xdr:col>2</xdr:col>
      <xdr:colOff>638175</xdr:colOff>
      <xdr:row>38</xdr:row>
      <xdr:rowOff>46725</xdr:rowOff>
    </xdr:to>
    <xdr:cxnSp macro="">
      <xdr:nvCxnSpPr>
        <xdr:cNvPr id="72" name="直線コネクタ 71"/>
        <xdr:cNvCxnSpPr/>
      </xdr:nvCxnSpPr>
      <xdr:spPr>
        <a:xfrm>
          <a:off x="1130300" y="6502128"/>
          <a:ext cx="889000" cy="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88519</xdr:rowOff>
    </xdr:from>
    <xdr:to>
      <xdr:col>6</xdr:col>
      <xdr:colOff>561975</xdr:colOff>
      <xdr:row>38</xdr:row>
      <xdr:rowOff>18669</xdr:rowOff>
    </xdr:to>
    <xdr:sp macro="" textlink="">
      <xdr:nvSpPr>
        <xdr:cNvPr id="82" name="円/楕円 81"/>
        <xdr:cNvSpPr/>
      </xdr:nvSpPr>
      <xdr:spPr>
        <a:xfrm>
          <a:off x="45847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66946</xdr:rowOff>
    </xdr:from>
    <xdr:ext cx="534377" cy="259045"/>
    <xdr:sp macro="" textlink="">
      <xdr:nvSpPr>
        <xdr:cNvPr id="83" name="人件費該当値テキスト"/>
        <xdr:cNvSpPr txBox="1"/>
      </xdr:nvSpPr>
      <xdr:spPr>
        <a:xfrm>
          <a:off x="4686300" y="64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160735</xdr:rowOff>
    </xdr:from>
    <xdr:to>
      <xdr:col>5</xdr:col>
      <xdr:colOff>409575</xdr:colOff>
      <xdr:row>38</xdr:row>
      <xdr:rowOff>90885</xdr:rowOff>
    </xdr:to>
    <xdr:sp macro="" textlink="">
      <xdr:nvSpPr>
        <xdr:cNvPr id="84" name="円/楕円 83"/>
        <xdr:cNvSpPr/>
      </xdr:nvSpPr>
      <xdr:spPr>
        <a:xfrm>
          <a:off x="3746500" y="65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82012</xdr:rowOff>
    </xdr:from>
    <xdr:ext cx="534377" cy="259045"/>
    <xdr:sp macro="" textlink="">
      <xdr:nvSpPr>
        <xdr:cNvPr id="85" name="テキスト ボックス 84"/>
        <xdr:cNvSpPr txBox="1"/>
      </xdr:nvSpPr>
      <xdr:spPr>
        <a:xfrm>
          <a:off x="3530111" y="65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19188</xdr:rowOff>
    </xdr:from>
    <xdr:to>
      <xdr:col>4</xdr:col>
      <xdr:colOff>206375</xdr:colOff>
      <xdr:row>38</xdr:row>
      <xdr:rowOff>120788</xdr:rowOff>
    </xdr:to>
    <xdr:sp macro="" textlink="">
      <xdr:nvSpPr>
        <xdr:cNvPr id="86" name="円/楕円 85"/>
        <xdr:cNvSpPr/>
      </xdr:nvSpPr>
      <xdr:spPr>
        <a:xfrm>
          <a:off x="2857500" y="65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111915</xdr:rowOff>
    </xdr:from>
    <xdr:ext cx="534377" cy="259045"/>
    <xdr:sp macro="" textlink="">
      <xdr:nvSpPr>
        <xdr:cNvPr id="87" name="テキスト ボックス 86"/>
        <xdr:cNvSpPr txBox="1"/>
      </xdr:nvSpPr>
      <xdr:spPr>
        <a:xfrm>
          <a:off x="2641111" y="662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167375</xdr:rowOff>
    </xdr:from>
    <xdr:to>
      <xdr:col>3</xdr:col>
      <xdr:colOff>3175</xdr:colOff>
      <xdr:row>38</xdr:row>
      <xdr:rowOff>97525</xdr:rowOff>
    </xdr:to>
    <xdr:sp macro="" textlink="">
      <xdr:nvSpPr>
        <xdr:cNvPr id="88" name="円/楕円 87"/>
        <xdr:cNvSpPr/>
      </xdr:nvSpPr>
      <xdr:spPr>
        <a:xfrm>
          <a:off x="1968500" y="65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88652</xdr:rowOff>
    </xdr:from>
    <xdr:ext cx="534377" cy="259045"/>
    <xdr:sp macro="" textlink="">
      <xdr:nvSpPr>
        <xdr:cNvPr id="89" name="テキスト ボックス 88"/>
        <xdr:cNvSpPr txBox="1"/>
      </xdr:nvSpPr>
      <xdr:spPr>
        <a:xfrm>
          <a:off x="1752111" y="660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80,541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107678</xdr:rowOff>
    </xdr:from>
    <xdr:to>
      <xdr:col>1</xdr:col>
      <xdr:colOff>485775</xdr:colOff>
      <xdr:row>38</xdr:row>
      <xdr:rowOff>37828</xdr:rowOff>
    </xdr:to>
    <xdr:sp macro="" textlink="">
      <xdr:nvSpPr>
        <xdr:cNvPr id="90" name="円/楕円 89"/>
        <xdr:cNvSpPr/>
      </xdr:nvSpPr>
      <xdr:spPr>
        <a:xfrm>
          <a:off x="1079500" y="64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28955</xdr:rowOff>
    </xdr:from>
    <xdr:ext cx="534377" cy="259045"/>
    <xdr:sp macro="" textlink="">
      <xdr:nvSpPr>
        <xdr:cNvPr id="91" name="テキスト ボックス 90"/>
        <xdr:cNvSpPr txBox="1"/>
      </xdr:nvSpPr>
      <xdr:spPr>
        <a:xfrm>
          <a:off x="863111" y="654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16640</xdr:rowOff>
    </xdr:from>
    <xdr:to>
      <xdr:col>6</xdr:col>
      <xdr:colOff>511175</xdr:colOff>
      <xdr:row>57</xdr:row>
      <xdr:rowOff>16924</xdr:rowOff>
    </xdr:to>
    <xdr:cxnSp macro="">
      <xdr:nvCxnSpPr>
        <xdr:cNvPr id="118" name="直線コネクタ 117"/>
        <xdr:cNvCxnSpPr/>
      </xdr:nvCxnSpPr>
      <xdr:spPr>
        <a:xfrm>
          <a:off x="3797300" y="9789290"/>
          <a:ext cx="8382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16640</xdr:rowOff>
    </xdr:from>
    <xdr:to>
      <xdr:col>5</xdr:col>
      <xdr:colOff>358775</xdr:colOff>
      <xdr:row>57</xdr:row>
      <xdr:rowOff>72468</xdr:rowOff>
    </xdr:to>
    <xdr:cxnSp macro="">
      <xdr:nvCxnSpPr>
        <xdr:cNvPr id="121" name="直線コネクタ 120"/>
        <xdr:cNvCxnSpPr/>
      </xdr:nvCxnSpPr>
      <xdr:spPr>
        <a:xfrm flipV="1">
          <a:off x="2908300" y="9789290"/>
          <a:ext cx="889000" cy="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104079</xdr:rowOff>
    </xdr:from>
    <xdr:ext cx="599010" cy="259045"/>
    <xdr:sp macro="" textlink="">
      <xdr:nvSpPr>
        <xdr:cNvPr id="123" name="テキスト ボックス 122"/>
        <xdr:cNvSpPr txBox="1"/>
      </xdr:nvSpPr>
      <xdr:spPr>
        <a:xfrm>
          <a:off x="3497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72468</xdr:rowOff>
    </xdr:from>
    <xdr:to>
      <xdr:col>4</xdr:col>
      <xdr:colOff>155575</xdr:colOff>
      <xdr:row>57</xdr:row>
      <xdr:rowOff>85623</xdr:rowOff>
    </xdr:to>
    <xdr:cxnSp macro="">
      <xdr:nvCxnSpPr>
        <xdr:cNvPr id="124" name="直線コネクタ 123"/>
        <xdr:cNvCxnSpPr/>
      </xdr:nvCxnSpPr>
      <xdr:spPr>
        <a:xfrm flipV="1">
          <a:off x="2019300" y="9845118"/>
          <a:ext cx="889000" cy="1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123629</xdr:rowOff>
    </xdr:from>
    <xdr:ext cx="599010" cy="259045"/>
    <xdr:sp macro="" textlink="">
      <xdr:nvSpPr>
        <xdr:cNvPr id="126" name="テキスト ボックス 125"/>
        <xdr:cNvSpPr txBox="1"/>
      </xdr:nvSpPr>
      <xdr:spPr>
        <a:xfrm>
          <a:off x="2608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85623</xdr:rowOff>
    </xdr:from>
    <xdr:to>
      <xdr:col>2</xdr:col>
      <xdr:colOff>638175</xdr:colOff>
      <xdr:row>57</xdr:row>
      <xdr:rowOff>98851</xdr:rowOff>
    </xdr:to>
    <xdr:cxnSp macro="">
      <xdr:nvCxnSpPr>
        <xdr:cNvPr id="127" name="直線コネクタ 126"/>
        <xdr:cNvCxnSpPr/>
      </xdr:nvCxnSpPr>
      <xdr:spPr>
        <a:xfrm flipV="1">
          <a:off x="1130300" y="9858273"/>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136382</xdr:rowOff>
    </xdr:from>
    <xdr:ext cx="534377" cy="259045"/>
    <xdr:sp macro="" textlink="">
      <xdr:nvSpPr>
        <xdr:cNvPr id="129" name="テキスト ボックス 128"/>
        <xdr:cNvSpPr txBox="1"/>
      </xdr:nvSpPr>
      <xdr:spPr>
        <a:xfrm>
          <a:off x="1752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155996</xdr:rowOff>
    </xdr:from>
    <xdr:ext cx="534377" cy="259045"/>
    <xdr:sp macro="" textlink="">
      <xdr:nvSpPr>
        <xdr:cNvPr id="131" name="テキスト ボックス 130"/>
        <xdr:cNvSpPr txBox="1"/>
      </xdr:nvSpPr>
      <xdr:spPr>
        <a:xfrm>
          <a:off x="863111" y="99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137574</xdr:rowOff>
    </xdr:from>
    <xdr:to>
      <xdr:col>6</xdr:col>
      <xdr:colOff>561975</xdr:colOff>
      <xdr:row>57</xdr:row>
      <xdr:rowOff>67724</xdr:rowOff>
    </xdr:to>
    <xdr:sp macro="" textlink="">
      <xdr:nvSpPr>
        <xdr:cNvPr id="137" name="円/楕円 136"/>
        <xdr:cNvSpPr/>
      </xdr:nvSpPr>
      <xdr:spPr>
        <a:xfrm>
          <a:off x="4584700" y="97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160451</xdr:rowOff>
    </xdr:from>
    <xdr:ext cx="599010" cy="259045"/>
    <xdr:sp macro="" textlink="">
      <xdr:nvSpPr>
        <xdr:cNvPr id="138" name="物件費該当値テキスト"/>
        <xdr:cNvSpPr txBox="1"/>
      </xdr:nvSpPr>
      <xdr:spPr>
        <a:xfrm>
          <a:off x="4686300" y="959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137290</xdr:rowOff>
    </xdr:from>
    <xdr:to>
      <xdr:col>5</xdr:col>
      <xdr:colOff>409575</xdr:colOff>
      <xdr:row>57</xdr:row>
      <xdr:rowOff>67440</xdr:rowOff>
    </xdr:to>
    <xdr:sp macro="" textlink="">
      <xdr:nvSpPr>
        <xdr:cNvPr id="139" name="円/楕円 138"/>
        <xdr:cNvSpPr/>
      </xdr:nvSpPr>
      <xdr:spPr>
        <a:xfrm>
          <a:off x="3746500" y="97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83967</xdr:rowOff>
    </xdr:from>
    <xdr:ext cx="599010" cy="259045"/>
    <xdr:sp macro="" textlink="">
      <xdr:nvSpPr>
        <xdr:cNvPr id="140" name="テキスト ボックス 139"/>
        <xdr:cNvSpPr txBox="1"/>
      </xdr:nvSpPr>
      <xdr:spPr>
        <a:xfrm>
          <a:off x="3497794" y="951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21668</xdr:rowOff>
    </xdr:from>
    <xdr:to>
      <xdr:col>4</xdr:col>
      <xdr:colOff>206375</xdr:colOff>
      <xdr:row>57</xdr:row>
      <xdr:rowOff>123268</xdr:rowOff>
    </xdr:to>
    <xdr:sp macro="" textlink="">
      <xdr:nvSpPr>
        <xdr:cNvPr id="141" name="円/楕円 140"/>
        <xdr:cNvSpPr/>
      </xdr:nvSpPr>
      <xdr:spPr>
        <a:xfrm>
          <a:off x="2857500" y="979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139795</xdr:rowOff>
    </xdr:from>
    <xdr:ext cx="599010" cy="259045"/>
    <xdr:sp macro="" textlink="">
      <xdr:nvSpPr>
        <xdr:cNvPr id="142" name="テキスト ボックス 141"/>
        <xdr:cNvSpPr txBox="1"/>
      </xdr:nvSpPr>
      <xdr:spPr>
        <a:xfrm>
          <a:off x="2608794" y="95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34823</xdr:rowOff>
    </xdr:from>
    <xdr:to>
      <xdr:col>3</xdr:col>
      <xdr:colOff>3175</xdr:colOff>
      <xdr:row>57</xdr:row>
      <xdr:rowOff>136423</xdr:rowOff>
    </xdr:to>
    <xdr:sp macro="" textlink="">
      <xdr:nvSpPr>
        <xdr:cNvPr id="143" name="円/楕円 142"/>
        <xdr:cNvSpPr/>
      </xdr:nvSpPr>
      <xdr:spPr>
        <a:xfrm>
          <a:off x="1968500" y="9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152950</xdr:rowOff>
    </xdr:from>
    <xdr:ext cx="534377" cy="259045"/>
    <xdr:sp macro="" textlink="">
      <xdr:nvSpPr>
        <xdr:cNvPr id="144" name="テキスト ボックス 143"/>
        <xdr:cNvSpPr txBox="1"/>
      </xdr:nvSpPr>
      <xdr:spPr>
        <a:xfrm>
          <a:off x="1752111" y="95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48051</xdr:rowOff>
    </xdr:from>
    <xdr:to>
      <xdr:col>1</xdr:col>
      <xdr:colOff>485775</xdr:colOff>
      <xdr:row>57</xdr:row>
      <xdr:rowOff>149651</xdr:rowOff>
    </xdr:to>
    <xdr:sp macro="" textlink="">
      <xdr:nvSpPr>
        <xdr:cNvPr id="145" name="円/楕円 144"/>
        <xdr:cNvSpPr/>
      </xdr:nvSpPr>
      <xdr:spPr>
        <a:xfrm>
          <a:off x="1079500" y="982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166178</xdr:rowOff>
    </xdr:from>
    <xdr:ext cx="534377" cy="259045"/>
    <xdr:sp macro="" textlink="">
      <xdr:nvSpPr>
        <xdr:cNvPr id="146" name="テキスト ボックス 145"/>
        <xdr:cNvSpPr txBox="1"/>
      </xdr:nvSpPr>
      <xdr:spPr>
        <a:xfrm>
          <a:off x="863111" y="959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123400</xdr:rowOff>
    </xdr:from>
    <xdr:to>
      <xdr:col>6</xdr:col>
      <xdr:colOff>511175</xdr:colOff>
      <xdr:row>77</xdr:row>
      <xdr:rowOff>166286</xdr:rowOff>
    </xdr:to>
    <xdr:cxnSp macro="">
      <xdr:nvCxnSpPr>
        <xdr:cNvPr id="173" name="直線コネクタ 172"/>
        <xdr:cNvCxnSpPr/>
      </xdr:nvCxnSpPr>
      <xdr:spPr>
        <a:xfrm>
          <a:off x="3797300" y="13325050"/>
          <a:ext cx="8382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123400</xdr:rowOff>
    </xdr:from>
    <xdr:to>
      <xdr:col>5</xdr:col>
      <xdr:colOff>358775</xdr:colOff>
      <xdr:row>77</xdr:row>
      <xdr:rowOff>138511</xdr:rowOff>
    </xdr:to>
    <xdr:cxnSp macro="">
      <xdr:nvCxnSpPr>
        <xdr:cNvPr id="176" name="直線コネクタ 175"/>
        <xdr:cNvCxnSpPr/>
      </xdr:nvCxnSpPr>
      <xdr:spPr>
        <a:xfrm flipV="1">
          <a:off x="2908300" y="13325050"/>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138511</xdr:rowOff>
    </xdr:from>
    <xdr:to>
      <xdr:col>4</xdr:col>
      <xdr:colOff>155575</xdr:colOff>
      <xdr:row>78</xdr:row>
      <xdr:rowOff>11272</xdr:rowOff>
    </xdr:to>
    <xdr:cxnSp macro="">
      <xdr:nvCxnSpPr>
        <xdr:cNvPr id="179" name="直線コネクタ 178"/>
        <xdr:cNvCxnSpPr/>
      </xdr:nvCxnSpPr>
      <xdr:spPr>
        <a:xfrm flipV="1">
          <a:off x="2019300" y="13340161"/>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11272</xdr:rowOff>
    </xdr:from>
    <xdr:to>
      <xdr:col>2</xdr:col>
      <xdr:colOff>638175</xdr:colOff>
      <xdr:row>78</xdr:row>
      <xdr:rowOff>29491</xdr:rowOff>
    </xdr:to>
    <xdr:cxnSp macro="">
      <xdr:nvCxnSpPr>
        <xdr:cNvPr id="182" name="直線コネクタ 181"/>
        <xdr:cNvCxnSpPr/>
      </xdr:nvCxnSpPr>
      <xdr:spPr>
        <a:xfrm flipV="1">
          <a:off x="1130300" y="13384372"/>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115486</xdr:rowOff>
    </xdr:from>
    <xdr:to>
      <xdr:col>6</xdr:col>
      <xdr:colOff>561975</xdr:colOff>
      <xdr:row>78</xdr:row>
      <xdr:rowOff>45636</xdr:rowOff>
    </xdr:to>
    <xdr:sp macro="" textlink="">
      <xdr:nvSpPr>
        <xdr:cNvPr id="192" name="円/楕円 191"/>
        <xdr:cNvSpPr/>
      </xdr:nvSpPr>
      <xdr:spPr>
        <a:xfrm>
          <a:off x="4584700" y="133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93913</xdr:rowOff>
    </xdr:from>
    <xdr:ext cx="469744" cy="259045"/>
    <xdr:sp macro="" textlink="">
      <xdr:nvSpPr>
        <xdr:cNvPr id="193" name="維持補修費該当値テキスト"/>
        <xdr:cNvSpPr txBox="1"/>
      </xdr:nvSpPr>
      <xdr:spPr>
        <a:xfrm>
          <a:off x="4686300" y="1329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72600</xdr:rowOff>
    </xdr:from>
    <xdr:to>
      <xdr:col>5</xdr:col>
      <xdr:colOff>409575</xdr:colOff>
      <xdr:row>78</xdr:row>
      <xdr:rowOff>2750</xdr:rowOff>
    </xdr:to>
    <xdr:sp macro="" textlink="">
      <xdr:nvSpPr>
        <xdr:cNvPr id="194" name="円/楕円 193"/>
        <xdr:cNvSpPr/>
      </xdr:nvSpPr>
      <xdr:spPr>
        <a:xfrm>
          <a:off x="3746500" y="132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165327</xdr:rowOff>
    </xdr:from>
    <xdr:ext cx="469744" cy="259045"/>
    <xdr:sp macro="" textlink="">
      <xdr:nvSpPr>
        <xdr:cNvPr id="195" name="テキスト ボックス 194"/>
        <xdr:cNvSpPr txBox="1"/>
      </xdr:nvSpPr>
      <xdr:spPr>
        <a:xfrm>
          <a:off x="3562427" y="1336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87711</xdr:rowOff>
    </xdr:from>
    <xdr:to>
      <xdr:col>4</xdr:col>
      <xdr:colOff>206375</xdr:colOff>
      <xdr:row>78</xdr:row>
      <xdr:rowOff>17861</xdr:rowOff>
    </xdr:to>
    <xdr:sp macro="" textlink="">
      <xdr:nvSpPr>
        <xdr:cNvPr id="196" name="円/楕円 195"/>
        <xdr:cNvSpPr/>
      </xdr:nvSpPr>
      <xdr:spPr>
        <a:xfrm>
          <a:off x="2857500" y="132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8988</xdr:rowOff>
    </xdr:from>
    <xdr:ext cx="469744" cy="259045"/>
    <xdr:sp macro="" textlink="">
      <xdr:nvSpPr>
        <xdr:cNvPr id="197" name="テキスト ボックス 196"/>
        <xdr:cNvSpPr txBox="1"/>
      </xdr:nvSpPr>
      <xdr:spPr>
        <a:xfrm>
          <a:off x="2673427" y="1338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131922</xdr:rowOff>
    </xdr:from>
    <xdr:to>
      <xdr:col>3</xdr:col>
      <xdr:colOff>3175</xdr:colOff>
      <xdr:row>78</xdr:row>
      <xdr:rowOff>62072</xdr:rowOff>
    </xdr:to>
    <xdr:sp macro="" textlink="">
      <xdr:nvSpPr>
        <xdr:cNvPr id="198" name="円/楕円 197"/>
        <xdr:cNvSpPr/>
      </xdr:nvSpPr>
      <xdr:spPr>
        <a:xfrm>
          <a:off x="1968500" y="133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53199</xdr:rowOff>
    </xdr:from>
    <xdr:ext cx="469744" cy="259045"/>
    <xdr:sp macro="" textlink="">
      <xdr:nvSpPr>
        <xdr:cNvPr id="199" name="テキスト ボックス 198"/>
        <xdr:cNvSpPr txBox="1"/>
      </xdr:nvSpPr>
      <xdr:spPr>
        <a:xfrm>
          <a:off x="1784427" y="1342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150141</xdr:rowOff>
    </xdr:from>
    <xdr:to>
      <xdr:col>1</xdr:col>
      <xdr:colOff>485775</xdr:colOff>
      <xdr:row>78</xdr:row>
      <xdr:rowOff>80291</xdr:rowOff>
    </xdr:to>
    <xdr:sp macro="" textlink="">
      <xdr:nvSpPr>
        <xdr:cNvPr id="200" name="円/楕円 199"/>
        <xdr:cNvSpPr/>
      </xdr:nvSpPr>
      <xdr:spPr>
        <a:xfrm>
          <a:off x="1079500" y="133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71418</xdr:rowOff>
    </xdr:from>
    <xdr:ext cx="469744" cy="259045"/>
    <xdr:sp macro="" textlink="">
      <xdr:nvSpPr>
        <xdr:cNvPr id="201" name="テキスト ボックス 200"/>
        <xdr:cNvSpPr txBox="1"/>
      </xdr:nvSpPr>
      <xdr:spPr>
        <a:xfrm>
          <a:off x="895427" y="1344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9246</xdr:rowOff>
    </xdr:from>
    <xdr:to>
      <xdr:col>6</xdr:col>
      <xdr:colOff>511175</xdr:colOff>
      <xdr:row>96</xdr:row>
      <xdr:rowOff>85674</xdr:rowOff>
    </xdr:to>
    <xdr:cxnSp macro="">
      <xdr:nvCxnSpPr>
        <xdr:cNvPr id="231" name="直線コネクタ 230"/>
        <xdr:cNvCxnSpPr/>
      </xdr:nvCxnSpPr>
      <xdr:spPr>
        <a:xfrm>
          <a:off x="3797300" y="16468446"/>
          <a:ext cx="8382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9246</xdr:rowOff>
    </xdr:from>
    <xdr:to>
      <xdr:col>5</xdr:col>
      <xdr:colOff>358775</xdr:colOff>
      <xdr:row>96</xdr:row>
      <xdr:rowOff>97332</xdr:rowOff>
    </xdr:to>
    <xdr:cxnSp macro="">
      <xdr:nvCxnSpPr>
        <xdr:cNvPr id="234" name="直線コネクタ 233"/>
        <xdr:cNvCxnSpPr/>
      </xdr:nvCxnSpPr>
      <xdr:spPr>
        <a:xfrm flipV="1">
          <a:off x="2908300" y="16468446"/>
          <a:ext cx="889000" cy="8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129184</xdr:rowOff>
    </xdr:from>
    <xdr:to>
      <xdr:col>4</xdr:col>
      <xdr:colOff>155575</xdr:colOff>
      <xdr:row>96</xdr:row>
      <xdr:rowOff>97332</xdr:rowOff>
    </xdr:to>
    <xdr:cxnSp macro="">
      <xdr:nvCxnSpPr>
        <xdr:cNvPr id="237" name="直線コネクタ 236"/>
        <xdr:cNvCxnSpPr/>
      </xdr:nvCxnSpPr>
      <xdr:spPr>
        <a:xfrm>
          <a:off x="2019300" y="15559684"/>
          <a:ext cx="889000" cy="99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129184</xdr:rowOff>
    </xdr:from>
    <xdr:to>
      <xdr:col>2</xdr:col>
      <xdr:colOff>638175</xdr:colOff>
      <xdr:row>96</xdr:row>
      <xdr:rowOff>82931</xdr:rowOff>
    </xdr:to>
    <xdr:cxnSp macro="">
      <xdr:nvCxnSpPr>
        <xdr:cNvPr id="240" name="直線コネクタ 239"/>
        <xdr:cNvCxnSpPr/>
      </xdr:nvCxnSpPr>
      <xdr:spPr>
        <a:xfrm flipV="1">
          <a:off x="1130300" y="15559684"/>
          <a:ext cx="889000" cy="98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7014</xdr:rowOff>
    </xdr:from>
    <xdr:ext cx="534377" cy="259045"/>
    <xdr:sp macro="" textlink="">
      <xdr:nvSpPr>
        <xdr:cNvPr id="242" name="テキスト ボックス 241"/>
        <xdr:cNvSpPr txBox="1"/>
      </xdr:nvSpPr>
      <xdr:spPr>
        <a:xfrm>
          <a:off x="1752111" y="164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34874</xdr:rowOff>
    </xdr:from>
    <xdr:to>
      <xdr:col>6</xdr:col>
      <xdr:colOff>561975</xdr:colOff>
      <xdr:row>96</xdr:row>
      <xdr:rowOff>136474</xdr:rowOff>
    </xdr:to>
    <xdr:sp macro="" textlink="">
      <xdr:nvSpPr>
        <xdr:cNvPr id="250" name="円/楕円 249"/>
        <xdr:cNvSpPr/>
      </xdr:nvSpPr>
      <xdr:spPr>
        <a:xfrm>
          <a:off x="4584700" y="164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13301</xdr:rowOff>
    </xdr:from>
    <xdr:ext cx="534377" cy="259045"/>
    <xdr:sp macro="" textlink="">
      <xdr:nvSpPr>
        <xdr:cNvPr id="251" name="扶助費該当値テキスト"/>
        <xdr:cNvSpPr txBox="1"/>
      </xdr:nvSpPr>
      <xdr:spPr>
        <a:xfrm>
          <a:off x="4686300" y="164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129896</xdr:rowOff>
    </xdr:from>
    <xdr:to>
      <xdr:col>5</xdr:col>
      <xdr:colOff>409575</xdr:colOff>
      <xdr:row>96</xdr:row>
      <xdr:rowOff>60046</xdr:rowOff>
    </xdr:to>
    <xdr:sp macro="" textlink="">
      <xdr:nvSpPr>
        <xdr:cNvPr id="252" name="円/楕円 251"/>
        <xdr:cNvSpPr/>
      </xdr:nvSpPr>
      <xdr:spPr>
        <a:xfrm>
          <a:off x="3746500" y="164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51173</xdr:rowOff>
    </xdr:from>
    <xdr:ext cx="534377" cy="259045"/>
    <xdr:sp macro="" textlink="">
      <xdr:nvSpPr>
        <xdr:cNvPr id="253" name="テキスト ボックス 252"/>
        <xdr:cNvSpPr txBox="1"/>
      </xdr:nvSpPr>
      <xdr:spPr>
        <a:xfrm>
          <a:off x="3530111" y="165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46532</xdr:rowOff>
    </xdr:from>
    <xdr:to>
      <xdr:col>4</xdr:col>
      <xdr:colOff>206375</xdr:colOff>
      <xdr:row>96</xdr:row>
      <xdr:rowOff>148132</xdr:rowOff>
    </xdr:to>
    <xdr:sp macro="" textlink="">
      <xdr:nvSpPr>
        <xdr:cNvPr id="254" name="円/楕円 253"/>
        <xdr:cNvSpPr/>
      </xdr:nvSpPr>
      <xdr:spPr>
        <a:xfrm>
          <a:off x="2857500" y="165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139259</xdr:rowOff>
    </xdr:from>
    <xdr:ext cx="534377" cy="259045"/>
    <xdr:sp macro="" textlink="">
      <xdr:nvSpPr>
        <xdr:cNvPr id="255" name="テキスト ボックス 254"/>
        <xdr:cNvSpPr txBox="1"/>
      </xdr:nvSpPr>
      <xdr:spPr>
        <a:xfrm>
          <a:off x="2641111" y="165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44,224</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78384</xdr:rowOff>
    </xdr:from>
    <xdr:to>
      <xdr:col>3</xdr:col>
      <xdr:colOff>3175</xdr:colOff>
      <xdr:row>91</xdr:row>
      <xdr:rowOff>8534</xdr:rowOff>
    </xdr:to>
    <xdr:sp macro="" textlink="">
      <xdr:nvSpPr>
        <xdr:cNvPr id="256" name="円/楕円 255"/>
        <xdr:cNvSpPr/>
      </xdr:nvSpPr>
      <xdr:spPr>
        <a:xfrm>
          <a:off x="1968500" y="155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89</xdr:row>
      <xdr:rowOff>25061</xdr:rowOff>
    </xdr:from>
    <xdr:ext cx="534377" cy="259045"/>
    <xdr:sp macro="" textlink="">
      <xdr:nvSpPr>
        <xdr:cNvPr id="257" name="テキスト ボックス 256"/>
        <xdr:cNvSpPr txBox="1"/>
      </xdr:nvSpPr>
      <xdr:spPr>
        <a:xfrm>
          <a:off x="1752111" y="152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32131</xdr:rowOff>
    </xdr:from>
    <xdr:to>
      <xdr:col>1</xdr:col>
      <xdr:colOff>485775</xdr:colOff>
      <xdr:row>96</xdr:row>
      <xdr:rowOff>133731</xdr:rowOff>
    </xdr:to>
    <xdr:sp macro="" textlink="">
      <xdr:nvSpPr>
        <xdr:cNvPr id="258" name="円/楕円 257"/>
        <xdr:cNvSpPr/>
      </xdr:nvSpPr>
      <xdr:spPr>
        <a:xfrm>
          <a:off x="1079500" y="164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124858</xdr:rowOff>
    </xdr:from>
    <xdr:ext cx="534377" cy="259045"/>
    <xdr:sp macro="" textlink="">
      <xdr:nvSpPr>
        <xdr:cNvPr id="259" name="テキスト ボックス 258"/>
        <xdr:cNvSpPr txBox="1"/>
      </xdr:nvSpPr>
      <xdr:spPr>
        <a:xfrm>
          <a:off x="863111" y="165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122975</xdr:rowOff>
    </xdr:from>
    <xdr:to>
      <xdr:col>15</xdr:col>
      <xdr:colOff>180975</xdr:colOff>
      <xdr:row>37</xdr:row>
      <xdr:rowOff>76899</xdr:rowOff>
    </xdr:to>
    <xdr:cxnSp macro="">
      <xdr:nvCxnSpPr>
        <xdr:cNvPr id="287" name="直線コネクタ 286"/>
        <xdr:cNvCxnSpPr/>
      </xdr:nvCxnSpPr>
      <xdr:spPr>
        <a:xfrm flipV="1">
          <a:off x="9639300" y="6123725"/>
          <a:ext cx="838200" cy="29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76899</xdr:rowOff>
    </xdr:from>
    <xdr:to>
      <xdr:col>14</xdr:col>
      <xdr:colOff>28575</xdr:colOff>
      <xdr:row>38</xdr:row>
      <xdr:rowOff>76067</xdr:rowOff>
    </xdr:to>
    <xdr:cxnSp macro="">
      <xdr:nvCxnSpPr>
        <xdr:cNvPr id="290" name="直線コネクタ 289"/>
        <xdr:cNvCxnSpPr/>
      </xdr:nvCxnSpPr>
      <xdr:spPr>
        <a:xfrm flipV="1">
          <a:off x="8750300" y="6420549"/>
          <a:ext cx="889000" cy="17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51177</xdr:rowOff>
    </xdr:from>
    <xdr:to>
      <xdr:col>12</xdr:col>
      <xdr:colOff>511175</xdr:colOff>
      <xdr:row>38</xdr:row>
      <xdr:rowOff>76067</xdr:rowOff>
    </xdr:to>
    <xdr:cxnSp macro="">
      <xdr:nvCxnSpPr>
        <xdr:cNvPr id="293" name="直線コネクタ 292"/>
        <xdr:cNvCxnSpPr/>
      </xdr:nvCxnSpPr>
      <xdr:spPr>
        <a:xfrm>
          <a:off x="7861300" y="6566277"/>
          <a:ext cx="889000" cy="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51177</xdr:rowOff>
    </xdr:from>
    <xdr:to>
      <xdr:col>11</xdr:col>
      <xdr:colOff>307975</xdr:colOff>
      <xdr:row>38</xdr:row>
      <xdr:rowOff>55264</xdr:rowOff>
    </xdr:to>
    <xdr:cxnSp macro="">
      <xdr:nvCxnSpPr>
        <xdr:cNvPr id="296" name="直線コネクタ 295"/>
        <xdr:cNvCxnSpPr/>
      </xdr:nvCxnSpPr>
      <xdr:spPr>
        <a:xfrm flipV="1">
          <a:off x="6972300" y="6566277"/>
          <a:ext cx="8890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96512</xdr:rowOff>
    </xdr:from>
    <xdr:ext cx="534377" cy="259045"/>
    <xdr:sp macro="" textlink="">
      <xdr:nvSpPr>
        <xdr:cNvPr id="300" name="テキスト ボックス 299"/>
        <xdr:cNvSpPr txBox="1"/>
      </xdr:nvSpPr>
      <xdr:spPr>
        <a:xfrm>
          <a:off x="6705111" y="60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72175</xdr:rowOff>
    </xdr:from>
    <xdr:to>
      <xdr:col>15</xdr:col>
      <xdr:colOff>231775</xdr:colOff>
      <xdr:row>36</xdr:row>
      <xdr:rowOff>2325</xdr:rowOff>
    </xdr:to>
    <xdr:sp macro="" textlink="">
      <xdr:nvSpPr>
        <xdr:cNvPr id="306" name="円/楕円 305"/>
        <xdr:cNvSpPr/>
      </xdr:nvSpPr>
      <xdr:spPr>
        <a:xfrm>
          <a:off x="10426700" y="607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95052</xdr:rowOff>
    </xdr:from>
    <xdr:ext cx="599010" cy="259045"/>
    <xdr:sp macro="" textlink="">
      <xdr:nvSpPr>
        <xdr:cNvPr id="307" name="補助費等該当値テキスト"/>
        <xdr:cNvSpPr txBox="1"/>
      </xdr:nvSpPr>
      <xdr:spPr>
        <a:xfrm>
          <a:off x="10528300" y="592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26099</xdr:rowOff>
    </xdr:from>
    <xdr:to>
      <xdr:col>14</xdr:col>
      <xdr:colOff>79375</xdr:colOff>
      <xdr:row>37</xdr:row>
      <xdr:rowOff>127699</xdr:rowOff>
    </xdr:to>
    <xdr:sp macro="" textlink="">
      <xdr:nvSpPr>
        <xdr:cNvPr id="308" name="円/楕円 307"/>
        <xdr:cNvSpPr/>
      </xdr:nvSpPr>
      <xdr:spPr>
        <a:xfrm>
          <a:off x="9588500" y="63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118826</xdr:rowOff>
    </xdr:from>
    <xdr:ext cx="534377" cy="259045"/>
    <xdr:sp macro="" textlink="">
      <xdr:nvSpPr>
        <xdr:cNvPr id="309" name="テキスト ボックス 308"/>
        <xdr:cNvSpPr txBox="1"/>
      </xdr:nvSpPr>
      <xdr:spPr>
        <a:xfrm>
          <a:off x="9372111" y="64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75,618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25267</xdr:rowOff>
    </xdr:from>
    <xdr:to>
      <xdr:col>12</xdr:col>
      <xdr:colOff>561975</xdr:colOff>
      <xdr:row>38</xdr:row>
      <xdr:rowOff>126867</xdr:rowOff>
    </xdr:to>
    <xdr:sp macro="" textlink="">
      <xdr:nvSpPr>
        <xdr:cNvPr id="310" name="円/楕円 309"/>
        <xdr:cNvSpPr/>
      </xdr:nvSpPr>
      <xdr:spPr>
        <a:xfrm>
          <a:off x="8699500" y="65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117994</xdr:rowOff>
    </xdr:from>
    <xdr:ext cx="534377" cy="259045"/>
    <xdr:sp macro="" textlink="">
      <xdr:nvSpPr>
        <xdr:cNvPr id="311" name="テキスト ボックス 310"/>
        <xdr:cNvSpPr txBox="1"/>
      </xdr:nvSpPr>
      <xdr:spPr>
        <a:xfrm>
          <a:off x="8483111" y="66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377</xdr:rowOff>
    </xdr:from>
    <xdr:to>
      <xdr:col>11</xdr:col>
      <xdr:colOff>358775</xdr:colOff>
      <xdr:row>38</xdr:row>
      <xdr:rowOff>101977</xdr:rowOff>
    </xdr:to>
    <xdr:sp macro="" textlink="">
      <xdr:nvSpPr>
        <xdr:cNvPr id="312" name="円/楕円 311"/>
        <xdr:cNvSpPr/>
      </xdr:nvSpPr>
      <xdr:spPr>
        <a:xfrm>
          <a:off x="7810500" y="65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93104</xdr:rowOff>
    </xdr:from>
    <xdr:ext cx="534377" cy="259045"/>
    <xdr:sp macro="" textlink="">
      <xdr:nvSpPr>
        <xdr:cNvPr id="313" name="テキスト ボックス 312"/>
        <xdr:cNvSpPr txBox="1"/>
      </xdr:nvSpPr>
      <xdr:spPr>
        <a:xfrm>
          <a:off x="7594111" y="660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4464</xdr:rowOff>
    </xdr:from>
    <xdr:to>
      <xdr:col>10</xdr:col>
      <xdr:colOff>155575</xdr:colOff>
      <xdr:row>38</xdr:row>
      <xdr:rowOff>106064</xdr:rowOff>
    </xdr:to>
    <xdr:sp macro="" textlink="">
      <xdr:nvSpPr>
        <xdr:cNvPr id="314" name="円/楕円 313"/>
        <xdr:cNvSpPr/>
      </xdr:nvSpPr>
      <xdr:spPr>
        <a:xfrm>
          <a:off x="6921500" y="65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97191</xdr:rowOff>
    </xdr:from>
    <xdr:ext cx="534377" cy="259045"/>
    <xdr:sp macro="" textlink="">
      <xdr:nvSpPr>
        <xdr:cNvPr id="315" name="テキスト ボックス 314"/>
        <xdr:cNvSpPr txBox="1"/>
      </xdr:nvSpPr>
      <xdr:spPr>
        <a:xfrm>
          <a:off x="6705111" y="66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37793</xdr:rowOff>
    </xdr:from>
    <xdr:to>
      <xdr:col>15</xdr:col>
      <xdr:colOff>180975</xdr:colOff>
      <xdr:row>59</xdr:row>
      <xdr:rowOff>50429</xdr:rowOff>
    </xdr:to>
    <xdr:cxnSp macro="">
      <xdr:nvCxnSpPr>
        <xdr:cNvPr id="346" name="直線コネクタ 345"/>
        <xdr:cNvCxnSpPr/>
      </xdr:nvCxnSpPr>
      <xdr:spPr>
        <a:xfrm>
          <a:off x="9639300" y="10153343"/>
          <a:ext cx="8382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37793</xdr:rowOff>
    </xdr:from>
    <xdr:to>
      <xdr:col>14</xdr:col>
      <xdr:colOff>28575</xdr:colOff>
      <xdr:row>59</xdr:row>
      <xdr:rowOff>53561</xdr:rowOff>
    </xdr:to>
    <xdr:cxnSp macro="">
      <xdr:nvCxnSpPr>
        <xdr:cNvPr id="349" name="直線コネクタ 348"/>
        <xdr:cNvCxnSpPr/>
      </xdr:nvCxnSpPr>
      <xdr:spPr>
        <a:xfrm flipV="1">
          <a:off x="8750300" y="10153343"/>
          <a:ext cx="8890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98846</xdr:rowOff>
    </xdr:from>
    <xdr:ext cx="599010" cy="259045"/>
    <xdr:sp macro="" textlink="">
      <xdr:nvSpPr>
        <xdr:cNvPr id="351" name="テキスト ボックス 350"/>
        <xdr:cNvSpPr txBox="1"/>
      </xdr:nvSpPr>
      <xdr:spPr>
        <a:xfrm>
          <a:off x="9339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53561</xdr:rowOff>
    </xdr:from>
    <xdr:to>
      <xdr:col>12</xdr:col>
      <xdr:colOff>511175</xdr:colOff>
      <xdr:row>59</xdr:row>
      <xdr:rowOff>66297</xdr:rowOff>
    </xdr:to>
    <xdr:cxnSp macro="">
      <xdr:nvCxnSpPr>
        <xdr:cNvPr id="352" name="直線コネクタ 351"/>
        <xdr:cNvCxnSpPr/>
      </xdr:nvCxnSpPr>
      <xdr:spPr>
        <a:xfrm flipV="1">
          <a:off x="7861300" y="10169111"/>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102197</xdr:rowOff>
    </xdr:from>
    <xdr:ext cx="599010" cy="259045"/>
    <xdr:sp macro="" textlink="">
      <xdr:nvSpPr>
        <xdr:cNvPr id="354" name="テキスト ボックス 353"/>
        <xdr:cNvSpPr txBox="1"/>
      </xdr:nvSpPr>
      <xdr:spPr>
        <a:xfrm>
          <a:off x="8450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66297</xdr:rowOff>
    </xdr:from>
    <xdr:to>
      <xdr:col>11</xdr:col>
      <xdr:colOff>307975</xdr:colOff>
      <xdr:row>59</xdr:row>
      <xdr:rowOff>76384</xdr:rowOff>
    </xdr:to>
    <xdr:cxnSp macro="">
      <xdr:nvCxnSpPr>
        <xdr:cNvPr id="355" name="直線コネクタ 354"/>
        <xdr:cNvCxnSpPr/>
      </xdr:nvCxnSpPr>
      <xdr:spPr>
        <a:xfrm flipV="1">
          <a:off x="6972300" y="10181847"/>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171079</xdr:rowOff>
    </xdr:from>
    <xdr:to>
      <xdr:col>15</xdr:col>
      <xdr:colOff>231775</xdr:colOff>
      <xdr:row>59</xdr:row>
      <xdr:rowOff>101229</xdr:rowOff>
    </xdr:to>
    <xdr:sp macro="" textlink="">
      <xdr:nvSpPr>
        <xdr:cNvPr id="365" name="円/楕円 364"/>
        <xdr:cNvSpPr/>
      </xdr:nvSpPr>
      <xdr:spPr>
        <a:xfrm>
          <a:off x="10426700" y="101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130456</xdr:rowOff>
    </xdr:from>
    <xdr:ext cx="599010" cy="259045"/>
    <xdr:sp macro="" textlink="">
      <xdr:nvSpPr>
        <xdr:cNvPr id="366" name="普通建設事業費該当値テキスト"/>
        <xdr:cNvSpPr txBox="1"/>
      </xdr:nvSpPr>
      <xdr:spPr>
        <a:xfrm>
          <a:off x="10528300" y="990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158443</xdr:rowOff>
    </xdr:from>
    <xdr:to>
      <xdr:col>14</xdr:col>
      <xdr:colOff>79375</xdr:colOff>
      <xdr:row>59</xdr:row>
      <xdr:rowOff>88593</xdr:rowOff>
    </xdr:to>
    <xdr:sp macro="" textlink="">
      <xdr:nvSpPr>
        <xdr:cNvPr id="367" name="円/楕円 366"/>
        <xdr:cNvSpPr/>
      </xdr:nvSpPr>
      <xdr:spPr>
        <a:xfrm>
          <a:off x="9588500" y="101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105120</xdr:rowOff>
    </xdr:from>
    <xdr:ext cx="599010" cy="259045"/>
    <xdr:sp macro="" textlink="">
      <xdr:nvSpPr>
        <xdr:cNvPr id="368" name="テキスト ボックス 367"/>
        <xdr:cNvSpPr txBox="1"/>
      </xdr:nvSpPr>
      <xdr:spPr>
        <a:xfrm>
          <a:off x="9339794" y="987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187,050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2761</xdr:rowOff>
    </xdr:from>
    <xdr:to>
      <xdr:col>12</xdr:col>
      <xdr:colOff>561975</xdr:colOff>
      <xdr:row>59</xdr:row>
      <xdr:rowOff>104361</xdr:rowOff>
    </xdr:to>
    <xdr:sp macro="" textlink="">
      <xdr:nvSpPr>
        <xdr:cNvPr id="369" name="円/楕円 368"/>
        <xdr:cNvSpPr/>
      </xdr:nvSpPr>
      <xdr:spPr>
        <a:xfrm>
          <a:off x="8699500" y="101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120888</xdr:rowOff>
    </xdr:from>
    <xdr:ext cx="599010" cy="259045"/>
    <xdr:sp macro="" textlink="">
      <xdr:nvSpPr>
        <xdr:cNvPr id="370" name="テキスト ボックス 369"/>
        <xdr:cNvSpPr txBox="1"/>
      </xdr:nvSpPr>
      <xdr:spPr>
        <a:xfrm>
          <a:off x="8450794" y="989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15497</xdr:rowOff>
    </xdr:from>
    <xdr:to>
      <xdr:col>11</xdr:col>
      <xdr:colOff>358775</xdr:colOff>
      <xdr:row>59</xdr:row>
      <xdr:rowOff>117097</xdr:rowOff>
    </xdr:to>
    <xdr:sp macro="" textlink="">
      <xdr:nvSpPr>
        <xdr:cNvPr id="371" name="円/楕円 370"/>
        <xdr:cNvSpPr/>
      </xdr:nvSpPr>
      <xdr:spPr>
        <a:xfrm>
          <a:off x="7810500" y="101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108224</xdr:rowOff>
    </xdr:from>
    <xdr:ext cx="534377" cy="259045"/>
    <xdr:sp macro="" textlink="">
      <xdr:nvSpPr>
        <xdr:cNvPr id="372" name="テキスト ボックス 371"/>
        <xdr:cNvSpPr txBox="1"/>
      </xdr:nvSpPr>
      <xdr:spPr>
        <a:xfrm>
          <a:off x="7594111" y="1022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99,770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25584</xdr:rowOff>
    </xdr:from>
    <xdr:to>
      <xdr:col>10</xdr:col>
      <xdr:colOff>155575</xdr:colOff>
      <xdr:row>59</xdr:row>
      <xdr:rowOff>127184</xdr:rowOff>
    </xdr:to>
    <xdr:sp macro="" textlink="">
      <xdr:nvSpPr>
        <xdr:cNvPr id="373" name="円/楕円 372"/>
        <xdr:cNvSpPr/>
      </xdr:nvSpPr>
      <xdr:spPr>
        <a:xfrm>
          <a:off x="6921500" y="101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118311</xdr:rowOff>
    </xdr:from>
    <xdr:ext cx="534377" cy="259045"/>
    <xdr:sp macro="" textlink="">
      <xdr:nvSpPr>
        <xdr:cNvPr id="374" name="テキスト ボックス 373"/>
        <xdr:cNvSpPr txBox="1"/>
      </xdr:nvSpPr>
      <xdr:spPr>
        <a:xfrm>
          <a:off x="6705111" y="102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128682</xdr:rowOff>
    </xdr:from>
    <xdr:to>
      <xdr:col>15</xdr:col>
      <xdr:colOff>180975</xdr:colOff>
      <xdr:row>78</xdr:row>
      <xdr:rowOff>139700</xdr:rowOff>
    </xdr:to>
    <xdr:cxnSp macro="">
      <xdr:nvCxnSpPr>
        <xdr:cNvPr id="401" name="直線コネクタ 400"/>
        <xdr:cNvCxnSpPr/>
      </xdr:nvCxnSpPr>
      <xdr:spPr>
        <a:xfrm flipV="1">
          <a:off x="9639300" y="13501782"/>
          <a:ext cx="8382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77882</xdr:rowOff>
    </xdr:from>
    <xdr:to>
      <xdr:col>15</xdr:col>
      <xdr:colOff>231775</xdr:colOff>
      <xdr:row>79</xdr:row>
      <xdr:rowOff>8032</xdr:rowOff>
    </xdr:to>
    <xdr:sp macro="" textlink="">
      <xdr:nvSpPr>
        <xdr:cNvPr id="411" name="円/楕円 410"/>
        <xdr:cNvSpPr/>
      </xdr:nvSpPr>
      <xdr:spPr>
        <a:xfrm>
          <a:off x="10426700" y="134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534377" cy="259045"/>
    <xdr:sp macro="" textlink="">
      <xdr:nvSpPr>
        <xdr:cNvPr id="412" name="普通建設事業費 （ うち新規整備　）該当値テキスト"/>
        <xdr:cNvSpPr txBox="1"/>
      </xdr:nvSpPr>
      <xdr:spPr>
        <a:xfrm>
          <a:off x="10528300" y="134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13" name="円/楕円 412"/>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14" name="テキスト ボックス 413"/>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161234</xdr:rowOff>
    </xdr:from>
    <xdr:to>
      <xdr:col>15</xdr:col>
      <xdr:colOff>180975</xdr:colOff>
      <xdr:row>95</xdr:row>
      <xdr:rowOff>106452</xdr:rowOff>
    </xdr:to>
    <xdr:cxnSp macro="">
      <xdr:nvCxnSpPr>
        <xdr:cNvPr id="441" name="直線コネクタ 440"/>
        <xdr:cNvCxnSpPr/>
      </xdr:nvCxnSpPr>
      <xdr:spPr>
        <a:xfrm>
          <a:off x="9639300" y="16106084"/>
          <a:ext cx="838200" cy="28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34124</xdr:rowOff>
    </xdr:from>
    <xdr:ext cx="534377" cy="259045"/>
    <xdr:sp macro="" textlink="">
      <xdr:nvSpPr>
        <xdr:cNvPr id="445" name="テキスト ボックス 444"/>
        <xdr:cNvSpPr txBox="1"/>
      </xdr:nvSpPr>
      <xdr:spPr>
        <a:xfrm>
          <a:off x="9372111" y="16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55652</xdr:rowOff>
    </xdr:from>
    <xdr:to>
      <xdr:col>15</xdr:col>
      <xdr:colOff>231775</xdr:colOff>
      <xdr:row>95</xdr:row>
      <xdr:rowOff>157252</xdr:rowOff>
    </xdr:to>
    <xdr:sp macro="" textlink="">
      <xdr:nvSpPr>
        <xdr:cNvPr id="451" name="円/楕円 450"/>
        <xdr:cNvSpPr/>
      </xdr:nvSpPr>
      <xdr:spPr>
        <a:xfrm>
          <a:off x="10426700" y="163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78529</xdr:rowOff>
    </xdr:from>
    <xdr:ext cx="599010" cy="259045"/>
    <xdr:sp macro="" textlink="">
      <xdr:nvSpPr>
        <xdr:cNvPr id="452" name="普通建設事業費 （ うち更新整備　）該当値テキスト"/>
        <xdr:cNvSpPr txBox="1"/>
      </xdr:nvSpPr>
      <xdr:spPr>
        <a:xfrm>
          <a:off x="10528300" y="1619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119,772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110434</xdr:rowOff>
    </xdr:from>
    <xdr:to>
      <xdr:col>14</xdr:col>
      <xdr:colOff>79375</xdr:colOff>
      <xdr:row>94</xdr:row>
      <xdr:rowOff>40584</xdr:rowOff>
    </xdr:to>
    <xdr:sp macro="" textlink="">
      <xdr:nvSpPr>
        <xdr:cNvPr id="453" name="円/楕円 452"/>
        <xdr:cNvSpPr/>
      </xdr:nvSpPr>
      <xdr:spPr>
        <a:xfrm>
          <a:off x="9588500" y="160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57111</xdr:rowOff>
    </xdr:from>
    <xdr:ext cx="599010" cy="259045"/>
    <xdr:sp macro="" textlink="">
      <xdr:nvSpPr>
        <xdr:cNvPr id="454" name="テキスト ボックス 453"/>
        <xdr:cNvSpPr txBox="1"/>
      </xdr:nvSpPr>
      <xdr:spPr>
        <a:xfrm>
          <a:off x="9339794" y="1583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169087</xdr:rowOff>
    </xdr:from>
    <xdr:to>
      <xdr:col>23</xdr:col>
      <xdr:colOff>517525</xdr:colOff>
      <xdr:row>38</xdr:row>
      <xdr:rowOff>22143</xdr:rowOff>
    </xdr:to>
    <xdr:cxnSp macro="">
      <xdr:nvCxnSpPr>
        <xdr:cNvPr id="479" name="直線コネクタ 478"/>
        <xdr:cNvCxnSpPr/>
      </xdr:nvCxnSpPr>
      <xdr:spPr>
        <a:xfrm>
          <a:off x="15481300" y="6512737"/>
          <a:ext cx="8382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169087</xdr:rowOff>
    </xdr:from>
    <xdr:to>
      <xdr:col>22</xdr:col>
      <xdr:colOff>365125</xdr:colOff>
      <xdr:row>38</xdr:row>
      <xdr:rowOff>15730</xdr:rowOff>
    </xdr:to>
    <xdr:cxnSp macro="">
      <xdr:nvCxnSpPr>
        <xdr:cNvPr id="482" name="直線コネクタ 481"/>
        <xdr:cNvCxnSpPr/>
      </xdr:nvCxnSpPr>
      <xdr:spPr>
        <a:xfrm flipV="1">
          <a:off x="14592300" y="6512737"/>
          <a:ext cx="889000" cy="1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114097</xdr:rowOff>
    </xdr:from>
    <xdr:to>
      <xdr:col>21</xdr:col>
      <xdr:colOff>161925</xdr:colOff>
      <xdr:row>38</xdr:row>
      <xdr:rowOff>15730</xdr:rowOff>
    </xdr:to>
    <xdr:cxnSp macro="">
      <xdr:nvCxnSpPr>
        <xdr:cNvPr id="485" name="直線コネクタ 484"/>
        <xdr:cNvCxnSpPr/>
      </xdr:nvCxnSpPr>
      <xdr:spPr>
        <a:xfrm>
          <a:off x="13703300" y="6457747"/>
          <a:ext cx="889000" cy="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114097</xdr:rowOff>
    </xdr:from>
    <xdr:to>
      <xdr:col>19</xdr:col>
      <xdr:colOff>644525</xdr:colOff>
      <xdr:row>37</xdr:row>
      <xdr:rowOff>123110</xdr:rowOff>
    </xdr:to>
    <xdr:cxnSp macro="">
      <xdr:nvCxnSpPr>
        <xdr:cNvPr id="488" name="直線コネクタ 487"/>
        <xdr:cNvCxnSpPr/>
      </xdr:nvCxnSpPr>
      <xdr:spPr>
        <a:xfrm flipV="1">
          <a:off x="12814300" y="6457747"/>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2" name="テキスト ボックス 491"/>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142792</xdr:rowOff>
    </xdr:from>
    <xdr:to>
      <xdr:col>23</xdr:col>
      <xdr:colOff>568325</xdr:colOff>
      <xdr:row>38</xdr:row>
      <xdr:rowOff>72943</xdr:rowOff>
    </xdr:to>
    <xdr:sp macro="" textlink="">
      <xdr:nvSpPr>
        <xdr:cNvPr id="498" name="円/楕円 497"/>
        <xdr:cNvSpPr/>
      </xdr:nvSpPr>
      <xdr:spPr>
        <a:xfrm>
          <a:off x="16268700" y="64864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87843</xdr:rowOff>
    </xdr:from>
    <xdr:ext cx="378565" cy="259045"/>
    <xdr:sp macro="" textlink="">
      <xdr:nvSpPr>
        <xdr:cNvPr id="499" name="災害復旧事業費該当値テキスト"/>
        <xdr:cNvSpPr txBox="1"/>
      </xdr:nvSpPr>
      <xdr:spPr>
        <a:xfrm>
          <a:off x="16370300" y="6431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118287</xdr:rowOff>
    </xdr:from>
    <xdr:to>
      <xdr:col>22</xdr:col>
      <xdr:colOff>415925</xdr:colOff>
      <xdr:row>38</xdr:row>
      <xdr:rowOff>48437</xdr:rowOff>
    </xdr:to>
    <xdr:sp macro="" textlink="">
      <xdr:nvSpPr>
        <xdr:cNvPr id="500" name="円/楕円 499"/>
        <xdr:cNvSpPr/>
      </xdr:nvSpPr>
      <xdr:spPr>
        <a:xfrm>
          <a:off x="15430500" y="64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39564</xdr:rowOff>
    </xdr:from>
    <xdr:ext cx="469744" cy="259045"/>
    <xdr:sp macro="" textlink="">
      <xdr:nvSpPr>
        <xdr:cNvPr id="501" name="テキスト ボックス 500"/>
        <xdr:cNvSpPr txBox="1"/>
      </xdr:nvSpPr>
      <xdr:spPr>
        <a:xfrm>
          <a:off x="15246427" y="655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136380</xdr:rowOff>
    </xdr:from>
    <xdr:to>
      <xdr:col>21</xdr:col>
      <xdr:colOff>212725</xdr:colOff>
      <xdr:row>38</xdr:row>
      <xdr:rowOff>66530</xdr:rowOff>
    </xdr:to>
    <xdr:sp macro="" textlink="">
      <xdr:nvSpPr>
        <xdr:cNvPr id="502" name="円/楕円 501"/>
        <xdr:cNvSpPr/>
      </xdr:nvSpPr>
      <xdr:spPr>
        <a:xfrm>
          <a:off x="14541500" y="64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57657</xdr:rowOff>
    </xdr:from>
    <xdr:ext cx="469744" cy="259045"/>
    <xdr:sp macro="" textlink="">
      <xdr:nvSpPr>
        <xdr:cNvPr id="503" name="テキスト ボックス 502"/>
        <xdr:cNvSpPr txBox="1"/>
      </xdr:nvSpPr>
      <xdr:spPr>
        <a:xfrm>
          <a:off x="14357427" y="657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63297</xdr:rowOff>
    </xdr:from>
    <xdr:to>
      <xdr:col>20</xdr:col>
      <xdr:colOff>9525</xdr:colOff>
      <xdr:row>37</xdr:row>
      <xdr:rowOff>164897</xdr:rowOff>
    </xdr:to>
    <xdr:sp macro="" textlink="">
      <xdr:nvSpPr>
        <xdr:cNvPr id="504" name="円/楕円 503"/>
        <xdr:cNvSpPr/>
      </xdr:nvSpPr>
      <xdr:spPr>
        <a:xfrm>
          <a:off x="13652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156024</xdr:rowOff>
    </xdr:from>
    <xdr:ext cx="534377" cy="259045"/>
    <xdr:sp macro="" textlink="">
      <xdr:nvSpPr>
        <xdr:cNvPr id="505" name="テキスト ボックス 504"/>
        <xdr:cNvSpPr txBox="1"/>
      </xdr:nvSpPr>
      <xdr:spPr>
        <a:xfrm>
          <a:off x="13436111" y="64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72310</xdr:rowOff>
    </xdr:from>
    <xdr:to>
      <xdr:col>18</xdr:col>
      <xdr:colOff>492125</xdr:colOff>
      <xdr:row>38</xdr:row>
      <xdr:rowOff>2460</xdr:rowOff>
    </xdr:to>
    <xdr:sp macro="" textlink="">
      <xdr:nvSpPr>
        <xdr:cNvPr id="506" name="円/楕円 505"/>
        <xdr:cNvSpPr/>
      </xdr:nvSpPr>
      <xdr:spPr>
        <a:xfrm>
          <a:off x="12763500" y="64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165037</xdr:rowOff>
    </xdr:from>
    <xdr:ext cx="534377" cy="259045"/>
    <xdr:sp macro="" textlink="">
      <xdr:nvSpPr>
        <xdr:cNvPr id="507" name="テキスト ボックス 506"/>
        <xdr:cNvSpPr txBox="1"/>
      </xdr:nvSpPr>
      <xdr:spPr>
        <a:xfrm>
          <a:off x="12547111" y="65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138037</xdr:rowOff>
    </xdr:from>
    <xdr:to>
      <xdr:col>23</xdr:col>
      <xdr:colOff>517525</xdr:colOff>
      <xdr:row>76</xdr:row>
      <xdr:rowOff>80642</xdr:rowOff>
    </xdr:to>
    <xdr:cxnSp macro="">
      <xdr:nvCxnSpPr>
        <xdr:cNvPr id="581" name="直線コネクタ 580"/>
        <xdr:cNvCxnSpPr/>
      </xdr:nvCxnSpPr>
      <xdr:spPr>
        <a:xfrm>
          <a:off x="15481300" y="12825337"/>
          <a:ext cx="838200" cy="28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138037</xdr:rowOff>
    </xdr:from>
    <xdr:to>
      <xdr:col>22</xdr:col>
      <xdr:colOff>365125</xdr:colOff>
      <xdr:row>76</xdr:row>
      <xdr:rowOff>67256</xdr:rowOff>
    </xdr:to>
    <xdr:cxnSp macro="">
      <xdr:nvCxnSpPr>
        <xdr:cNvPr id="584" name="直線コネクタ 583"/>
        <xdr:cNvCxnSpPr/>
      </xdr:nvCxnSpPr>
      <xdr:spPr>
        <a:xfrm flipV="1">
          <a:off x="14592300" y="12825337"/>
          <a:ext cx="889000" cy="27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168712</xdr:rowOff>
    </xdr:from>
    <xdr:ext cx="534377" cy="259045"/>
    <xdr:sp macro="" textlink="">
      <xdr:nvSpPr>
        <xdr:cNvPr id="586" name="テキスト ボックス 585"/>
        <xdr:cNvSpPr txBox="1"/>
      </xdr:nvSpPr>
      <xdr:spPr>
        <a:xfrm>
          <a:off x="15214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22714</xdr:rowOff>
    </xdr:from>
    <xdr:to>
      <xdr:col>21</xdr:col>
      <xdr:colOff>161925</xdr:colOff>
      <xdr:row>76</xdr:row>
      <xdr:rowOff>67256</xdr:rowOff>
    </xdr:to>
    <xdr:cxnSp macro="">
      <xdr:nvCxnSpPr>
        <xdr:cNvPr id="587" name="直線コネクタ 586"/>
        <xdr:cNvCxnSpPr/>
      </xdr:nvCxnSpPr>
      <xdr:spPr>
        <a:xfrm>
          <a:off x="13703300" y="12710014"/>
          <a:ext cx="889000" cy="38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22714</xdr:rowOff>
    </xdr:from>
    <xdr:to>
      <xdr:col>19</xdr:col>
      <xdr:colOff>644525</xdr:colOff>
      <xdr:row>76</xdr:row>
      <xdr:rowOff>14182</xdr:rowOff>
    </xdr:to>
    <xdr:cxnSp macro="">
      <xdr:nvCxnSpPr>
        <xdr:cNvPr id="590" name="直線コネクタ 589"/>
        <xdr:cNvCxnSpPr/>
      </xdr:nvCxnSpPr>
      <xdr:spPr>
        <a:xfrm flipV="1">
          <a:off x="12814300" y="12710014"/>
          <a:ext cx="889000" cy="33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142547</xdr:rowOff>
    </xdr:from>
    <xdr:ext cx="534377" cy="259045"/>
    <xdr:sp macro="" textlink="">
      <xdr:nvSpPr>
        <xdr:cNvPr id="592" name="テキスト ボックス 591"/>
        <xdr:cNvSpPr txBox="1"/>
      </xdr:nvSpPr>
      <xdr:spPr>
        <a:xfrm>
          <a:off x="13436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29842</xdr:rowOff>
    </xdr:from>
    <xdr:to>
      <xdr:col>23</xdr:col>
      <xdr:colOff>568325</xdr:colOff>
      <xdr:row>76</xdr:row>
      <xdr:rowOff>131442</xdr:rowOff>
    </xdr:to>
    <xdr:sp macro="" textlink="">
      <xdr:nvSpPr>
        <xdr:cNvPr id="600" name="円/楕円 599"/>
        <xdr:cNvSpPr/>
      </xdr:nvSpPr>
      <xdr:spPr>
        <a:xfrm>
          <a:off x="16268700" y="130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8269</xdr:rowOff>
    </xdr:from>
    <xdr:ext cx="534377" cy="259045"/>
    <xdr:sp macro="" textlink="">
      <xdr:nvSpPr>
        <xdr:cNvPr id="601" name="公債費該当値テキスト"/>
        <xdr:cNvSpPr txBox="1"/>
      </xdr:nvSpPr>
      <xdr:spPr>
        <a:xfrm>
          <a:off x="16370300" y="1303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50,334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87237</xdr:rowOff>
    </xdr:from>
    <xdr:to>
      <xdr:col>22</xdr:col>
      <xdr:colOff>415925</xdr:colOff>
      <xdr:row>75</xdr:row>
      <xdr:rowOff>17387</xdr:rowOff>
    </xdr:to>
    <xdr:sp macro="" textlink="">
      <xdr:nvSpPr>
        <xdr:cNvPr id="602" name="円/楕円 601"/>
        <xdr:cNvSpPr/>
      </xdr:nvSpPr>
      <xdr:spPr>
        <a:xfrm>
          <a:off x="15430500" y="127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33914</xdr:rowOff>
    </xdr:from>
    <xdr:ext cx="599010" cy="259045"/>
    <xdr:sp macro="" textlink="">
      <xdr:nvSpPr>
        <xdr:cNvPr id="603" name="テキスト ボックス 602"/>
        <xdr:cNvSpPr txBox="1"/>
      </xdr:nvSpPr>
      <xdr:spPr>
        <a:xfrm>
          <a:off x="15181794" y="1254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100,291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16456</xdr:rowOff>
    </xdr:from>
    <xdr:to>
      <xdr:col>21</xdr:col>
      <xdr:colOff>212725</xdr:colOff>
      <xdr:row>76</xdr:row>
      <xdr:rowOff>118056</xdr:rowOff>
    </xdr:to>
    <xdr:sp macro="" textlink="">
      <xdr:nvSpPr>
        <xdr:cNvPr id="604" name="円/楕円 603"/>
        <xdr:cNvSpPr/>
      </xdr:nvSpPr>
      <xdr:spPr>
        <a:xfrm>
          <a:off x="14541500" y="130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109183</xdr:rowOff>
    </xdr:from>
    <xdr:ext cx="534377" cy="259045"/>
    <xdr:sp macro="" textlink="">
      <xdr:nvSpPr>
        <xdr:cNvPr id="605" name="テキスト ボックス 604"/>
        <xdr:cNvSpPr txBox="1"/>
      </xdr:nvSpPr>
      <xdr:spPr>
        <a:xfrm>
          <a:off x="14325111" y="1313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143364</xdr:rowOff>
    </xdr:from>
    <xdr:to>
      <xdr:col>20</xdr:col>
      <xdr:colOff>9525</xdr:colOff>
      <xdr:row>74</xdr:row>
      <xdr:rowOff>73514</xdr:rowOff>
    </xdr:to>
    <xdr:sp macro="" textlink="">
      <xdr:nvSpPr>
        <xdr:cNvPr id="606" name="円/楕円 605"/>
        <xdr:cNvSpPr/>
      </xdr:nvSpPr>
      <xdr:spPr>
        <a:xfrm>
          <a:off x="13652500" y="12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90041</xdr:rowOff>
    </xdr:from>
    <xdr:ext cx="599010" cy="259045"/>
    <xdr:sp macro="" textlink="">
      <xdr:nvSpPr>
        <xdr:cNvPr id="607" name="テキスト ボックス 606"/>
        <xdr:cNvSpPr txBox="1"/>
      </xdr:nvSpPr>
      <xdr:spPr>
        <a:xfrm>
          <a:off x="13403794" y="1243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120,470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134831</xdr:rowOff>
    </xdr:from>
    <xdr:to>
      <xdr:col>18</xdr:col>
      <xdr:colOff>492125</xdr:colOff>
      <xdr:row>76</xdr:row>
      <xdr:rowOff>64982</xdr:rowOff>
    </xdr:to>
    <xdr:sp macro="" textlink="">
      <xdr:nvSpPr>
        <xdr:cNvPr id="608" name="円/楕円 607"/>
        <xdr:cNvSpPr/>
      </xdr:nvSpPr>
      <xdr:spPr>
        <a:xfrm>
          <a:off x="12763500" y="129935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56109</xdr:rowOff>
    </xdr:from>
    <xdr:ext cx="534377" cy="259045"/>
    <xdr:sp macro="" textlink="">
      <xdr:nvSpPr>
        <xdr:cNvPr id="609" name="テキスト ボックス 608"/>
        <xdr:cNvSpPr txBox="1"/>
      </xdr:nvSpPr>
      <xdr:spPr>
        <a:xfrm>
          <a:off x="12547111" y="1308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100191</xdr:rowOff>
    </xdr:from>
    <xdr:to>
      <xdr:col>23</xdr:col>
      <xdr:colOff>517525</xdr:colOff>
      <xdr:row>98</xdr:row>
      <xdr:rowOff>116336</xdr:rowOff>
    </xdr:to>
    <xdr:cxnSp macro="">
      <xdr:nvCxnSpPr>
        <xdr:cNvPr id="636" name="直線コネクタ 635"/>
        <xdr:cNvCxnSpPr/>
      </xdr:nvCxnSpPr>
      <xdr:spPr>
        <a:xfrm>
          <a:off x="15481300" y="16902291"/>
          <a:ext cx="8382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48563</xdr:rowOff>
    </xdr:from>
    <xdr:to>
      <xdr:col>22</xdr:col>
      <xdr:colOff>365125</xdr:colOff>
      <xdr:row>98</xdr:row>
      <xdr:rowOff>100191</xdr:rowOff>
    </xdr:to>
    <xdr:cxnSp macro="">
      <xdr:nvCxnSpPr>
        <xdr:cNvPr id="639" name="直線コネクタ 638"/>
        <xdr:cNvCxnSpPr/>
      </xdr:nvCxnSpPr>
      <xdr:spPr>
        <a:xfrm>
          <a:off x="14592300" y="16850663"/>
          <a:ext cx="889000" cy="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166293</xdr:rowOff>
    </xdr:from>
    <xdr:ext cx="534377" cy="259045"/>
    <xdr:sp macro="" textlink="">
      <xdr:nvSpPr>
        <xdr:cNvPr id="641" name="テキスト ボックス 640"/>
        <xdr:cNvSpPr txBox="1"/>
      </xdr:nvSpPr>
      <xdr:spPr>
        <a:xfrm>
          <a:off x="15214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48563</xdr:rowOff>
    </xdr:from>
    <xdr:to>
      <xdr:col>21</xdr:col>
      <xdr:colOff>161925</xdr:colOff>
      <xdr:row>98</xdr:row>
      <xdr:rowOff>87728</xdr:rowOff>
    </xdr:to>
    <xdr:cxnSp macro="">
      <xdr:nvCxnSpPr>
        <xdr:cNvPr id="642" name="直線コネクタ 641"/>
        <xdr:cNvCxnSpPr/>
      </xdr:nvCxnSpPr>
      <xdr:spPr>
        <a:xfrm flipV="1">
          <a:off x="13703300" y="16850663"/>
          <a:ext cx="889000" cy="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162661</xdr:rowOff>
    </xdr:from>
    <xdr:ext cx="534377" cy="259045"/>
    <xdr:sp macro="" textlink="">
      <xdr:nvSpPr>
        <xdr:cNvPr id="644" name="テキスト ボックス 643"/>
        <xdr:cNvSpPr txBox="1"/>
      </xdr:nvSpPr>
      <xdr:spPr>
        <a:xfrm>
          <a:off x="1432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84479</xdr:rowOff>
    </xdr:from>
    <xdr:to>
      <xdr:col>19</xdr:col>
      <xdr:colOff>644525</xdr:colOff>
      <xdr:row>98</xdr:row>
      <xdr:rowOff>87728</xdr:rowOff>
    </xdr:to>
    <xdr:cxnSp macro="">
      <xdr:nvCxnSpPr>
        <xdr:cNvPr id="645" name="直線コネクタ 644"/>
        <xdr:cNvCxnSpPr/>
      </xdr:nvCxnSpPr>
      <xdr:spPr>
        <a:xfrm>
          <a:off x="12814300" y="16886579"/>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141805</xdr:rowOff>
    </xdr:from>
    <xdr:ext cx="534377" cy="259045"/>
    <xdr:sp macro="" textlink="">
      <xdr:nvSpPr>
        <xdr:cNvPr id="647" name="テキスト ボックス 646"/>
        <xdr:cNvSpPr txBox="1"/>
      </xdr:nvSpPr>
      <xdr:spPr>
        <a:xfrm>
          <a:off x="13436111" y="169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65536</xdr:rowOff>
    </xdr:from>
    <xdr:to>
      <xdr:col>23</xdr:col>
      <xdr:colOff>568325</xdr:colOff>
      <xdr:row>98</xdr:row>
      <xdr:rowOff>167136</xdr:rowOff>
    </xdr:to>
    <xdr:sp macro="" textlink="">
      <xdr:nvSpPr>
        <xdr:cNvPr id="655" name="円/楕円 654"/>
        <xdr:cNvSpPr/>
      </xdr:nvSpPr>
      <xdr:spPr>
        <a:xfrm>
          <a:off x="16268700" y="1686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24913</xdr:rowOff>
    </xdr:from>
    <xdr:ext cx="534377" cy="259045"/>
    <xdr:sp macro="" textlink="">
      <xdr:nvSpPr>
        <xdr:cNvPr id="656" name="積立金該当値テキスト"/>
        <xdr:cNvSpPr txBox="1"/>
      </xdr:nvSpPr>
      <xdr:spPr>
        <a:xfrm>
          <a:off x="16370300" y="1665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49391</xdr:rowOff>
    </xdr:from>
    <xdr:to>
      <xdr:col>22</xdr:col>
      <xdr:colOff>415925</xdr:colOff>
      <xdr:row>98</xdr:row>
      <xdr:rowOff>150991</xdr:rowOff>
    </xdr:to>
    <xdr:sp macro="" textlink="">
      <xdr:nvSpPr>
        <xdr:cNvPr id="657" name="円/楕円 656"/>
        <xdr:cNvSpPr/>
      </xdr:nvSpPr>
      <xdr:spPr>
        <a:xfrm>
          <a:off x="15430500" y="168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167518</xdr:rowOff>
    </xdr:from>
    <xdr:ext cx="534377" cy="259045"/>
    <xdr:sp macro="" textlink="">
      <xdr:nvSpPr>
        <xdr:cNvPr id="658" name="テキスト ボックス 657"/>
        <xdr:cNvSpPr txBox="1"/>
      </xdr:nvSpPr>
      <xdr:spPr>
        <a:xfrm>
          <a:off x="15214111" y="166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169213</xdr:rowOff>
    </xdr:from>
    <xdr:to>
      <xdr:col>21</xdr:col>
      <xdr:colOff>212725</xdr:colOff>
      <xdr:row>98</xdr:row>
      <xdr:rowOff>99363</xdr:rowOff>
    </xdr:to>
    <xdr:sp macro="" textlink="">
      <xdr:nvSpPr>
        <xdr:cNvPr id="659" name="円/楕円 658"/>
        <xdr:cNvSpPr/>
      </xdr:nvSpPr>
      <xdr:spPr>
        <a:xfrm>
          <a:off x="14541500" y="167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115890</xdr:rowOff>
    </xdr:from>
    <xdr:ext cx="599010" cy="259045"/>
    <xdr:sp macro="" textlink="">
      <xdr:nvSpPr>
        <xdr:cNvPr id="660" name="テキスト ボックス 659"/>
        <xdr:cNvSpPr txBox="1"/>
      </xdr:nvSpPr>
      <xdr:spPr>
        <a:xfrm>
          <a:off x="14292794" y="1657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36928</xdr:rowOff>
    </xdr:from>
    <xdr:to>
      <xdr:col>20</xdr:col>
      <xdr:colOff>9525</xdr:colOff>
      <xdr:row>98</xdr:row>
      <xdr:rowOff>138528</xdr:rowOff>
    </xdr:to>
    <xdr:sp macro="" textlink="">
      <xdr:nvSpPr>
        <xdr:cNvPr id="661" name="円/楕円 660"/>
        <xdr:cNvSpPr/>
      </xdr:nvSpPr>
      <xdr:spPr>
        <a:xfrm>
          <a:off x="13652500" y="168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155055</xdr:rowOff>
    </xdr:from>
    <xdr:ext cx="599010" cy="259045"/>
    <xdr:sp macro="" textlink="">
      <xdr:nvSpPr>
        <xdr:cNvPr id="662" name="テキスト ボックス 661"/>
        <xdr:cNvSpPr txBox="1"/>
      </xdr:nvSpPr>
      <xdr:spPr>
        <a:xfrm>
          <a:off x="13403794" y="1661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33679</xdr:rowOff>
    </xdr:from>
    <xdr:to>
      <xdr:col>18</xdr:col>
      <xdr:colOff>492125</xdr:colOff>
      <xdr:row>98</xdr:row>
      <xdr:rowOff>135279</xdr:rowOff>
    </xdr:to>
    <xdr:sp macro="" textlink="">
      <xdr:nvSpPr>
        <xdr:cNvPr id="663" name="円/楕円 662"/>
        <xdr:cNvSpPr/>
      </xdr:nvSpPr>
      <xdr:spPr>
        <a:xfrm>
          <a:off x="12763500" y="168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151806</xdr:rowOff>
    </xdr:from>
    <xdr:ext cx="599010" cy="259045"/>
    <xdr:sp macro="" textlink="">
      <xdr:nvSpPr>
        <xdr:cNvPr id="664" name="テキスト ボックス 663"/>
        <xdr:cNvSpPr txBox="1"/>
      </xdr:nvSpPr>
      <xdr:spPr>
        <a:xfrm>
          <a:off x="12514794" y="1661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23864</xdr:rowOff>
    </xdr:from>
    <xdr:to>
      <xdr:col>32</xdr:col>
      <xdr:colOff>187325</xdr:colOff>
      <xdr:row>59</xdr:row>
      <xdr:rowOff>24079</xdr:rowOff>
    </xdr:to>
    <xdr:cxnSp macro="">
      <xdr:nvCxnSpPr>
        <xdr:cNvPr id="748" name="直線コネクタ 747"/>
        <xdr:cNvCxnSpPr/>
      </xdr:nvCxnSpPr>
      <xdr:spPr>
        <a:xfrm flipV="1">
          <a:off x="21323300" y="10139414"/>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23368</xdr:rowOff>
    </xdr:from>
    <xdr:to>
      <xdr:col>31</xdr:col>
      <xdr:colOff>34925</xdr:colOff>
      <xdr:row>59</xdr:row>
      <xdr:rowOff>24079</xdr:rowOff>
    </xdr:to>
    <xdr:cxnSp macro="">
      <xdr:nvCxnSpPr>
        <xdr:cNvPr id="751" name="直線コネクタ 750"/>
        <xdr:cNvCxnSpPr/>
      </xdr:nvCxnSpPr>
      <xdr:spPr>
        <a:xfrm>
          <a:off x="20434300" y="10138918"/>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23368</xdr:rowOff>
    </xdr:from>
    <xdr:to>
      <xdr:col>29</xdr:col>
      <xdr:colOff>517525</xdr:colOff>
      <xdr:row>59</xdr:row>
      <xdr:rowOff>24447</xdr:rowOff>
    </xdr:to>
    <xdr:cxnSp macro="">
      <xdr:nvCxnSpPr>
        <xdr:cNvPr id="754" name="直線コネクタ 753"/>
        <xdr:cNvCxnSpPr/>
      </xdr:nvCxnSpPr>
      <xdr:spPr>
        <a:xfrm flipV="1">
          <a:off x="19545300" y="10138918"/>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23749</xdr:rowOff>
    </xdr:from>
    <xdr:to>
      <xdr:col>28</xdr:col>
      <xdr:colOff>314325</xdr:colOff>
      <xdr:row>59</xdr:row>
      <xdr:rowOff>24447</xdr:rowOff>
    </xdr:to>
    <xdr:cxnSp macro="">
      <xdr:nvCxnSpPr>
        <xdr:cNvPr id="757" name="直線コネクタ 756"/>
        <xdr:cNvCxnSpPr/>
      </xdr:nvCxnSpPr>
      <xdr:spPr>
        <a:xfrm>
          <a:off x="18656300" y="10139299"/>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144514</xdr:rowOff>
    </xdr:from>
    <xdr:to>
      <xdr:col>32</xdr:col>
      <xdr:colOff>238125</xdr:colOff>
      <xdr:row>59</xdr:row>
      <xdr:rowOff>74664</xdr:rowOff>
    </xdr:to>
    <xdr:sp macro="" textlink="">
      <xdr:nvSpPr>
        <xdr:cNvPr id="767" name="円/楕円 766"/>
        <xdr:cNvSpPr/>
      </xdr:nvSpPr>
      <xdr:spPr>
        <a:xfrm>
          <a:off x="22110700" y="100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91623</xdr:rowOff>
    </xdr:from>
    <xdr:ext cx="469744" cy="259045"/>
    <xdr:sp macro="" textlink="">
      <xdr:nvSpPr>
        <xdr:cNvPr id="768" name="貸付金該当値テキスト"/>
        <xdr:cNvSpPr txBox="1"/>
      </xdr:nvSpPr>
      <xdr:spPr>
        <a:xfrm>
          <a:off x="22212300" y="1003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144729</xdr:rowOff>
    </xdr:from>
    <xdr:to>
      <xdr:col>31</xdr:col>
      <xdr:colOff>85725</xdr:colOff>
      <xdr:row>59</xdr:row>
      <xdr:rowOff>74879</xdr:rowOff>
    </xdr:to>
    <xdr:sp macro="" textlink="">
      <xdr:nvSpPr>
        <xdr:cNvPr id="769" name="円/楕円 768"/>
        <xdr:cNvSpPr/>
      </xdr:nvSpPr>
      <xdr:spPr>
        <a:xfrm>
          <a:off x="21272500" y="100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66006</xdr:rowOff>
    </xdr:from>
    <xdr:ext cx="469744" cy="259045"/>
    <xdr:sp macro="" textlink="">
      <xdr:nvSpPr>
        <xdr:cNvPr id="770" name="テキスト ボックス 769"/>
        <xdr:cNvSpPr txBox="1"/>
      </xdr:nvSpPr>
      <xdr:spPr>
        <a:xfrm>
          <a:off x="21088427" y="1018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144018</xdr:rowOff>
    </xdr:from>
    <xdr:to>
      <xdr:col>29</xdr:col>
      <xdr:colOff>568325</xdr:colOff>
      <xdr:row>59</xdr:row>
      <xdr:rowOff>74168</xdr:rowOff>
    </xdr:to>
    <xdr:sp macro="" textlink="">
      <xdr:nvSpPr>
        <xdr:cNvPr id="771" name="円/楕円 770"/>
        <xdr:cNvSpPr/>
      </xdr:nvSpPr>
      <xdr:spPr>
        <a:xfrm>
          <a:off x="20383500" y="100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65295</xdr:rowOff>
    </xdr:from>
    <xdr:ext cx="469744" cy="259045"/>
    <xdr:sp macro="" textlink="">
      <xdr:nvSpPr>
        <xdr:cNvPr id="772" name="テキスト ボックス 771"/>
        <xdr:cNvSpPr txBox="1"/>
      </xdr:nvSpPr>
      <xdr:spPr>
        <a:xfrm>
          <a:off x="20199427" y="101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145097</xdr:rowOff>
    </xdr:from>
    <xdr:to>
      <xdr:col>28</xdr:col>
      <xdr:colOff>365125</xdr:colOff>
      <xdr:row>59</xdr:row>
      <xdr:rowOff>75247</xdr:rowOff>
    </xdr:to>
    <xdr:sp macro="" textlink="">
      <xdr:nvSpPr>
        <xdr:cNvPr id="773" name="円/楕円 772"/>
        <xdr:cNvSpPr/>
      </xdr:nvSpPr>
      <xdr:spPr>
        <a:xfrm>
          <a:off x="19494500" y="100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66374</xdr:rowOff>
    </xdr:from>
    <xdr:ext cx="469744" cy="259045"/>
    <xdr:sp macro="" textlink="">
      <xdr:nvSpPr>
        <xdr:cNvPr id="774" name="テキスト ボックス 773"/>
        <xdr:cNvSpPr txBox="1"/>
      </xdr:nvSpPr>
      <xdr:spPr>
        <a:xfrm>
          <a:off x="19310427" y="1018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144399</xdr:rowOff>
    </xdr:from>
    <xdr:to>
      <xdr:col>27</xdr:col>
      <xdr:colOff>161925</xdr:colOff>
      <xdr:row>59</xdr:row>
      <xdr:rowOff>74549</xdr:rowOff>
    </xdr:to>
    <xdr:sp macro="" textlink="">
      <xdr:nvSpPr>
        <xdr:cNvPr id="775" name="円/楕円 774"/>
        <xdr:cNvSpPr/>
      </xdr:nvSpPr>
      <xdr:spPr>
        <a:xfrm>
          <a:off x="18605500" y="100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65676</xdr:rowOff>
    </xdr:from>
    <xdr:ext cx="469744" cy="259045"/>
    <xdr:sp macro="" textlink="">
      <xdr:nvSpPr>
        <xdr:cNvPr id="776" name="テキスト ボックス 775"/>
        <xdr:cNvSpPr txBox="1"/>
      </xdr:nvSpPr>
      <xdr:spPr>
        <a:xfrm>
          <a:off x="18421427" y="1018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106235</xdr:rowOff>
    </xdr:from>
    <xdr:to>
      <xdr:col>32</xdr:col>
      <xdr:colOff>187325</xdr:colOff>
      <xdr:row>77</xdr:row>
      <xdr:rowOff>51346</xdr:rowOff>
    </xdr:to>
    <xdr:cxnSp macro="">
      <xdr:nvCxnSpPr>
        <xdr:cNvPr id="806" name="直線コネクタ 805"/>
        <xdr:cNvCxnSpPr/>
      </xdr:nvCxnSpPr>
      <xdr:spPr>
        <a:xfrm flipV="1">
          <a:off x="21323300" y="13136435"/>
          <a:ext cx="838200" cy="1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51346</xdr:rowOff>
    </xdr:from>
    <xdr:to>
      <xdr:col>31</xdr:col>
      <xdr:colOff>34925</xdr:colOff>
      <xdr:row>77</xdr:row>
      <xdr:rowOff>147599</xdr:rowOff>
    </xdr:to>
    <xdr:cxnSp macro="">
      <xdr:nvCxnSpPr>
        <xdr:cNvPr id="809" name="直線コネクタ 808"/>
        <xdr:cNvCxnSpPr/>
      </xdr:nvCxnSpPr>
      <xdr:spPr>
        <a:xfrm flipV="1">
          <a:off x="20434300" y="13252996"/>
          <a:ext cx="889000" cy="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147599</xdr:rowOff>
    </xdr:from>
    <xdr:to>
      <xdr:col>29</xdr:col>
      <xdr:colOff>517525</xdr:colOff>
      <xdr:row>78</xdr:row>
      <xdr:rowOff>19558</xdr:rowOff>
    </xdr:to>
    <xdr:cxnSp macro="">
      <xdr:nvCxnSpPr>
        <xdr:cNvPr id="812" name="直線コネクタ 811"/>
        <xdr:cNvCxnSpPr/>
      </xdr:nvCxnSpPr>
      <xdr:spPr>
        <a:xfrm flipV="1">
          <a:off x="19545300" y="13349249"/>
          <a:ext cx="889000" cy="4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4" name="テキスト ボックス 813"/>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127164</xdr:rowOff>
    </xdr:from>
    <xdr:to>
      <xdr:col>28</xdr:col>
      <xdr:colOff>314325</xdr:colOff>
      <xdr:row>78</xdr:row>
      <xdr:rowOff>19558</xdr:rowOff>
    </xdr:to>
    <xdr:cxnSp macro="">
      <xdr:nvCxnSpPr>
        <xdr:cNvPr id="815" name="直線コネクタ 814"/>
        <xdr:cNvCxnSpPr/>
      </xdr:nvCxnSpPr>
      <xdr:spPr>
        <a:xfrm>
          <a:off x="18656300" y="13328814"/>
          <a:ext cx="88900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7" name="テキスト ボックス 816"/>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55435</xdr:rowOff>
    </xdr:from>
    <xdr:to>
      <xdr:col>32</xdr:col>
      <xdr:colOff>238125</xdr:colOff>
      <xdr:row>76</xdr:row>
      <xdr:rowOff>157035</xdr:rowOff>
    </xdr:to>
    <xdr:sp macro="" textlink="">
      <xdr:nvSpPr>
        <xdr:cNvPr id="825" name="円/楕円 824"/>
        <xdr:cNvSpPr/>
      </xdr:nvSpPr>
      <xdr:spPr>
        <a:xfrm>
          <a:off x="22110700" y="130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33862</xdr:rowOff>
    </xdr:from>
    <xdr:ext cx="534377" cy="259045"/>
    <xdr:sp macro="" textlink="">
      <xdr:nvSpPr>
        <xdr:cNvPr id="826" name="繰出金該当値テキスト"/>
        <xdr:cNvSpPr txBox="1"/>
      </xdr:nvSpPr>
      <xdr:spPr>
        <a:xfrm>
          <a:off x="22212300" y="130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65,635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546</xdr:rowOff>
    </xdr:from>
    <xdr:to>
      <xdr:col>31</xdr:col>
      <xdr:colOff>85725</xdr:colOff>
      <xdr:row>77</xdr:row>
      <xdr:rowOff>102146</xdr:rowOff>
    </xdr:to>
    <xdr:sp macro="" textlink="">
      <xdr:nvSpPr>
        <xdr:cNvPr id="827" name="円/楕円 826"/>
        <xdr:cNvSpPr/>
      </xdr:nvSpPr>
      <xdr:spPr>
        <a:xfrm>
          <a:off x="212725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93273</xdr:rowOff>
    </xdr:from>
    <xdr:ext cx="534377" cy="259045"/>
    <xdr:sp macro="" textlink="">
      <xdr:nvSpPr>
        <xdr:cNvPr id="828" name="テキスト ボックス 827"/>
        <xdr:cNvSpPr txBox="1"/>
      </xdr:nvSpPr>
      <xdr:spPr>
        <a:xfrm>
          <a:off x="21056111" y="132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96799</xdr:rowOff>
    </xdr:from>
    <xdr:to>
      <xdr:col>29</xdr:col>
      <xdr:colOff>568325</xdr:colOff>
      <xdr:row>78</xdr:row>
      <xdr:rowOff>26949</xdr:rowOff>
    </xdr:to>
    <xdr:sp macro="" textlink="">
      <xdr:nvSpPr>
        <xdr:cNvPr id="829" name="円/楕円 828"/>
        <xdr:cNvSpPr/>
      </xdr:nvSpPr>
      <xdr:spPr>
        <a:xfrm>
          <a:off x="20383500" y="132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18076</xdr:rowOff>
    </xdr:from>
    <xdr:ext cx="534377" cy="259045"/>
    <xdr:sp macro="" textlink="">
      <xdr:nvSpPr>
        <xdr:cNvPr id="830" name="テキスト ボックス 829"/>
        <xdr:cNvSpPr txBox="1"/>
      </xdr:nvSpPr>
      <xdr:spPr>
        <a:xfrm>
          <a:off x="20167111" y="133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140208</xdr:rowOff>
    </xdr:from>
    <xdr:to>
      <xdr:col>28</xdr:col>
      <xdr:colOff>365125</xdr:colOff>
      <xdr:row>78</xdr:row>
      <xdr:rowOff>70358</xdr:rowOff>
    </xdr:to>
    <xdr:sp macro="" textlink="">
      <xdr:nvSpPr>
        <xdr:cNvPr id="831" name="円/楕円 830"/>
        <xdr:cNvSpPr/>
      </xdr:nvSpPr>
      <xdr:spPr>
        <a:xfrm>
          <a:off x="194945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61485</xdr:rowOff>
    </xdr:from>
    <xdr:ext cx="534377" cy="259045"/>
    <xdr:sp macro="" textlink="">
      <xdr:nvSpPr>
        <xdr:cNvPr id="832" name="テキスト ボックス 831"/>
        <xdr:cNvSpPr txBox="1"/>
      </xdr:nvSpPr>
      <xdr:spPr>
        <a:xfrm>
          <a:off x="19278111" y="134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76364</xdr:rowOff>
    </xdr:from>
    <xdr:to>
      <xdr:col>27</xdr:col>
      <xdr:colOff>161925</xdr:colOff>
      <xdr:row>78</xdr:row>
      <xdr:rowOff>6514</xdr:rowOff>
    </xdr:to>
    <xdr:sp macro="" textlink="">
      <xdr:nvSpPr>
        <xdr:cNvPr id="833" name="円/楕円 832"/>
        <xdr:cNvSpPr/>
      </xdr:nvSpPr>
      <xdr:spPr>
        <a:xfrm>
          <a:off x="18605500" y="132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169091</xdr:rowOff>
    </xdr:from>
    <xdr:ext cx="534377" cy="259045"/>
    <xdr:sp macro="" textlink="">
      <xdr:nvSpPr>
        <xdr:cNvPr id="834" name="テキスト ボックス 833"/>
        <xdr:cNvSpPr txBox="1"/>
      </xdr:nvSpPr>
      <xdr:spPr>
        <a:xfrm>
          <a:off x="18389111" y="133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補助費等が前年度から約</a:t>
          </a:r>
          <a:r>
            <a:rPr kumimoji="1" lang="en-US" altLang="ja-JP" sz="1300">
              <a:latin typeface="ＭＳ Ｐゴシック"/>
            </a:rPr>
            <a:t>32,000</a:t>
          </a:r>
          <a:r>
            <a:rPr kumimoji="1" lang="ja-JP" altLang="en-US" sz="1300">
              <a:latin typeface="ＭＳ Ｐゴシック"/>
            </a:rPr>
            <a:t>円増加している。主な要因は社会保障・税番号制度のシステム整備や、新しく開始されたちいき見守りふれあい拠点事業に係る補助金が増加したことである。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年度は、統合小学校建設事業に係る費用が増大するため、教育費関係の物件費や普通建設事業費の増加が見込まれる。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6,149
118.27
4,757,627
4,277,365
217,026
2,588,015
3,792,773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115443</xdr:rowOff>
    </xdr:from>
    <xdr:to>
      <xdr:col>6</xdr:col>
      <xdr:colOff>511175</xdr:colOff>
      <xdr:row>38</xdr:row>
      <xdr:rowOff>2667</xdr:rowOff>
    </xdr:to>
    <xdr:cxnSp macro="">
      <xdr:nvCxnSpPr>
        <xdr:cNvPr id="61" name="直線コネクタ 60"/>
        <xdr:cNvCxnSpPr/>
      </xdr:nvCxnSpPr>
      <xdr:spPr>
        <a:xfrm>
          <a:off x="3797300" y="6459093"/>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115443</xdr:rowOff>
    </xdr:from>
    <xdr:to>
      <xdr:col>5</xdr:col>
      <xdr:colOff>358775</xdr:colOff>
      <xdr:row>37</xdr:row>
      <xdr:rowOff>139827</xdr:rowOff>
    </xdr:to>
    <xdr:cxnSp macro="">
      <xdr:nvCxnSpPr>
        <xdr:cNvPr id="64" name="直線コネクタ 63"/>
        <xdr:cNvCxnSpPr/>
      </xdr:nvCxnSpPr>
      <xdr:spPr>
        <a:xfrm flipV="1">
          <a:off x="2908300" y="6459093"/>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121666</xdr:rowOff>
    </xdr:from>
    <xdr:to>
      <xdr:col>4</xdr:col>
      <xdr:colOff>155575</xdr:colOff>
      <xdr:row>37</xdr:row>
      <xdr:rowOff>139827</xdr:rowOff>
    </xdr:to>
    <xdr:cxnSp macro="">
      <xdr:nvCxnSpPr>
        <xdr:cNvPr id="67" name="直線コネクタ 66"/>
        <xdr:cNvCxnSpPr/>
      </xdr:nvCxnSpPr>
      <xdr:spPr>
        <a:xfrm>
          <a:off x="2019300" y="6465316"/>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121666</xdr:rowOff>
    </xdr:from>
    <xdr:to>
      <xdr:col>2</xdr:col>
      <xdr:colOff>638175</xdr:colOff>
      <xdr:row>37</xdr:row>
      <xdr:rowOff>123571</xdr:rowOff>
    </xdr:to>
    <xdr:cxnSp macro="">
      <xdr:nvCxnSpPr>
        <xdr:cNvPr id="70" name="直線コネクタ 69"/>
        <xdr:cNvCxnSpPr/>
      </xdr:nvCxnSpPr>
      <xdr:spPr>
        <a:xfrm flipV="1">
          <a:off x="1130300" y="646531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123317</xdr:rowOff>
    </xdr:from>
    <xdr:to>
      <xdr:col>6</xdr:col>
      <xdr:colOff>561975</xdr:colOff>
      <xdr:row>38</xdr:row>
      <xdr:rowOff>53467</xdr:rowOff>
    </xdr:to>
    <xdr:sp macro="" textlink="">
      <xdr:nvSpPr>
        <xdr:cNvPr id="80" name="円/楕円 79"/>
        <xdr:cNvSpPr/>
      </xdr:nvSpPr>
      <xdr:spPr>
        <a:xfrm>
          <a:off x="4584700" y="64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38244</xdr:rowOff>
    </xdr:from>
    <xdr:ext cx="469744" cy="259045"/>
    <xdr:sp macro="" textlink="">
      <xdr:nvSpPr>
        <xdr:cNvPr id="81" name="議会費該当値テキスト"/>
        <xdr:cNvSpPr txBox="1"/>
      </xdr:nvSpPr>
      <xdr:spPr>
        <a:xfrm>
          <a:off x="4686300" y="638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64643</xdr:rowOff>
    </xdr:from>
    <xdr:to>
      <xdr:col>5</xdr:col>
      <xdr:colOff>409575</xdr:colOff>
      <xdr:row>37</xdr:row>
      <xdr:rowOff>166243</xdr:rowOff>
    </xdr:to>
    <xdr:sp macro="" textlink="">
      <xdr:nvSpPr>
        <xdr:cNvPr id="82" name="円/楕円 81"/>
        <xdr:cNvSpPr/>
      </xdr:nvSpPr>
      <xdr:spPr>
        <a:xfrm>
          <a:off x="3746500" y="64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157370</xdr:rowOff>
    </xdr:from>
    <xdr:ext cx="469744" cy="259045"/>
    <xdr:sp macro="" textlink="">
      <xdr:nvSpPr>
        <xdr:cNvPr id="83" name="テキスト ボックス 82"/>
        <xdr:cNvSpPr txBox="1"/>
      </xdr:nvSpPr>
      <xdr:spPr>
        <a:xfrm>
          <a:off x="3562427" y="650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89027</xdr:rowOff>
    </xdr:from>
    <xdr:to>
      <xdr:col>4</xdr:col>
      <xdr:colOff>206375</xdr:colOff>
      <xdr:row>38</xdr:row>
      <xdr:rowOff>19177</xdr:rowOff>
    </xdr:to>
    <xdr:sp macro="" textlink="">
      <xdr:nvSpPr>
        <xdr:cNvPr id="84" name="円/楕円 83"/>
        <xdr:cNvSpPr/>
      </xdr:nvSpPr>
      <xdr:spPr>
        <a:xfrm>
          <a:off x="2857500" y="64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10304</xdr:rowOff>
    </xdr:from>
    <xdr:ext cx="469744" cy="259045"/>
    <xdr:sp macro="" textlink="">
      <xdr:nvSpPr>
        <xdr:cNvPr id="85" name="テキスト ボックス 84"/>
        <xdr:cNvSpPr txBox="1"/>
      </xdr:nvSpPr>
      <xdr:spPr>
        <a:xfrm>
          <a:off x="2673427" y="652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70866</xdr:rowOff>
    </xdr:from>
    <xdr:to>
      <xdr:col>3</xdr:col>
      <xdr:colOff>3175</xdr:colOff>
      <xdr:row>38</xdr:row>
      <xdr:rowOff>1015</xdr:rowOff>
    </xdr:to>
    <xdr:sp macro="" textlink="">
      <xdr:nvSpPr>
        <xdr:cNvPr id="86" name="円/楕円 85"/>
        <xdr:cNvSpPr/>
      </xdr:nvSpPr>
      <xdr:spPr>
        <a:xfrm>
          <a:off x="1968500" y="6414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163593</xdr:rowOff>
    </xdr:from>
    <xdr:ext cx="469744" cy="259045"/>
    <xdr:sp macro="" textlink="">
      <xdr:nvSpPr>
        <xdr:cNvPr id="87" name="テキスト ボックス 86"/>
        <xdr:cNvSpPr txBox="1"/>
      </xdr:nvSpPr>
      <xdr:spPr>
        <a:xfrm>
          <a:off x="1784427" y="65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72771</xdr:rowOff>
    </xdr:from>
    <xdr:to>
      <xdr:col>1</xdr:col>
      <xdr:colOff>485775</xdr:colOff>
      <xdr:row>38</xdr:row>
      <xdr:rowOff>2921</xdr:rowOff>
    </xdr:to>
    <xdr:sp macro="" textlink="">
      <xdr:nvSpPr>
        <xdr:cNvPr id="88" name="円/楕円 87"/>
        <xdr:cNvSpPr/>
      </xdr:nvSpPr>
      <xdr:spPr>
        <a:xfrm>
          <a:off x="1079500" y="64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165498</xdr:rowOff>
    </xdr:from>
    <xdr:ext cx="469744" cy="259045"/>
    <xdr:sp macro="" textlink="">
      <xdr:nvSpPr>
        <xdr:cNvPr id="89" name="テキスト ボックス 88"/>
        <xdr:cNvSpPr txBox="1"/>
      </xdr:nvSpPr>
      <xdr:spPr>
        <a:xfrm>
          <a:off x="895427" y="65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58303</xdr:rowOff>
    </xdr:from>
    <xdr:to>
      <xdr:col>6</xdr:col>
      <xdr:colOff>511175</xdr:colOff>
      <xdr:row>58</xdr:row>
      <xdr:rowOff>58448</xdr:rowOff>
    </xdr:to>
    <xdr:cxnSp macro="">
      <xdr:nvCxnSpPr>
        <xdr:cNvPr id="116" name="直線コネクタ 115"/>
        <xdr:cNvCxnSpPr/>
      </xdr:nvCxnSpPr>
      <xdr:spPr>
        <a:xfrm flipV="1">
          <a:off x="3797300" y="10002403"/>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58448</xdr:rowOff>
    </xdr:from>
    <xdr:to>
      <xdr:col>5</xdr:col>
      <xdr:colOff>358775</xdr:colOff>
      <xdr:row>58</xdr:row>
      <xdr:rowOff>81289</xdr:rowOff>
    </xdr:to>
    <xdr:cxnSp macro="">
      <xdr:nvCxnSpPr>
        <xdr:cNvPr id="119" name="直線コネクタ 118"/>
        <xdr:cNvCxnSpPr/>
      </xdr:nvCxnSpPr>
      <xdr:spPr>
        <a:xfrm flipV="1">
          <a:off x="2908300" y="10002548"/>
          <a:ext cx="8890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128970</xdr:rowOff>
    </xdr:from>
    <xdr:ext cx="599010" cy="259045"/>
    <xdr:sp macro="" textlink="">
      <xdr:nvSpPr>
        <xdr:cNvPr id="121" name="テキスト ボックス 120"/>
        <xdr:cNvSpPr txBox="1"/>
      </xdr:nvSpPr>
      <xdr:spPr>
        <a:xfrm>
          <a:off x="3497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78798</xdr:rowOff>
    </xdr:from>
    <xdr:to>
      <xdr:col>4</xdr:col>
      <xdr:colOff>155575</xdr:colOff>
      <xdr:row>58</xdr:row>
      <xdr:rowOff>81289</xdr:rowOff>
    </xdr:to>
    <xdr:cxnSp macro="">
      <xdr:nvCxnSpPr>
        <xdr:cNvPr id="122" name="直線コネクタ 121"/>
        <xdr:cNvCxnSpPr/>
      </xdr:nvCxnSpPr>
      <xdr:spPr>
        <a:xfrm>
          <a:off x="2019300" y="10022898"/>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128066</xdr:rowOff>
    </xdr:from>
    <xdr:ext cx="599010" cy="259045"/>
    <xdr:sp macro="" textlink="">
      <xdr:nvSpPr>
        <xdr:cNvPr id="124" name="テキスト ボックス 123"/>
        <xdr:cNvSpPr txBox="1"/>
      </xdr:nvSpPr>
      <xdr:spPr>
        <a:xfrm>
          <a:off x="2608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50180</xdr:rowOff>
    </xdr:from>
    <xdr:to>
      <xdr:col>2</xdr:col>
      <xdr:colOff>638175</xdr:colOff>
      <xdr:row>58</xdr:row>
      <xdr:rowOff>78798</xdr:rowOff>
    </xdr:to>
    <xdr:cxnSp macro="">
      <xdr:nvCxnSpPr>
        <xdr:cNvPr id="125" name="直線コネクタ 124"/>
        <xdr:cNvCxnSpPr/>
      </xdr:nvCxnSpPr>
      <xdr:spPr>
        <a:xfrm>
          <a:off x="1130300" y="9994280"/>
          <a:ext cx="889000" cy="2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7503</xdr:rowOff>
    </xdr:from>
    <xdr:to>
      <xdr:col>6</xdr:col>
      <xdr:colOff>561975</xdr:colOff>
      <xdr:row>58</xdr:row>
      <xdr:rowOff>109103</xdr:rowOff>
    </xdr:to>
    <xdr:sp macro="" textlink="">
      <xdr:nvSpPr>
        <xdr:cNvPr id="135" name="円/楕円 134"/>
        <xdr:cNvSpPr/>
      </xdr:nvSpPr>
      <xdr:spPr>
        <a:xfrm>
          <a:off x="4584700" y="99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138330</xdr:rowOff>
    </xdr:from>
    <xdr:ext cx="599010" cy="259045"/>
    <xdr:sp macro="" textlink="">
      <xdr:nvSpPr>
        <xdr:cNvPr id="136" name="総務費該当値テキスト"/>
        <xdr:cNvSpPr txBox="1"/>
      </xdr:nvSpPr>
      <xdr:spPr>
        <a:xfrm>
          <a:off x="4686300" y="973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178,035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7648</xdr:rowOff>
    </xdr:from>
    <xdr:to>
      <xdr:col>5</xdr:col>
      <xdr:colOff>409575</xdr:colOff>
      <xdr:row>58</xdr:row>
      <xdr:rowOff>109248</xdr:rowOff>
    </xdr:to>
    <xdr:sp macro="" textlink="">
      <xdr:nvSpPr>
        <xdr:cNvPr id="137" name="円/楕円 136"/>
        <xdr:cNvSpPr/>
      </xdr:nvSpPr>
      <xdr:spPr>
        <a:xfrm>
          <a:off x="3746500" y="99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125775</xdr:rowOff>
    </xdr:from>
    <xdr:ext cx="599010" cy="259045"/>
    <xdr:sp macro="" textlink="">
      <xdr:nvSpPr>
        <xdr:cNvPr id="138" name="テキスト ボックス 137"/>
        <xdr:cNvSpPr txBox="1"/>
      </xdr:nvSpPr>
      <xdr:spPr>
        <a:xfrm>
          <a:off x="3497794" y="972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30489</xdr:rowOff>
    </xdr:from>
    <xdr:to>
      <xdr:col>4</xdr:col>
      <xdr:colOff>206375</xdr:colOff>
      <xdr:row>58</xdr:row>
      <xdr:rowOff>132089</xdr:rowOff>
    </xdr:to>
    <xdr:sp macro="" textlink="">
      <xdr:nvSpPr>
        <xdr:cNvPr id="139" name="円/楕円 138"/>
        <xdr:cNvSpPr/>
      </xdr:nvSpPr>
      <xdr:spPr>
        <a:xfrm>
          <a:off x="2857500" y="99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148616</xdr:rowOff>
    </xdr:from>
    <xdr:ext cx="599010" cy="259045"/>
    <xdr:sp macro="" textlink="">
      <xdr:nvSpPr>
        <xdr:cNvPr id="140" name="テキスト ボックス 139"/>
        <xdr:cNvSpPr txBox="1"/>
      </xdr:nvSpPr>
      <xdr:spPr>
        <a:xfrm>
          <a:off x="2608794" y="974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27998</xdr:rowOff>
    </xdr:from>
    <xdr:to>
      <xdr:col>3</xdr:col>
      <xdr:colOff>3175</xdr:colOff>
      <xdr:row>58</xdr:row>
      <xdr:rowOff>129598</xdr:rowOff>
    </xdr:to>
    <xdr:sp macro="" textlink="">
      <xdr:nvSpPr>
        <xdr:cNvPr id="141" name="円/楕円 140"/>
        <xdr:cNvSpPr/>
      </xdr:nvSpPr>
      <xdr:spPr>
        <a:xfrm>
          <a:off x="1968500" y="99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120725</xdr:rowOff>
    </xdr:from>
    <xdr:ext cx="599010" cy="259045"/>
    <xdr:sp macro="" textlink="">
      <xdr:nvSpPr>
        <xdr:cNvPr id="142" name="テキスト ボックス 141"/>
        <xdr:cNvSpPr txBox="1"/>
      </xdr:nvSpPr>
      <xdr:spPr>
        <a:xfrm>
          <a:off x="1719794" y="1006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170830</xdr:rowOff>
    </xdr:from>
    <xdr:to>
      <xdr:col>1</xdr:col>
      <xdr:colOff>485775</xdr:colOff>
      <xdr:row>58</xdr:row>
      <xdr:rowOff>100980</xdr:rowOff>
    </xdr:to>
    <xdr:sp macro="" textlink="">
      <xdr:nvSpPr>
        <xdr:cNvPr id="143" name="円/楕円 142"/>
        <xdr:cNvSpPr/>
      </xdr:nvSpPr>
      <xdr:spPr>
        <a:xfrm>
          <a:off x="1079500" y="99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117507</xdr:rowOff>
    </xdr:from>
    <xdr:ext cx="599010" cy="259045"/>
    <xdr:sp macro="" textlink="">
      <xdr:nvSpPr>
        <xdr:cNvPr id="144" name="テキスト ボックス 143"/>
        <xdr:cNvSpPr txBox="1"/>
      </xdr:nvSpPr>
      <xdr:spPr>
        <a:xfrm>
          <a:off x="830794" y="97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14070</xdr:rowOff>
    </xdr:from>
    <xdr:to>
      <xdr:col>6</xdr:col>
      <xdr:colOff>511175</xdr:colOff>
      <xdr:row>77</xdr:row>
      <xdr:rowOff>21292</xdr:rowOff>
    </xdr:to>
    <xdr:cxnSp macro="">
      <xdr:nvCxnSpPr>
        <xdr:cNvPr id="171" name="直線コネクタ 170"/>
        <xdr:cNvCxnSpPr/>
      </xdr:nvCxnSpPr>
      <xdr:spPr>
        <a:xfrm flipV="1">
          <a:off x="3797300" y="13215720"/>
          <a:ext cx="8382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35285</xdr:rowOff>
    </xdr:from>
    <xdr:to>
      <xdr:col>5</xdr:col>
      <xdr:colOff>358775</xdr:colOff>
      <xdr:row>77</xdr:row>
      <xdr:rowOff>21292</xdr:rowOff>
    </xdr:to>
    <xdr:cxnSp macro="">
      <xdr:nvCxnSpPr>
        <xdr:cNvPr id="174" name="直線コネクタ 173"/>
        <xdr:cNvCxnSpPr/>
      </xdr:nvCxnSpPr>
      <xdr:spPr>
        <a:xfrm>
          <a:off x="2908300" y="13065485"/>
          <a:ext cx="889000" cy="15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35285</xdr:rowOff>
    </xdr:from>
    <xdr:to>
      <xdr:col>4</xdr:col>
      <xdr:colOff>155575</xdr:colOff>
      <xdr:row>76</xdr:row>
      <xdr:rowOff>80215</xdr:rowOff>
    </xdr:to>
    <xdr:cxnSp macro="">
      <xdr:nvCxnSpPr>
        <xdr:cNvPr id="177" name="直線コネクタ 176"/>
        <xdr:cNvCxnSpPr/>
      </xdr:nvCxnSpPr>
      <xdr:spPr>
        <a:xfrm flipV="1">
          <a:off x="2019300" y="13065485"/>
          <a:ext cx="889000" cy="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16834</xdr:rowOff>
    </xdr:from>
    <xdr:ext cx="599010" cy="259045"/>
    <xdr:sp macro="" textlink="">
      <xdr:nvSpPr>
        <xdr:cNvPr id="179" name="テキスト ボックス 178"/>
        <xdr:cNvSpPr txBox="1"/>
      </xdr:nvSpPr>
      <xdr:spPr>
        <a:xfrm>
          <a:off x="2608794" y="1321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80215</xdr:rowOff>
    </xdr:from>
    <xdr:to>
      <xdr:col>2</xdr:col>
      <xdr:colOff>638175</xdr:colOff>
      <xdr:row>77</xdr:row>
      <xdr:rowOff>48087</xdr:rowOff>
    </xdr:to>
    <xdr:cxnSp macro="">
      <xdr:nvCxnSpPr>
        <xdr:cNvPr id="180" name="直線コネクタ 179"/>
        <xdr:cNvCxnSpPr/>
      </xdr:nvCxnSpPr>
      <xdr:spPr>
        <a:xfrm flipV="1">
          <a:off x="1130300" y="13110415"/>
          <a:ext cx="889000" cy="13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18781</xdr:rowOff>
    </xdr:from>
    <xdr:ext cx="599010" cy="259045"/>
    <xdr:sp macro="" textlink="">
      <xdr:nvSpPr>
        <xdr:cNvPr id="182" name="テキスト ボックス 181"/>
        <xdr:cNvSpPr txBox="1"/>
      </xdr:nvSpPr>
      <xdr:spPr>
        <a:xfrm>
          <a:off x="1719794" y="1322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134720</xdr:rowOff>
    </xdr:from>
    <xdr:to>
      <xdr:col>6</xdr:col>
      <xdr:colOff>561975</xdr:colOff>
      <xdr:row>77</xdr:row>
      <xdr:rowOff>64870</xdr:rowOff>
    </xdr:to>
    <xdr:sp macro="" textlink="">
      <xdr:nvSpPr>
        <xdr:cNvPr id="190" name="円/楕円 189"/>
        <xdr:cNvSpPr/>
      </xdr:nvSpPr>
      <xdr:spPr>
        <a:xfrm>
          <a:off x="4584700" y="131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49647</xdr:rowOff>
    </xdr:from>
    <xdr:ext cx="599010" cy="259045"/>
    <xdr:sp macro="" textlink="">
      <xdr:nvSpPr>
        <xdr:cNvPr id="191" name="民生費該当値テキスト"/>
        <xdr:cNvSpPr txBox="1"/>
      </xdr:nvSpPr>
      <xdr:spPr>
        <a:xfrm>
          <a:off x="4686300" y="1307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129,956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141942</xdr:rowOff>
    </xdr:from>
    <xdr:to>
      <xdr:col>5</xdr:col>
      <xdr:colOff>409575</xdr:colOff>
      <xdr:row>77</xdr:row>
      <xdr:rowOff>72092</xdr:rowOff>
    </xdr:to>
    <xdr:sp macro="" textlink="">
      <xdr:nvSpPr>
        <xdr:cNvPr id="192" name="円/楕円 191"/>
        <xdr:cNvSpPr/>
      </xdr:nvSpPr>
      <xdr:spPr>
        <a:xfrm>
          <a:off x="3746500" y="131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63219</xdr:rowOff>
    </xdr:from>
    <xdr:ext cx="599010" cy="259045"/>
    <xdr:sp macro="" textlink="">
      <xdr:nvSpPr>
        <xdr:cNvPr id="193" name="テキスト ボックス 192"/>
        <xdr:cNvSpPr txBox="1"/>
      </xdr:nvSpPr>
      <xdr:spPr>
        <a:xfrm>
          <a:off x="3497794" y="132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126,797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155935</xdr:rowOff>
    </xdr:from>
    <xdr:to>
      <xdr:col>4</xdr:col>
      <xdr:colOff>206375</xdr:colOff>
      <xdr:row>76</xdr:row>
      <xdr:rowOff>86085</xdr:rowOff>
    </xdr:to>
    <xdr:sp macro="" textlink="">
      <xdr:nvSpPr>
        <xdr:cNvPr id="194" name="円/楕円 193"/>
        <xdr:cNvSpPr/>
      </xdr:nvSpPr>
      <xdr:spPr>
        <a:xfrm>
          <a:off x="2857500" y="130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102612</xdr:rowOff>
    </xdr:from>
    <xdr:ext cx="599010" cy="259045"/>
    <xdr:sp macro="" textlink="">
      <xdr:nvSpPr>
        <xdr:cNvPr id="195" name="テキスト ボックス 194"/>
        <xdr:cNvSpPr txBox="1"/>
      </xdr:nvSpPr>
      <xdr:spPr>
        <a:xfrm>
          <a:off x="2608794" y="1278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195,676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29415</xdr:rowOff>
    </xdr:from>
    <xdr:to>
      <xdr:col>3</xdr:col>
      <xdr:colOff>3175</xdr:colOff>
      <xdr:row>76</xdr:row>
      <xdr:rowOff>131015</xdr:rowOff>
    </xdr:to>
    <xdr:sp macro="" textlink="">
      <xdr:nvSpPr>
        <xdr:cNvPr id="196" name="円/楕円 195"/>
        <xdr:cNvSpPr/>
      </xdr:nvSpPr>
      <xdr:spPr>
        <a:xfrm>
          <a:off x="1968500" y="130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147543</xdr:rowOff>
    </xdr:from>
    <xdr:ext cx="599010" cy="259045"/>
    <xdr:sp macro="" textlink="">
      <xdr:nvSpPr>
        <xdr:cNvPr id="197" name="テキスト ボックス 196"/>
        <xdr:cNvSpPr txBox="1"/>
      </xdr:nvSpPr>
      <xdr:spPr>
        <a:xfrm>
          <a:off x="1719794" y="1283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176,021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168737</xdr:rowOff>
    </xdr:from>
    <xdr:to>
      <xdr:col>1</xdr:col>
      <xdr:colOff>485775</xdr:colOff>
      <xdr:row>77</xdr:row>
      <xdr:rowOff>98887</xdr:rowOff>
    </xdr:to>
    <xdr:sp macro="" textlink="">
      <xdr:nvSpPr>
        <xdr:cNvPr id="198" name="円/楕円 197"/>
        <xdr:cNvSpPr/>
      </xdr:nvSpPr>
      <xdr:spPr>
        <a:xfrm>
          <a:off x="1079500" y="131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90014</xdr:rowOff>
    </xdr:from>
    <xdr:ext cx="599010" cy="259045"/>
    <xdr:sp macro="" textlink="">
      <xdr:nvSpPr>
        <xdr:cNvPr id="199" name="テキスト ボックス 198"/>
        <xdr:cNvSpPr txBox="1"/>
      </xdr:nvSpPr>
      <xdr:spPr>
        <a:xfrm>
          <a:off x="830794" y="1329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4074</xdr:rowOff>
    </xdr:from>
    <xdr:to>
      <xdr:col>6</xdr:col>
      <xdr:colOff>511175</xdr:colOff>
      <xdr:row>97</xdr:row>
      <xdr:rowOff>16170</xdr:rowOff>
    </xdr:to>
    <xdr:cxnSp macro="">
      <xdr:nvCxnSpPr>
        <xdr:cNvPr id="230" name="直線コネクタ 229"/>
        <xdr:cNvCxnSpPr/>
      </xdr:nvCxnSpPr>
      <xdr:spPr>
        <a:xfrm flipV="1">
          <a:off x="3797300" y="16463274"/>
          <a:ext cx="838200" cy="18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138950</xdr:rowOff>
    </xdr:from>
    <xdr:to>
      <xdr:col>5</xdr:col>
      <xdr:colOff>358775</xdr:colOff>
      <xdr:row>97</xdr:row>
      <xdr:rowOff>16170</xdr:rowOff>
    </xdr:to>
    <xdr:cxnSp macro="">
      <xdr:nvCxnSpPr>
        <xdr:cNvPr id="233" name="直線コネクタ 232"/>
        <xdr:cNvCxnSpPr/>
      </xdr:nvCxnSpPr>
      <xdr:spPr>
        <a:xfrm>
          <a:off x="2908300" y="16598150"/>
          <a:ext cx="889000" cy="4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138950</xdr:rowOff>
    </xdr:from>
    <xdr:to>
      <xdr:col>4</xdr:col>
      <xdr:colOff>155575</xdr:colOff>
      <xdr:row>97</xdr:row>
      <xdr:rowOff>112812</xdr:rowOff>
    </xdr:to>
    <xdr:cxnSp macro="">
      <xdr:nvCxnSpPr>
        <xdr:cNvPr id="236" name="直線コネクタ 235"/>
        <xdr:cNvCxnSpPr/>
      </xdr:nvCxnSpPr>
      <xdr:spPr>
        <a:xfrm flipV="1">
          <a:off x="2019300" y="16598150"/>
          <a:ext cx="889000" cy="14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79818</xdr:rowOff>
    </xdr:from>
    <xdr:to>
      <xdr:col>2</xdr:col>
      <xdr:colOff>638175</xdr:colOff>
      <xdr:row>97</xdr:row>
      <xdr:rowOff>112812</xdr:rowOff>
    </xdr:to>
    <xdr:cxnSp macro="">
      <xdr:nvCxnSpPr>
        <xdr:cNvPr id="239" name="直線コネクタ 238"/>
        <xdr:cNvCxnSpPr/>
      </xdr:nvCxnSpPr>
      <xdr:spPr>
        <a:xfrm>
          <a:off x="1130300" y="16710468"/>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124724</xdr:rowOff>
    </xdr:from>
    <xdr:to>
      <xdr:col>6</xdr:col>
      <xdr:colOff>561975</xdr:colOff>
      <xdr:row>96</xdr:row>
      <xdr:rowOff>54874</xdr:rowOff>
    </xdr:to>
    <xdr:sp macro="" textlink="">
      <xdr:nvSpPr>
        <xdr:cNvPr id="249" name="円/楕円 248"/>
        <xdr:cNvSpPr/>
      </xdr:nvSpPr>
      <xdr:spPr>
        <a:xfrm>
          <a:off x="4584700" y="164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103151</xdr:rowOff>
    </xdr:from>
    <xdr:ext cx="534377" cy="259045"/>
    <xdr:sp macro="" textlink="">
      <xdr:nvSpPr>
        <xdr:cNvPr id="250" name="衛生費該当値テキスト"/>
        <xdr:cNvSpPr txBox="1"/>
      </xdr:nvSpPr>
      <xdr:spPr>
        <a:xfrm>
          <a:off x="4686300" y="1639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136820</xdr:rowOff>
    </xdr:from>
    <xdr:to>
      <xdr:col>5</xdr:col>
      <xdr:colOff>409575</xdr:colOff>
      <xdr:row>97</xdr:row>
      <xdr:rowOff>66970</xdr:rowOff>
    </xdr:to>
    <xdr:sp macro="" textlink="">
      <xdr:nvSpPr>
        <xdr:cNvPr id="251" name="円/楕円 250"/>
        <xdr:cNvSpPr/>
      </xdr:nvSpPr>
      <xdr:spPr>
        <a:xfrm>
          <a:off x="3746500" y="165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58097</xdr:rowOff>
    </xdr:from>
    <xdr:ext cx="534377" cy="259045"/>
    <xdr:sp macro="" textlink="">
      <xdr:nvSpPr>
        <xdr:cNvPr id="252" name="テキスト ボックス 251"/>
        <xdr:cNvSpPr txBox="1"/>
      </xdr:nvSpPr>
      <xdr:spPr>
        <a:xfrm>
          <a:off x="3530111" y="166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88150</xdr:rowOff>
    </xdr:from>
    <xdr:to>
      <xdr:col>4</xdr:col>
      <xdr:colOff>206375</xdr:colOff>
      <xdr:row>97</xdr:row>
      <xdr:rowOff>18300</xdr:rowOff>
    </xdr:to>
    <xdr:sp macro="" textlink="">
      <xdr:nvSpPr>
        <xdr:cNvPr id="253" name="円/楕円 252"/>
        <xdr:cNvSpPr/>
      </xdr:nvSpPr>
      <xdr:spPr>
        <a:xfrm>
          <a:off x="2857500" y="16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9427</xdr:rowOff>
    </xdr:from>
    <xdr:ext cx="534377" cy="259045"/>
    <xdr:sp macro="" textlink="">
      <xdr:nvSpPr>
        <xdr:cNvPr id="254" name="テキスト ボックス 253"/>
        <xdr:cNvSpPr txBox="1"/>
      </xdr:nvSpPr>
      <xdr:spPr>
        <a:xfrm>
          <a:off x="2641111" y="166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62012</xdr:rowOff>
    </xdr:from>
    <xdr:to>
      <xdr:col>3</xdr:col>
      <xdr:colOff>3175</xdr:colOff>
      <xdr:row>97</xdr:row>
      <xdr:rowOff>163612</xdr:rowOff>
    </xdr:to>
    <xdr:sp macro="" textlink="">
      <xdr:nvSpPr>
        <xdr:cNvPr id="255" name="円/楕円 254"/>
        <xdr:cNvSpPr/>
      </xdr:nvSpPr>
      <xdr:spPr>
        <a:xfrm>
          <a:off x="1968500" y="166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154739</xdr:rowOff>
    </xdr:from>
    <xdr:ext cx="534377" cy="259045"/>
    <xdr:sp macro="" textlink="">
      <xdr:nvSpPr>
        <xdr:cNvPr id="256" name="テキスト ボックス 255"/>
        <xdr:cNvSpPr txBox="1"/>
      </xdr:nvSpPr>
      <xdr:spPr>
        <a:xfrm>
          <a:off x="1752111" y="1678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29018</xdr:rowOff>
    </xdr:from>
    <xdr:to>
      <xdr:col>1</xdr:col>
      <xdr:colOff>485775</xdr:colOff>
      <xdr:row>97</xdr:row>
      <xdr:rowOff>130618</xdr:rowOff>
    </xdr:to>
    <xdr:sp macro="" textlink="">
      <xdr:nvSpPr>
        <xdr:cNvPr id="257" name="円/楕円 256"/>
        <xdr:cNvSpPr/>
      </xdr:nvSpPr>
      <xdr:spPr>
        <a:xfrm>
          <a:off x="1079500" y="166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121745</xdr:rowOff>
    </xdr:from>
    <xdr:ext cx="534377" cy="259045"/>
    <xdr:sp macro="" textlink="">
      <xdr:nvSpPr>
        <xdr:cNvPr id="258" name="テキスト ボックス 257"/>
        <xdr:cNvSpPr txBox="1"/>
      </xdr:nvSpPr>
      <xdr:spPr>
        <a:xfrm>
          <a:off x="863111" y="1675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57998</xdr:rowOff>
    </xdr:from>
    <xdr:to>
      <xdr:col>15</xdr:col>
      <xdr:colOff>180975</xdr:colOff>
      <xdr:row>37</xdr:row>
      <xdr:rowOff>68514</xdr:rowOff>
    </xdr:to>
    <xdr:cxnSp macro="">
      <xdr:nvCxnSpPr>
        <xdr:cNvPr id="285" name="直線コネクタ 284"/>
        <xdr:cNvCxnSpPr/>
      </xdr:nvCxnSpPr>
      <xdr:spPr>
        <a:xfrm>
          <a:off x="9639300" y="6401648"/>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57998</xdr:rowOff>
    </xdr:from>
    <xdr:to>
      <xdr:col>14</xdr:col>
      <xdr:colOff>28575</xdr:colOff>
      <xdr:row>37</xdr:row>
      <xdr:rowOff>60787</xdr:rowOff>
    </xdr:to>
    <xdr:cxnSp macro="">
      <xdr:nvCxnSpPr>
        <xdr:cNvPr id="288" name="直線コネクタ 287"/>
        <xdr:cNvCxnSpPr/>
      </xdr:nvCxnSpPr>
      <xdr:spPr>
        <a:xfrm flipV="1">
          <a:off x="8750300" y="6401648"/>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103217</xdr:rowOff>
    </xdr:from>
    <xdr:ext cx="469744" cy="259045"/>
    <xdr:sp macro="" textlink="">
      <xdr:nvSpPr>
        <xdr:cNvPr id="290" name="テキスト ボックス 289"/>
        <xdr:cNvSpPr txBox="1"/>
      </xdr:nvSpPr>
      <xdr:spPr>
        <a:xfrm>
          <a:off x="9404427" y="661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60787</xdr:rowOff>
    </xdr:from>
    <xdr:to>
      <xdr:col>12</xdr:col>
      <xdr:colOff>511175</xdr:colOff>
      <xdr:row>37</xdr:row>
      <xdr:rowOff>89271</xdr:rowOff>
    </xdr:to>
    <xdr:cxnSp macro="">
      <xdr:nvCxnSpPr>
        <xdr:cNvPr id="291" name="直線コネクタ 290"/>
        <xdr:cNvCxnSpPr/>
      </xdr:nvCxnSpPr>
      <xdr:spPr>
        <a:xfrm flipV="1">
          <a:off x="7861300" y="6404437"/>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15526</xdr:rowOff>
    </xdr:from>
    <xdr:ext cx="469744" cy="259045"/>
    <xdr:sp macro="" textlink="">
      <xdr:nvSpPr>
        <xdr:cNvPr id="293" name="テキスト ボックス 292"/>
        <xdr:cNvSpPr txBox="1"/>
      </xdr:nvSpPr>
      <xdr:spPr>
        <a:xfrm>
          <a:off x="8515427" y="653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20417</xdr:rowOff>
    </xdr:from>
    <xdr:to>
      <xdr:col>11</xdr:col>
      <xdr:colOff>307975</xdr:colOff>
      <xdr:row>37</xdr:row>
      <xdr:rowOff>89271</xdr:rowOff>
    </xdr:to>
    <xdr:cxnSp macro="">
      <xdr:nvCxnSpPr>
        <xdr:cNvPr id="294" name="直線コネクタ 293"/>
        <xdr:cNvCxnSpPr/>
      </xdr:nvCxnSpPr>
      <xdr:spPr>
        <a:xfrm>
          <a:off x="6972300" y="6364067"/>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10863</xdr:rowOff>
    </xdr:from>
    <xdr:ext cx="469744" cy="259045"/>
    <xdr:sp macro="" textlink="">
      <xdr:nvSpPr>
        <xdr:cNvPr id="296" name="テキスト ボックス 295"/>
        <xdr:cNvSpPr txBox="1"/>
      </xdr:nvSpPr>
      <xdr:spPr>
        <a:xfrm>
          <a:off x="7626427" y="65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110898</xdr:rowOff>
    </xdr:from>
    <xdr:ext cx="469744" cy="259045"/>
    <xdr:sp macro="" textlink="">
      <xdr:nvSpPr>
        <xdr:cNvPr id="298" name="テキスト ボックス 297"/>
        <xdr:cNvSpPr txBox="1"/>
      </xdr:nvSpPr>
      <xdr:spPr>
        <a:xfrm>
          <a:off x="6737427" y="645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17714</xdr:rowOff>
    </xdr:from>
    <xdr:to>
      <xdr:col>15</xdr:col>
      <xdr:colOff>231775</xdr:colOff>
      <xdr:row>37</xdr:row>
      <xdr:rowOff>119314</xdr:rowOff>
    </xdr:to>
    <xdr:sp macro="" textlink="">
      <xdr:nvSpPr>
        <xdr:cNvPr id="304" name="円/楕円 303"/>
        <xdr:cNvSpPr/>
      </xdr:nvSpPr>
      <xdr:spPr>
        <a:xfrm>
          <a:off x="10426700" y="63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40591</xdr:rowOff>
    </xdr:from>
    <xdr:ext cx="469744" cy="259045"/>
    <xdr:sp macro="" textlink="">
      <xdr:nvSpPr>
        <xdr:cNvPr id="305" name="労働費該当値テキスト"/>
        <xdr:cNvSpPr txBox="1"/>
      </xdr:nvSpPr>
      <xdr:spPr>
        <a:xfrm>
          <a:off x="10528300" y="6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7198</xdr:rowOff>
    </xdr:from>
    <xdr:to>
      <xdr:col>14</xdr:col>
      <xdr:colOff>79375</xdr:colOff>
      <xdr:row>37</xdr:row>
      <xdr:rowOff>108798</xdr:rowOff>
    </xdr:to>
    <xdr:sp macro="" textlink="">
      <xdr:nvSpPr>
        <xdr:cNvPr id="306" name="円/楕円 305"/>
        <xdr:cNvSpPr/>
      </xdr:nvSpPr>
      <xdr:spPr>
        <a:xfrm>
          <a:off x="9588500" y="635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125325</xdr:rowOff>
    </xdr:from>
    <xdr:ext cx="469744" cy="259045"/>
    <xdr:sp macro="" textlink="">
      <xdr:nvSpPr>
        <xdr:cNvPr id="307" name="テキスト ボックス 306"/>
        <xdr:cNvSpPr txBox="1"/>
      </xdr:nvSpPr>
      <xdr:spPr>
        <a:xfrm>
          <a:off x="9404427" y="612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9987</xdr:rowOff>
    </xdr:from>
    <xdr:to>
      <xdr:col>12</xdr:col>
      <xdr:colOff>561975</xdr:colOff>
      <xdr:row>37</xdr:row>
      <xdr:rowOff>111587</xdr:rowOff>
    </xdr:to>
    <xdr:sp macro="" textlink="">
      <xdr:nvSpPr>
        <xdr:cNvPr id="308" name="円/楕円 307"/>
        <xdr:cNvSpPr/>
      </xdr:nvSpPr>
      <xdr:spPr>
        <a:xfrm>
          <a:off x="8699500" y="63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128114</xdr:rowOff>
    </xdr:from>
    <xdr:ext cx="469744" cy="259045"/>
    <xdr:sp macro="" textlink="">
      <xdr:nvSpPr>
        <xdr:cNvPr id="309" name="テキスト ボックス 308"/>
        <xdr:cNvSpPr txBox="1"/>
      </xdr:nvSpPr>
      <xdr:spPr>
        <a:xfrm>
          <a:off x="8515427" y="612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38471</xdr:rowOff>
    </xdr:from>
    <xdr:to>
      <xdr:col>11</xdr:col>
      <xdr:colOff>358775</xdr:colOff>
      <xdr:row>37</xdr:row>
      <xdr:rowOff>140071</xdr:rowOff>
    </xdr:to>
    <xdr:sp macro="" textlink="">
      <xdr:nvSpPr>
        <xdr:cNvPr id="310" name="円/楕円 309"/>
        <xdr:cNvSpPr/>
      </xdr:nvSpPr>
      <xdr:spPr>
        <a:xfrm>
          <a:off x="7810500" y="63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156598</xdr:rowOff>
    </xdr:from>
    <xdr:ext cx="469744" cy="259045"/>
    <xdr:sp macro="" textlink="">
      <xdr:nvSpPr>
        <xdr:cNvPr id="311" name="テキスト ボックス 310"/>
        <xdr:cNvSpPr txBox="1"/>
      </xdr:nvSpPr>
      <xdr:spPr>
        <a:xfrm>
          <a:off x="7626427" y="615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141067</xdr:rowOff>
    </xdr:from>
    <xdr:to>
      <xdr:col>10</xdr:col>
      <xdr:colOff>155575</xdr:colOff>
      <xdr:row>37</xdr:row>
      <xdr:rowOff>71217</xdr:rowOff>
    </xdr:to>
    <xdr:sp macro="" textlink="">
      <xdr:nvSpPr>
        <xdr:cNvPr id="312" name="円/楕円 311"/>
        <xdr:cNvSpPr/>
      </xdr:nvSpPr>
      <xdr:spPr>
        <a:xfrm>
          <a:off x="6921500" y="631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87744</xdr:rowOff>
    </xdr:from>
    <xdr:ext cx="469744" cy="259045"/>
    <xdr:sp macro="" textlink="">
      <xdr:nvSpPr>
        <xdr:cNvPr id="313" name="テキスト ボックス 312"/>
        <xdr:cNvSpPr txBox="1"/>
      </xdr:nvSpPr>
      <xdr:spPr>
        <a:xfrm>
          <a:off x="6737427" y="608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41980</xdr:rowOff>
    </xdr:from>
    <xdr:to>
      <xdr:col>15</xdr:col>
      <xdr:colOff>180975</xdr:colOff>
      <xdr:row>59</xdr:row>
      <xdr:rowOff>43683</xdr:rowOff>
    </xdr:to>
    <xdr:cxnSp macro="">
      <xdr:nvCxnSpPr>
        <xdr:cNvPr id="344" name="直線コネクタ 343"/>
        <xdr:cNvCxnSpPr/>
      </xdr:nvCxnSpPr>
      <xdr:spPr>
        <a:xfrm>
          <a:off x="9639300" y="10157530"/>
          <a:ext cx="8382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8306</xdr:rowOff>
    </xdr:from>
    <xdr:to>
      <xdr:col>14</xdr:col>
      <xdr:colOff>28575</xdr:colOff>
      <xdr:row>59</xdr:row>
      <xdr:rowOff>41980</xdr:rowOff>
    </xdr:to>
    <xdr:cxnSp macro="">
      <xdr:nvCxnSpPr>
        <xdr:cNvPr id="347" name="直線コネクタ 346"/>
        <xdr:cNvCxnSpPr/>
      </xdr:nvCxnSpPr>
      <xdr:spPr>
        <a:xfrm>
          <a:off x="8750300" y="10123856"/>
          <a:ext cx="889000" cy="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8306</xdr:rowOff>
    </xdr:from>
    <xdr:to>
      <xdr:col>12</xdr:col>
      <xdr:colOff>511175</xdr:colOff>
      <xdr:row>59</xdr:row>
      <xdr:rowOff>60730</xdr:rowOff>
    </xdr:to>
    <xdr:cxnSp macro="">
      <xdr:nvCxnSpPr>
        <xdr:cNvPr id="350" name="直線コネクタ 349"/>
        <xdr:cNvCxnSpPr/>
      </xdr:nvCxnSpPr>
      <xdr:spPr>
        <a:xfrm flipV="1">
          <a:off x="7861300" y="10123856"/>
          <a:ext cx="889000" cy="5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52" name="テキスト ボックス 351"/>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60730</xdr:rowOff>
    </xdr:from>
    <xdr:to>
      <xdr:col>11</xdr:col>
      <xdr:colOff>307975</xdr:colOff>
      <xdr:row>59</xdr:row>
      <xdr:rowOff>61602</xdr:rowOff>
    </xdr:to>
    <xdr:cxnSp macro="">
      <xdr:nvCxnSpPr>
        <xdr:cNvPr id="353" name="直線コネクタ 352"/>
        <xdr:cNvCxnSpPr/>
      </xdr:nvCxnSpPr>
      <xdr:spPr>
        <a:xfrm flipV="1">
          <a:off x="6972300" y="10176280"/>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164333</xdr:rowOff>
    </xdr:from>
    <xdr:to>
      <xdr:col>15</xdr:col>
      <xdr:colOff>231775</xdr:colOff>
      <xdr:row>59</xdr:row>
      <xdr:rowOff>94483</xdr:rowOff>
    </xdr:to>
    <xdr:sp macro="" textlink="">
      <xdr:nvSpPr>
        <xdr:cNvPr id="363" name="円/楕円 362"/>
        <xdr:cNvSpPr/>
      </xdr:nvSpPr>
      <xdr:spPr>
        <a:xfrm>
          <a:off x="10426700" y="101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123710</xdr:rowOff>
    </xdr:from>
    <xdr:ext cx="534377" cy="259045"/>
    <xdr:sp macro="" textlink="">
      <xdr:nvSpPr>
        <xdr:cNvPr id="364" name="農林水産業費該当値テキスト"/>
        <xdr:cNvSpPr txBox="1"/>
      </xdr:nvSpPr>
      <xdr:spPr>
        <a:xfrm>
          <a:off x="10528300" y="98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162630</xdr:rowOff>
    </xdr:from>
    <xdr:to>
      <xdr:col>14</xdr:col>
      <xdr:colOff>79375</xdr:colOff>
      <xdr:row>59</xdr:row>
      <xdr:rowOff>92780</xdr:rowOff>
    </xdr:to>
    <xdr:sp macro="" textlink="">
      <xdr:nvSpPr>
        <xdr:cNvPr id="365" name="円/楕円 364"/>
        <xdr:cNvSpPr/>
      </xdr:nvSpPr>
      <xdr:spPr>
        <a:xfrm>
          <a:off x="9588500" y="101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109307</xdr:rowOff>
    </xdr:from>
    <xdr:ext cx="534377" cy="259045"/>
    <xdr:sp macro="" textlink="">
      <xdr:nvSpPr>
        <xdr:cNvPr id="366" name="テキスト ボックス 365"/>
        <xdr:cNvSpPr txBox="1"/>
      </xdr:nvSpPr>
      <xdr:spPr>
        <a:xfrm>
          <a:off x="9372111" y="988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128956</xdr:rowOff>
    </xdr:from>
    <xdr:to>
      <xdr:col>12</xdr:col>
      <xdr:colOff>561975</xdr:colOff>
      <xdr:row>59</xdr:row>
      <xdr:rowOff>59106</xdr:rowOff>
    </xdr:to>
    <xdr:sp macro="" textlink="">
      <xdr:nvSpPr>
        <xdr:cNvPr id="367" name="円/楕円 366"/>
        <xdr:cNvSpPr/>
      </xdr:nvSpPr>
      <xdr:spPr>
        <a:xfrm>
          <a:off x="8699500" y="100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75633</xdr:rowOff>
    </xdr:from>
    <xdr:ext cx="534377" cy="259045"/>
    <xdr:sp macro="" textlink="">
      <xdr:nvSpPr>
        <xdr:cNvPr id="368" name="テキスト ボックス 367"/>
        <xdr:cNvSpPr txBox="1"/>
      </xdr:nvSpPr>
      <xdr:spPr>
        <a:xfrm>
          <a:off x="8483111" y="98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9930</xdr:rowOff>
    </xdr:from>
    <xdr:to>
      <xdr:col>11</xdr:col>
      <xdr:colOff>358775</xdr:colOff>
      <xdr:row>59</xdr:row>
      <xdr:rowOff>111530</xdr:rowOff>
    </xdr:to>
    <xdr:sp macro="" textlink="">
      <xdr:nvSpPr>
        <xdr:cNvPr id="369" name="円/楕円 368"/>
        <xdr:cNvSpPr/>
      </xdr:nvSpPr>
      <xdr:spPr>
        <a:xfrm>
          <a:off x="7810500" y="101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102657</xdr:rowOff>
    </xdr:from>
    <xdr:ext cx="534377" cy="259045"/>
    <xdr:sp macro="" textlink="">
      <xdr:nvSpPr>
        <xdr:cNvPr id="370" name="テキスト ボックス 369"/>
        <xdr:cNvSpPr txBox="1"/>
      </xdr:nvSpPr>
      <xdr:spPr>
        <a:xfrm>
          <a:off x="7594111" y="102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10802</xdr:rowOff>
    </xdr:from>
    <xdr:to>
      <xdr:col>10</xdr:col>
      <xdr:colOff>155575</xdr:colOff>
      <xdr:row>59</xdr:row>
      <xdr:rowOff>112402</xdr:rowOff>
    </xdr:to>
    <xdr:sp macro="" textlink="">
      <xdr:nvSpPr>
        <xdr:cNvPr id="371" name="円/楕円 370"/>
        <xdr:cNvSpPr/>
      </xdr:nvSpPr>
      <xdr:spPr>
        <a:xfrm>
          <a:off x="6921500" y="101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103529</xdr:rowOff>
    </xdr:from>
    <xdr:ext cx="534377" cy="259045"/>
    <xdr:sp macro="" textlink="">
      <xdr:nvSpPr>
        <xdr:cNvPr id="372" name="テキスト ボックス 371"/>
        <xdr:cNvSpPr txBox="1"/>
      </xdr:nvSpPr>
      <xdr:spPr>
        <a:xfrm>
          <a:off x="6705111" y="102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33007</xdr:rowOff>
    </xdr:from>
    <xdr:to>
      <xdr:col>15</xdr:col>
      <xdr:colOff>180975</xdr:colOff>
      <xdr:row>78</xdr:row>
      <xdr:rowOff>77795</xdr:rowOff>
    </xdr:to>
    <xdr:cxnSp macro="">
      <xdr:nvCxnSpPr>
        <xdr:cNvPr id="399" name="直線コネクタ 398"/>
        <xdr:cNvCxnSpPr/>
      </xdr:nvCxnSpPr>
      <xdr:spPr>
        <a:xfrm flipV="1">
          <a:off x="9639300" y="13406107"/>
          <a:ext cx="838200" cy="4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77795</xdr:rowOff>
    </xdr:from>
    <xdr:to>
      <xdr:col>14</xdr:col>
      <xdr:colOff>28575</xdr:colOff>
      <xdr:row>78</xdr:row>
      <xdr:rowOff>89435</xdr:rowOff>
    </xdr:to>
    <xdr:cxnSp macro="">
      <xdr:nvCxnSpPr>
        <xdr:cNvPr id="402" name="直線コネクタ 401"/>
        <xdr:cNvCxnSpPr/>
      </xdr:nvCxnSpPr>
      <xdr:spPr>
        <a:xfrm flipV="1">
          <a:off x="8750300" y="13450895"/>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89435</xdr:rowOff>
    </xdr:from>
    <xdr:to>
      <xdr:col>12</xdr:col>
      <xdr:colOff>511175</xdr:colOff>
      <xdr:row>78</xdr:row>
      <xdr:rowOff>105118</xdr:rowOff>
    </xdr:to>
    <xdr:cxnSp macro="">
      <xdr:nvCxnSpPr>
        <xdr:cNvPr id="405" name="直線コネクタ 404"/>
        <xdr:cNvCxnSpPr/>
      </xdr:nvCxnSpPr>
      <xdr:spPr>
        <a:xfrm flipV="1">
          <a:off x="7861300" y="13462535"/>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63585</xdr:rowOff>
    </xdr:from>
    <xdr:to>
      <xdr:col>11</xdr:col>
      <xdr:colOff>307975</xdr:colOff>
      <xdr:row>78</xdr:row>
      <xdr:rowOff>105118</xdr:rowOff>
    </xdr:to>
    <xdr:cxnSp macro="">
      <xdr:nvCxnSpPr>
        <xdr:cNvPr id="408" name="直線コネクタ 407"/>
        <xdr:cNvCxnSpPr/>
      </xdr:nvCxnSpPr>
      <xdr:spPr>
        <a:xfrm>
          <a:off x="6972300" y="13436685"/>
          <a:ext cx="889000" cy="4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153657</xdr:rowOff>
    </xdr:from>
    <xdr:to>
      <xdr:col>15</xdr:col>
      <xdr:colOff>231775</xdr:colOff>
      <xdr:row>78</xdr:row>
      <xdr:rowOff>83807</xdr:rowOff>
    </xdr:to>
    <xdr:sp macro="" textlink="">
      <xdr:nvSpPr>
        <xdr:cNvPr id="418" name="円/楕円 417"/>
        <xdr:cNvSpPr/>
      </xdr:nvSpPr>
      <xdr:spPr>
        <a:xfrm>
          <a:off x="10426700" y="133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68584</xdr:rowOff>
    </xdr:from>
    <xdr:ext cx="534377" cy="259045"/>
    <xdr:sp macro="" textlink="">
      <xdr:nvSpPr>
        <xdr:cNvPr id="419" name="商工費該当値テキスト"/>
        <xdr:cNvSpPr txBox="1"/>
      </xdr:nvSpPr>
      <xdr:spPr>
        <a:xfrm>
          <a:off x="10528300" y="132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26995</xdr:rowOff>
    </xdr:from>
    <xdr:to>
      <xdr:col>14</xdr:col>
      <xdr:colOff>79375</xdr:colOff>
      <xdr:row>78</xdr:row>
      <xdr:rowOff>128595</xdr:rowOff>
    </xdr:to>
    <xdr:sp macro="" textlink="">
      <xdr:nvSpPr>
        <xdr:cNvPr id="420" name="円/楕円 419"/>
        <xdr:cNvSpPr/>
      </xdr:nvSpPr>
      <xdr:spPr>
        <a:xfrm>
          <a:off x="9588500" y="134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119722</xdr:rowOff>
    </xdr:from>
    <xdr:ext cx="469744" cy="259045"/>
    <xdr:sp macro="" textlink="">
      <xdr:nvSpPr>
        <xdr:cNvPr id="421" name="テキスト ボックス 420"/>
        <xdr:cNvSpPr txBox="1"/>
      </xdr:nvSpPr>
      <xdr:spPr>
        <a:xfrm>
          <a:off x="9404427" y="1349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38635</xdr:rowOff>
    </xdr:from>
    <xdr:to>
      <xdr:col>12</xdr:col>
      <xdr:colOff>561975</xdr:colOff>
      <xdr:row>78</xdr:row>
      <xdr:rowOff>140235</xdr:rowOff>
    </xdr:to>
    <xdr:sp macro="" textlink="">
      <xdr:nvSpPr>
        <xdr:cNvPr id="422" name="円/楕円 421"/>
        <xdr:cNvSpPr/>
      </xdr:nvSpPr>
      <xdr:spPr>
        <a:xfrm>
          <a:off x="8699500" y="134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131362</xdr:rowOff>
    </xdr:from>
    <xdr:ext cx="469744" cy="259045"/>
    <xdr:sp macro="" textlink="">
      <xdr:nvSpPr>
        <xdr:cNvPr id="423" name="テキスト ボックス 422"/>
        <xdr:cNvSpPr txBox="1"/>
      </xdr:nvSpPr>
      <xdr:spPr>
        <a:xfrm>
          <a:off x="8515427" y="1350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54318</xdr:rowOff>
    </xdr:from>
    <xdr:to>
      <xdr:col>11</xdr:col>
      <xdr:colOff>358775</xdr:colOff>
      <xdr:row>78</xdr:row>
      <xdr:rowOff>155918</xdr:rowOff>
    </xdr:to>
    <xdr:sp macro="" textlink="">
      <xdr:nvSpPr>
        <xdr:cNvPr id="424" name="円/楕円 423"/>
        <xdr:cNvSpPr/>
      </xdr:nvSpPr>
      <xdr:spPr>
        <a:xfrm>
          <a:off x="7810500" y="134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147045</xdr:rowOff>
    </xdr:from>
    <xdr:ext cx="469744" cy="259045"/>
    <xdr:sp macro="" textlink="">
      <xdr:nvSpPr>
        <xdr:cNvPr id="425" name="テキスト ボックス 424"/>
        <xdr:cNvSpPr txBox="1"/>
      </xdr:nvSpPr>
      <xdr:spPr>
        <a:xfrm>
          <a:off x="7626427" y="135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12785</xdr:rowOff>
    </xdr:from>
    <xdr:to>
      <xdr:col>10</xdr:col>
      <xdr:colOff>155575</xdr:colOff>
      <xdr:row>78</xdr:row>
      <xdr:rowOff>114385</xdr:rowOff>
    </xdr:to>
    <xdr:sp macro="" textlink="">
      <xdr:nvSpPr>
        <xdr:cNvPr id="426" name="円/楕円 425"/>
        <xdr:cNvSpPr/>
      </xdr:nvSpPr>
      <xdr:spPr>
        <a:xfrm>
          <a:off x="6921500" y="133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105512</xdr:rowOff>
    </xdr:from>
    <xdr:ext cx="469744" cy="259045"/>
    <xdr:sp macro="" textlink="">
      <xdr:nvSpPr>
        <xdr:cNvPr id="427" name="テキスト ボックス 426"/>
        <xdr:cNvSpPr txBox="1"/>
      </xdr:nvSpPr>
      <xdr:spPr>
        <a:xfrm>
          <a:off x="6737427" y="134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123248</xdr:rowOff>
    </xdr:from>
    <xdr:to>
      <xdr:col>15</xdr:col>
      <xdr:colOff>180975</xdr:colOff>
      <xdr:row>98</xdr:row>
      <xdr:rowOff>129020</xdr:rowOff>
    </xdr:to>
    <xdr:cxnSp macro="">
      <xdr:nvCxnSpPr>
        <xdr:cNvPr id="454" name="直線コネクタ 453"/>
        <xdr:cNvCxnSpPr/>
      </xdr:nvCxnSpPr>
      <xdr:spPr>
        <a:xfrm flipV="1">
          <a:off x="9639300" y="16925348"/>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118236</xdr:rowOff>
    </xdr:from>
    <xdr:to>
      <xdr:col>14</xdr:col>
      <xdr:colOff>28575</xdr:colOff>
      <xdr:row>98</xdr:row>
      <xdr:rowOff>129020</xdr:rowOff>
    </xdr:to>
    <xdr:cxnSp macro="">
      <xdr:nvCxnSpPr>
        <xdr:cNvPr id="457" name="直線コネクタ 456"/>
        <xdr:cNvCxnSpPr/>
      </xdr:nvCxnSpPr>
      <xdr:spPr>
        <a:xfrm>
          <a:off x="8750300" y="16920336"/>
          <a:ext cx="889000" cy="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102219</xdr:rowOff>
    </xdr:from>
    <xdr:to>
      <xdr:col>12</xdr:col>
      <xdr:colOff>511175</xdr:colOff>
      <xdr:row>98</xdr:row>
      <xdr:rowOff>118236</xdr:rowOff>
    </xdr:to>
    <xdr:cxnSp macro="">
      <xdr:nvCxnSpPr>
        <xdr:cNvPr id="460" name="直線コネクタ 459"/>
        <xdr:cNvCxnSpPr/>
      </xdr:nvCxnSpPr>
      <xdr:spPr>
        <a:xfrm>
          <a:off x="7861300" y="16904319"/>
          <a:ext cx="8890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102219</xdr:rowOff>
    </xdr:from>
    <xdr:to>
      <xdr:col>11</xdr:col>
      <xdr:colOff>307975</xdr:colOff>
      <xdr:row>98</xdr:row>
      <xdr:rowOff>126774</xdr:rowOff>
    </xdr:to>
    <xdr:cxnSp macro="">
      <xdr:nvCxnSpPr>
        <xdr:cNvPr id="463" name="直線コネクタ 462"/>
        <xdr:cNvCxnSpPr/>
      </xdr:nvCxnSpPr>
      <xdr:spPr>
        <a:xfrm flipV="1">
          <a:off x="6972300" y="16904319"/>
          <a:ext cx="889000" cy="2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72448</xdr:rowOff>
    </xdr:from>
    <xdr:to>
      <xdr:col>15</xdr:col>
      <xdr:colOff>231775</xdr:colOff>
      <xdr:row>99</xdr:row>
      <xdr:rowOff>2598</xdr:rowOff>
    </xdr:to>
    <xdr:sp macro="" textlink="">
      <xdr:nvSpPr>
        <xdr:cNvPr id="473" name="円/楕円 472"/>
        <xdr:cNvSpPr/>
      </xdr:nvSpPr>
      <xdr:spPr>
        <a:xfrm>
          <a:off x="10426700" y="168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78220</xdr:rowOff>
    </xdr:from>
    <xdr:to>
      <xdr:col>14</xdr:col>
      <xdr:colOff>79375</xdr:colOff>
      <xdr:row>99</xdr:row>
      <xdr:rowOff>8370</xdr:rowOff>
    </xdr:to>
    <xdr:sp macro="" textlink="">
      <xdr:nvSpPr>
        <xdr:cNvPr id="475" name="円/楕円 474"/>
        <xdr:cNvSpPr/>
      </xdr:nvSpPr>
      <xdr:spPr>
        <a:xfrm>
          <a:off x="9588500" y="168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170947</xdr:rowOff>
    </xdr:from>
    <xdr:ext cx="534377" cy="259045"/>
    <xdr:sp macro="" textlink="">
      <xdr:nvSpPr>
        <xdr:cNvPr id="476" name="テキスト ボックス 475"/>
        <xdr:cNvSpPr txBox="1"/>
      </xdr:nvSpPr>
      <xdr:spPr>
        <a:xfrm>
          <a:off x="9372111" y="169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67436</xdr:rowOff>
    </xdr:from>
    <xdr:to>
      <xdr:col>12</xdr:col>
      <xdr:colOff>561975</xdr:colOff>
      <xdr:row>98</xdr:row>
      <xdr:rowOff>169036</xdr:rowOff>
    </xdr:to>
    <xdr:sp macro="" textlink="">
      <xdr:nvSpPr>
        <xdr:cNvPr id="477" name="円/楕円 476"/>
        <xdr:cNvSpPr/>
      </xdr:nvSpPr>
      <xdr:spPr>
        <a:xfrm>
          <a:off x="8699500" y="16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160163</xdr:rowOff>
    </xdr:from>
    <xdr:ext cx="534377" cy="259045"/>
    <xdr:sp macro="" textlink="">
      <xdr:nvSpPr>
        <xdr:cNvPr id="478" name="テキスト ボックス 477"/>
        <xdr:cNvSpPr txBox="1"/>
      </xdr:nvSpPr>
      <xdr:spPr>
        <a:xfrm>
          <a:off x="8483111" y="169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51419</xdr:rowOff>
    </xdr:from>
    <xdr:to>
      <xdr:col>11</xdr:col>
      <xdr:colOff>358775</xdr:colOff>
      <xdr:row>98</xdr:row>
      <xdr:rowOff>153019</xdr:rowOff>
    </xdr:to>
    <xdr:sp macro="" textlink="">
      <xdr:nvSpPr>
        <xdr:cNvPr id="479" name="円/楕円 478"/>
        <xdr:cNvSpPr/>
      </xdr:nvSpPr>
      <xdr:spPr>
        <a:xfrm>
          <a:off x="7810500" y="168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144146</xdr:rowOff>
    </xdr:from>
    <xdr:ext cx="534377" cy="259045"/>
    <xdr:sp macro="" textlink="">
      <xdr:nvSpPr>
        <xdr:cNvPr id="480" name="テキスト ボックス 479"/>
        <xdr:cNvSpPr txBox="1"/>
      </xdr:nvSpPr>
      <xdr:spPr>
        <a:xfrm>
          <a:off x="7594111" y="1694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75974</xdr:rowOff>
    </xdr:from>
    <xdr:to>
      <xdr:col>10</xdr:col>
      <xdr:colOff>155575</xdr:colOff>
      <xdr:row>99</xdr:row>
      <xdr:rowOff>6124</xdr:rowOff>
    </xdr:to>
    <xdr:sp macro="" textlink="">
      <xdr:nvSpPr>
        <xdr:cNvPr id="481" name="円/楕円 480"/>
        <xdr:cNvSpPr/>
      </xdr:nvSpPr>
      <xdr:spPr>
        <a:xfrm>
          <a:off x="6921500" y="16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168701</xdr:rowOff>
    </xdr:from>
    <xdr:ext cx="534377" cy="259045"/>
    <xdr:sp macro="" textlink="">
      <xdr:nvSpPr>
        <xdr:cNvPr id="482" name="テキスト ボックス 481"/>
        <xdr:cNvSpPr txBox="1"/>
      </xdr:nvSpPr>
      <xdr:spPr>
        <a:xfrm>
          <a:off x="6705111" y="169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151620</xdr:rowOff>
    </xdr:from>
    <xdr:to>
      <xdr:col>23</xdr:col>
      <xdr:colOff>517525</xdr:colOff>
      <xdr:row>36</xdr:row>
      <xdr:rowOff>158755</xdr:rowOff>
    </xdr:to>
    <xdr:cxnSp macro="">
      <xdr:nvCxnSpPr>
        <xdr:cNvPr id="513" name="直線コネクタ 512"/>
        <xdr:cNvCxnSpPr/>
      </xdr:nvCxnSpPr>
      <xdr:spPr>
        <a:xfrm>
          <a:off x="15481300" y="6323820"/>
          <a:ext cx="8382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151620</xdr:rowOff>
    </xdr:from>
    <xdr:to>
      <xdr:col>22</xdr:col>
      <xdr:colOff>365125</xdr:colOff>
      <xdr:row>37</xdr:row>
      <xdr:rowOff>86240</xdr:rowOff>
    </xdr:to>
    <xdr:cxnSp macro="">
      <xdr:nvCxnSpPr>
        <xdr:cNvPr id="516" name="直線コネクタ 515"/>
        <xdr:cNvCxnSpPr/>
      </xdr:nvCxnSpPr>
      <xdr:spPr>
        <a:xfrm flipV="1">
          <a:off x="14592300" y="6323820"/>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103401</xdr:rowOff>
    </xdr:from>
    <xdr:to>
      <xdr:col>21</xdr:col>
      <xdr:colOff>161925</xdr:colOff>
      <xdr:row>37</xdr:row>
      <xdr:rowOff>86240</xdr:rowOff>
    </xdr:to>
    <xdr:cxnSp macro="">
      <xdr:nvCxnSpPr>
        <xdr:cNvPr id="519" name="直線コネクタ 518"/>
        <xdr:cNvCxnSpPr/>
      </xdr:nvCxnSpPr>
      <xdr:spPr>
        <a:xfrm>
          <a:off x="13703300" y="6275601"/>
          <a:ext cx="889000" cy="15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103401</xdr:rowOff>
    </xdr:from>
    <xdr:to>
      <xdr:col>19</xdr:col>
      <xdr:colOff>644525</xdr:colOff>
      <xdr:row>37</xdr:row>
      <xdr:rowOff>29956</xdr:rowOff>
    </xdr:to>
    <xdr:cxnSp macro="">
      <xdr:nvCxnSpPr>
        <xdr:cNvPr id="522" name="直線コネクタ 521"/>
        <xdr:cNvCxnSpPr/>
      </xdr:nvCxnSpPr>
      <xdr:spPr>
        <a:xfrm flipV="1">
          <a:off x="12814300" y="6275601"/>
          <a:ext cx="889000" cy="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167160</xdr:rowOff>
    </xdr:from>
    <xdr:ext cx="534377" cy="259045"/>
    <xdr:sp macro="" textlink="">
      <xdr:nvSpPr>
        <xdr:cNvPr id="524" name="テキスト ボックス 523"/>
        <xdr:cNvSpPr txBox="1"/>
      </xdr:nvSpPr>
      <xdr:spPr>
        <a:xfrm>
          <a:off x="13436111" y="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107955</xdr:rowOff>
    </xdr:from>
    <xdr:to>
      <xdr:col>23</xdr:col>
      <xdr:colOff>568325</xdr:colOff>
      <xdr:row>37</xdr:row>
      <xdr:rowOff>38105</xdr:rowOff>
    </xdr:to>
    <xdr:sp macro="" textlink="">
      <xdr:nvSpPr>
        <xdr:cNvPr id="532" name="円/楕円 531"/>
        <xdr:cNvSpPr/>
      </xdr:nvSpPr>
      <xdr:spPr>
        <a:xfrm>
          <a:off x="16268700" y="62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86382</xdr:rowOff>
    </xdr:from>
    <xdr:ext cx="534377" cy="259045"/>
    <xdr:sp macro="" textlink="">
      <xdr:nvSpPr>
        <xdr:cNvPr id="533" name="消防費該当値テキスト"/>
        <xdr:cNvSpPr txBox="1"/>
      </xdr:nvSpPr>
      <xdr:spPr>
        <a:xfrm>
          <a:off x="16370300" y="625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100820</xdr:rowOff>
    </xdr:from>
    <xdr:to>
      <xdr:col>22</xdr:col>
      <xdr:colOff>415925</xdr:colOff>
      <xdr:row>37</xdr:row>
      <xdr:rowOff>30970</xdr:rowOff>
    </xdr:to>
    <xdr:sp macro="" textlink="">
      <xdr:nvSpPr>
        <xdr:cNvPr id="534" name="円/楕円 533"/>
        <xdr:cNvSpPr/>
      </xdr:nvSpPr>
      <xdr:spPr>
        <a:xfrm>
          <a:off x="15430500" y="62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22097</xdr:rowOff>
    </xdr:from>
    <xdr:ext cx="534377" cy="259045"/>
    <xdr:sp macro="" textlink="">
      <xdr:nvSpPr>
        <xdr:cNvPr id="535" name="テキスト ボックス 534"/>
        <xdr:cNvSpPr txBox="1"/>
      </xdr:nvSpPr>
      <xdr:spPr>
        <a:xfrm>
          <a:off x="15214111" y="636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35440</xdr:rowOff>
    </xdr:from>
    <xdr:to>
      <xdr:col>21</xdr:col>
      <xdr:colOff>212725</xdr:colOff>
      <xdr:row>37</xdr:row>
      <xdr:rowOff>137040</xdr:rowOff>
    </xdr:to>
    <xdr:sp macro="" textlink="">
      <xdr:nvSpPr>
        <xdr:cNvPr id="536" name="円/楕円 535"/>
        <xdr:cNvSpPr/>
      </xdr:nvSpPr>
      <xdr:spPr>
        <a:xfrm>
          <a:off x="14541500" y="63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128167</xdr:rowOff>
    </xdr:from>
    <xdr:ext cx="534377" cy="259045"/>
    <xdr:sp macro="" textlink="">
      <xdr:nvSpPr>
        <xdr:cNvPr id="537" name="テキスト ボックス 536"/>
        <xdr:cNvSpPr txBox="1"/>
      </xdr:nvSpPr>
      <xdr:spPr>
        <a:xfrm>
          <a:off x="14325111" y="647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52601</xdr:rowOff>
    </xdr:from>
    <xdr:to>
      <xdr:col>20</xdr:col>
      <xdr:colOff>9525</xdr:colOff>
      <xdr:row>36</xdr:row>
      <xdr:rowOff>154201</xdr:rowOff>
    </xdr:to>
    <xdr:sp macro="" textlink="">
      <xdr:nvSpPr>
        <xdr:cNvPr id="538" name="円/楕円 537"/>
        <xdr:cNvSpPr/>
      </xdr:nvSpPr>
      <xdr:spPr>
        <a:xfrm>
          <a:off x="13652500" y="62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170728</xdr:rowOff>
    </xdr:from>
    <xdr:ext cx="534377" cy="259045"/>
    <xdr:sp macro="" textlink="">
      <xdr:nvSpPr>
        <xdr:cNvPr id="539" name="テキスト ボックス 538"/>
        <xdr:cNvSpPr txBox="1"/>
      </xdr:nvSpPr>
      <xdr:spPr>
        <a:xfrm>
          <a:off x="13436111" y="60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150606</xdr:rowOff>
    </xdr:from>
    <xdr:to>
      <xdr:col>18</xdr:col>
      <xdr:colOff>492125</xdr:colOff>
      <xdr:row>37</xdr:row>
      <xdr:rowOff>80756</xdr:rowOff>
    </xdr:to>
    <xdr:sp macro="" textlink="">
      <xdr:nvSpPr>
        <xdr:cNvPr id="540" name="円/楕円 539"/>
        <xdr:cNvSpPr/>
      </xdr:nvSpPr>
      <xdr:spPr>
        <a:xfrm>
          <a:off x="12763500" y="6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71883</xdr:rowOff>
    </xdr:from>
    <xdr:ext cx="534377" cy="259045"/>
    <xdr:sp macro="" textlink="">
      <xdr:nvSpPr>
        <xdr:cNvPr id="541" name="テキスト ボックス 540"/>
        <xdr:cNvSpPr txBox="1"/>
      </xdr:nvSpPr>
      <xdr:spPr>
        <a:xfrm>
          <a:off x="12547111" y="64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103894</xdr:rowOff>
    </xdr:from>
    <xdr:to>
      <xdr:col>23</xdr:col>
      <xdr:colOff>517525</xdr:colOff>
      <xdr:row>54</xdr:row>
      <xdr:rowOff>26484</xdr:rowOff>
    </xdr:to>
    <xdr:cxnSp macro="">
      <xdr:nvCxnSpPr>
        <xdr:cNvPr id="572" name="直線コネクタ 571"/>
        <xdr:cNvCxnSpPr/>
      </xdr:nvCxnSpPr>
      <xdr:spPr>
        <a:xfrm>
          <a:off x="15481300" y="8847844"/>
          <a:ext cx="838200" cy="43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103894</xdr:rowOff>
    </xdr:from>
    <xdr:to>
      <xdr:col>22</xdr:col>
      <xdr:colOff>365125</xdr:colOff>
      <xdr:row>54</xdr:row>
      <xdr:rowOff>6805</xdr:rowOff>
    </xdr:to>
    <xdr:cxnSp macro="">
      <xdr:nvCxnSpPr>
        <xdr:cNvPr id="575" name="直線コネクタ 574"/>
        <xdr:cNvCxnSpPr/>
      </xdr:nvCxnSpPr>
      <xdr:spPr>
        <a:xfrm flipV="1">
          <a:off x="14592300" y="8847844"/>
          <a:ext cx="889000" cy="41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140061</xdr:rowOff>
    </xdr:from>
    <xdr:ext cx="534377" cy="259045"/>
    <xdr:sp macro="" textlink="">
      <xdr:nvSpPr>
        <xdr:cNvPr id="577" name="テキスト ボックス 576"/>
        <xdr:cNvSpPr txBox="1"/>
      </xdr:nvSpPr>
      <xdr:spPr>
        <a:xfrm>
          <a:off x="15214111" y="97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6805</xdr:rowOff>
    </xdr:from>
    <xdr:to>
      <xdr:col>21</xdr:col>
      <xdr:colOff>161925</xdr:colOff>
      <xdr:row>55</xdr:row>
      <xdr:rowOff>130856</xdr:rowOff>
    </xdr:to>
    <xdr:cxnSp macro="">
      <xdr:nvCxnSpPr>
        <xdr:cNvPr id="578" name="直線コネクタ 577"/>
        <xdr:cNvCxnSpPr/>
      </xdr:nvCxnSpPr>
      <xdr:spPr>
        <a:xfrm flipV="1">
          <a:off x="13703300" y="9265105"/>
          <a:ext cx="889000" cy="29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152543</xdr:rowOff>
    </xdr:from>
    <xdr:ext cx="534377" cy="259045"/>
    <xdr:sp macro="" textlink="">
      <xdr:nvSpPr>
        <xdr:cNvPr id="580" name="テキスト ボックス 579"/>
        <xdr:cNvSpPr txBox="1"/>
      </xdr:nvSpPr>
      <xdr:spPr>
        <a:xfrm>
          <a:off x="14325111" y="97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130856</xdr:rowOff>
    </xdr:from>
    <xdr:to>
      <xdr:col>19</xdr:col>
      <xdr:colOff>644525</xdr:colOff>
      <xdr:row>56</xdr:row>
      <xdr:rowOff>103229</xdr:rowOff>
    </xdr:to>
    <xdr:cxnSp macro="">
      <xdr:nvCxnSpPr>
        <xdr:cNvPr id="581" name="直線コネクタ 580"/>
        <xdr:cNvCxnSpPr/>
      </xdr:nvCxnSpPr>
      <xdr:spPr>
        <a:xfrm flipV="1">
          <a:off x="12814300" y="9560606"/>
          <a:ext cx="889000" cy="14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4697</xdr:rowOff>
    </xdr:from>
    <xdr:ext cx="534377" cy="259045"/>
    <xdr:sp macro="" textlink="">
      <xdr:nvSpPr>
        <xdr:cNvPr id="583" name="テキスト ボックス 582"/>
        <xdr:cNvSpPr txBox="1"/>
      </xdr:nvSpPr>
      <xdr:spPr>
        <a:xfrm>
          <a:off x="13436111" y="9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21993</xdr:rowOff>
    </xdr:from>
    <xdr:ext cx="534377" cy="259045"/>
    <xdr:sp macro="" textlink="">
      <xdr:nvSpPr>
        <xdr:cNvPr id="585" name="テキスト ボックス 584"/>
        <xdr:cNvSpPr txBox="1"/>
      </xdr:nvSpPr>
      <xdr:spPr>
        <a:xfrm>
          <a:off x="12547111" y="97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147134</xdr:rowOff>
    </xdr:from>
    <xdr:to>
      <xdr:col>23</xdr:col>
      <xdr:colOff>568325</xdr:colOff>
      <xdr:row>54</xdr:row>
      <xdr:rowOff>77284</xdr:rowOff>
    </xdr:to>
    <xdr:sp macro="" textlink="">
      <xdr:nvSpPr>
        <xdr:cNvPr id="591" name="円/楕円 590"/>
        <xdr:cNvSpPr/>
      </xdr:nvSpPr>
      <xdr:spPr>
        <a:xfrm>
          <a:off x="16268700" y="923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170011</xdr:rowOff>
    </xdr:from>
    <xdr:ext cx="599010" cy="259045"/>
    <xdr:sp macro="" textlink="">
      <xdr:nvSpPr>
        <xdr:cNvPr id="592" name="教育費該当値テキスト"/>
        <xdr:cNvSpPr txBox="1"/>
      </xdr:nvSpPr>
      <xdr:spPr>
        <a:xfrm>
          <a:off x="16370300" y="908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142,334</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53094</xdr:rowOff>
    </xdr:from>
    <xdr:to>
      <xdr:col>22</xdr:col>
      <xdr:colOff>415925</xdr:colOff>
      <xdr:row>51</xdr:row>
      <xdr:rowOff>154694</xdr:rowOff>
    </xdr:to>
    <xdr:sp macro="" textlink="">
      <xdr:nvSpPr>
        <xdr:cNvPr id="593" name="円/楕円 592"/>
        <xdr:cNvSpPr/>
      </xdr:nvSpPr>
      <xdr:spPr>
        <a:xfrm>
          <a:off x="15430500" y="879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171221</xdr:rowOff>
    </xdr:from>
    <xdr:ext cx="599010" cy="259045"/>
    <xdr:sp macro="" textlink="">
      <xdr:nvSpPr>
        <xdr:cNvPr id="594" name="テキスト ボックス 593"/>
        <xdr:cNvSpPr txBox="1"/>
      </xdr:nvSpPr>
      <xdr:spPr>
        <a:xfrm>
          <a:off x="15181794" y="857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127455</xdr:rowOff>
    </xdr:from>
    <xdr:to>
      <xdr:col>21</xdr:col>
      <xdr:colOff>212725</xdr:colOff>
      <xdr:row>54</xdr:row>
      <xdr:rowOff>57605</xdr:rowOff>
    </xdr:to>
    <xdr:sp macro="" textlink="">
      <xdr:nvSpPr>
        <xdr:cNvPr id="595" name="円/楕円 594"/>
        <xdr:cNvSpPr/>
      </xdr:nvSpPr>
      <xdr:spPr>
        <a:xfrm>
          <a:off x="14541500" y="92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74132</xdr:rowOff>
    </xdr:from>
    <xdr:ext cx="599010" cy="259045"/>
    <xdr:sp macro="" textlink="">
      <xdr:nvSpPr>
        <xdr:cNvPr id="596" name="テキスト ボックス 595"/>
        <xdr:cNvSpPr txBox="1"/>
      </xdr:nvSpPr>
      <xdr:spPr>
        <a:xfrm>
          <a:off x="14292794" y="898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145,347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80056</xdr:rowOff>
    </xdr:from>
    <xdr:to>
      <xdr:col>20</xdr:col>
      <xdr:colOff>9525</xdr:colOff>
      <xdr:row>56</xdr:row>
      <xdr:rowOff>10206</xdr:rowOff>
    </xdr:to>
    <xdr:sp macro="" textlink="">
      <xdr:nvSpPr>
        <xdr:cNvPr id="597" name="円/楕円 596"/>
        <xdr:cNvSpPr/>
      </xdr:nvSpPr>
      <xdr:spPr>
        <a:xfrm>
          <a:off x="13652500" y="95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26733</xdr:rowOff>
    </xdr:from>
    <xdr:ext cx="599010" cy="259045"/>
    <xdr:sp macro="" textlink="">
      <xdr:nvSpPr>
        <xdr:cNvPr id="598" name="テキスト ボックス 597"/>
        <xdr:cNvSpPr txBox="1"/>
      </xdr:nvSpPr>
      <xdr:spPr>
        <a:xfrm>
          <a:off x="13403794" y="928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100,104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52429</xdr:rowOff>
    </xdr:from>
    <xdr:to>
      <xdr:col>18</xdr:col>
      <xdr:colOff>492125</xdr:colOff>
      <xdr:row>56</xdr:row>
      <xdr:rowOff>154029</xdr:rowOff>
    </xdr:to>
    <xdr:sp macro="" textlink="">
      <xdr:nvSpPr>
        <xdr:cNvPr id="599" name="円/楕円 598"/>
        <xdr:cNvSpPr/>
      </xdr:nvSpPr>
      <xdr:spPr>
        <a:xfrm>
          <a:off x="12763500" y="965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170556</xdr:rowOff>
    </xdr:from>
    <xdr:ext cx="534377" cy="259045"/>
    <xdr:sp macro="" textlink="">
      <xdr:nvSpPr>
        <xdr:cNvPr id="600" name="テキスト ボックス 599"/>
        <xdr:cNvSpPr txBox="1"/>
      </xdr:nvSpPr>
      <xdr:spPr>
        <a:xfrm>
          <a:off x="12547111" y="94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169086</xdr:rowOff>
    </xdr:from>
    <xdr:to>
      <xdr:col>23</xdr:col>
      <xdr:colOff>517525</xdr:colOff>
      <xdr:row>78</xdr:row>
      <xdr:rowOff>22143</xdr:rowOff>
    </xdr:to>
    <xdr:cxnSp macro="">
      <xdr:nvCxnSpPr>
        <xdr:cNvPr id="625" name="直線コネクタ 624"/>
        <xdr:cNvCxnSpPr/>
      </xdr:nvCxnSpPr>
      <xdr:spPr>
        <a:xfrm>
          <a:off x="15481300" y="13370736"/>
          <a:ext cx="8382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169086</xdr:rowOff>
    </xdr:from>
    <xdr:to>
      <xdr:col>22</xdr:col>
      <xdr:colOff>365125</xdr:colOff>
      <xdr:row>78</xdr:row>
      <xdr:rowOff>15731</xdr:rowOff>
    </xdr:to>
    <xdr:cxnSp macro="">
      <xdr:nvCxnSpPr>
        <xdr:cNvPr id="628" name="直線コネクタ 627"/>
        <xdr:cNvCxnSpPr/>
      </xdr:nvCxnSpPr>
      <xdr:spPr>
        <a:xfrm flipV="1">
          <a:off x="14592300" y="13370736"/>
          <a:ext cx="8890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114097</xdr:rowOff>
    </xdr:from>
    <xdr:to>
      <xdr:col>21</xdr:col>
      <xdr:colOff>161925</xdr:colOff>
      <xdr:row>78</xdr:row>
      <xdr:rowOff>15731</xdr:rowOff>
    </xdr:to>
    <xdr:cxnSp macro="">
      <xdr:nvCxnSpPr>
        <xdr:cNvPr id="631" name="直線コネクタ 630"/>
        <xdr:cNvCxnSpPr/>
      </xdr:nvCxnSpPr>
      <xdr:spPr>
        <a:xfrm>
          <a:off x="13703300" y="13315747"/>
          <a:ext cx="889000" cy="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114097</xdr:rowOff>
    </xdr:from>
    <xdr:to>
      <xdr:col>19</xdr:col>
      <xdr:colOff>644525</xdr:colOff>
      <xdr:row>77</xdr:row>
      <xdr:rowOff>123109</xdr:rowOff>
    </xdr:to>
    <xdr:cxnSp macro="">
      <xdr:nvCxnSpPr>
        <xdr:cNvPr id="634" name="直線コネクタ 633"/>
        <xdr:cNvCxnSpPr/>
      </xdr:nvCxnSpPr>
      <xdr:spPr>
        <a:xfrm flipV="1">
          <a:off x="12814300" y="13315747"/>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142793</xdr:rowOff>
    </xdr:from>
    <xdr:to>
      <xdr:col>23</xdr:col>
      <xdr:colOff>568325</xdr:colOff>
      <xdr:row>78</xdr:row>
      <xdr:rowOff>72943</xdr:rowOff>
    </xdr:to>
    <xdr:sp macro="" textlink="">
      <xdr:nvSpPr>
        <xdr:cNvPr id="644" name="円/楕円 643"/>
        <xdr:cNvSpPr/>
      </xdr:nvSpPr>
      <xdr:spPr>
        <a:xfrm>
          <a:off x="16268700" y="133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378565" cy="259045"/>
    <xdr:sp macro="" textlink="">
      <xdr:nvSpPr>
        <xdr:cNvPr id="645" name="災害復旧費該当値テキスト"/>
        <xdr:cNvSpPr txBox="1"/>
      </xdr:nvSpPr>
      <xdr:spPr>
        <a:xfrm>
          <a:off x="16370300" y="1328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118286</xdr:rowOff>
    </xdr:from>
    <xdr:to>
      <xdr:col>22</xdr:col>
      <xdr:colOff>415925</xdr:colOff>
      <xdr:row>78</xdr:row>
      <xdr:rowOff>48436</xdr:rowOff>
    </xdr:to>
    <xdr:sp macro="" textlink="">
      <xdr:nvSpPr>
        <xdr:cNvPr id="646" name="円/楕円 645"/>
        <xdr:cNvSpPr/>
      </xdr:nvSpPr>
      <xdr:spPr>
        <a:xfrm>
          <a:off x="15430500" y="133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39563</xdr:rowOff>
    </xdr:from>
    <xdr:ext cx="469744" cy="259045"/>
    <xdr:sp macro="" textlink="">
      <xdr:nvSpPr>
        <xdr:cNvPr id="647" name="テキスト ボックス 646"/>
        <xdr:cNvSpPr txBox="1"/>
      </xdr:nvSpPr>
      <xdr:spPr>
        <a:xfrm>
          <a:off x="15246427" y="1341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136381</xdr:rowOff>
    </xdr:from>
    <xdr:to>
      <xdr:col>21</xdr:col>
      <xdr:colOff>212725</xdr:colOff>
      <xdr:row>78</xdr:row>
      <xdr:rowOff>66531</xdr:rowOff>
    </xdr:to>
    <xdr:sp macro="" textlink="">
      <xdr:nvSpPr>
        <xdr:cNvPr id="648" name="円/楕円 647"/>
        <xdr:cNvSpPr/>
      </xdr:nvSpPr>
      <xdr:spPr>
        <a:xfrm>
          <a:off x="14541500" y="1333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57658</xdr:rowOff>
    </xdr:from>
    <xdr:ext cx="469744" cy="259045"/>
    <xdr:sp macro="" textlink="">
      <xdr:nvSpPr>
        <xdr:cNvPr id="649" name="テキスト ボックス 648"/>
        <xdr:cNvSpPr txBox="1"/>
      </xdr:nvSpPr>
      <xdr:spPr>
        <a:xfrm>
          <a:off x="14357427" y="1343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63297</xdr:rowOff>
    </xdr:from>
    <xdr:to>
      <xdr:col>20</xdr:col>
      <xdr:colOff>9525</xdr:colOff>
      <xdr:row>77</xdr:row>
      <xdr:rowOff>164897</xdr:rowOff>
    </xdr:to>
    <xdr:sp macro="" textlink="">
      <xdr:nvSpPr>
        <xdr:cNvPr id="650" name="円/楕円 649"/>
        <xdr:cNvSpPr/>
      </xdr:nvSpPr>
      <xdr:spPr>
        <a:xfrm>
          <a:off x="13652500" y="132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156024</xdr:rowOff>
    </xdr:from>
    <xdr:ext cx="534377" cy="259045"/>
    <xdr:sp macro="" textlink="">
      <xdr:nvSpPr>
        <xdr:cNvPr id="651" name="テキスト ボックス 650"/>
        <xdr:cNvSpPr txBox="1"/>
      </xdr:nvSpPr>
      <xdr:spPr>
        <a:xfrm>
          <a:off x="13436111" y="133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72309</xdr:rowOff>
    </xdr:from>
    <xdr:to>
      <xdr:col>18</xdr:col>
      <xdr:colOff>492125</xdr:colOff>
      <xdr:row>78</xdr:row>
      <xdr:rowOff>2459</xdr:rowOff>
    </xdr:to>
    <xdr:sp macro="" textlink="">
      <xdr:nvSpPr>
        <xdr:cNvPr id="652" name="円/楕円 651"/>
        <xdr:cNvSpPr/>
      </xdr:nvSpPr>
      <xdr:spPr>
        <a:xfrm>
          <a:off x="12763500" y="132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165036</xdr:rowOff>
    </xdr:from>
    <xdr:ext cx="534377" cy="259045"/>
    <xdr:sp macro="" textlink="">
      <xdr:nvSpPr>
        <xdr:cNvPr id="653" name="テキスト ボックス 652"/>
        <xdr:cNvSpPr txBox="1"/>
      </xdr:nvSpPr>
      <xdr:spPr>
        <a:xfrm>
          <a:off x="12547111" y="1336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138037</xdr:rowOff>
    </xdr:from>
    <xdr:to>
      <xdr:col>23</xdr:col>
      <xdr:colOff>517525</xdr:colOff>
      <xdr:row>96</xdr:row>
      <xdr:rowOff>80642</xdr:rowOff>
    </xdr:to>
    <xdr:cxnSp macro="">
      <xdr:nvCxnSpPr>
        <xdr:cNvPr id="678" name="直線コネクタ 677"/>
        <xdr:cNvCxnSpPr/>
      </xdr:nvCxnSpPr>
      <xdr:spPr>
        <a:xfrm>
          <a:off x="15481300" y="16254337"/>
          <a:ext cx="838200" cy="28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138037</xdr:rowOff>
    </xdr:from>
    <xdr:to>
      <xdr:col>22</xdr:col>
      <xdr:colOff>365125</xdr:colOff>
      <xdr:row>96</xdr:row>
      <xdr:rowOff>67256</xdr:rowOff>
    </xdr:to>
    <xdr:cxnSp macro="">
      <xdr:nvCxnSpPr>
        <xdr:cNvPr id="681" name="直線コネクタ 680"/>
        <xdr:cNvCxnSpPr/>
      </xdr:nvCxnSpPr>
      <xdr:spPr>
        <a:xfrm flipV="1">
          <a:off x="14592300" y="16254337"/>
          <a:ext cx="889000" cy="27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168712</xdr:rowOff>
    </xdr:from>
    <xdr:ext cx="534377" cy="259045"/>
    <xdr:sp macro="" textlink="">
      <xdr:nvSpPr>
        <xdr:cNvPr id="683" name="テキスト ボックス 682"/>
        <xdr:cNvSpPr txBox="1"/>
      </xdr:nvSpPr>
      <xdr:spPr>
        <a:xfrm>
          <a:off x="15214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22713</xdr:rowOff>
    </xdr:from>
    <xdr:to>
      <xdr:col>21</xdr:col>
      <xdr:colOff>161925</xdr:colOff>
      <xdr:row>96</xdr:row>
      <xdr:rowOff>67256</xdr:rowOff>
    </xdr:to>
    <xdr:cxnSp macro="">
      <xdr:nvCxnSpPr>
        <xdr:cNvPr id="684" name="直線コネクタ 683"/>
        <xdr:cNvCxnSpPr/>
      </xdr:nvCxnSpPr>
      <xdr:spPr>
        <a:xfrm>
          <a:off x="13703300" y="16139013"/>
          <a:ext cx="889000" cy="38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22713</xdr:rowOff>
    </xdr:from>
    <xdr:to>
      <xdr:col>19</xdr:col>
      <xdr:colOff>644525</xdr:colOff>
      <xdr:row>96</xdr:row>
      <xdr:rowOff>14182</xdr:rowOff>
    </xdr:to>
    <xdr:cxnSp macro="">
      <xdr:nvCxnSpPr>
        <xdr:cNvPr id="687" name="直線コネクタ 686"/>
        <xdr:cNvCxnSpPr/>
      </xdr:nvCxnSpPr>
      <xdr:spPr>
        <a:xfrm flipV="1">
          <a:off x="12814300" y="16139013"/>
          <a:ext cx="889000" cy="33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142547</xdr:rowOff>
    </xdr:from>
    <xdr:ext cx="534377" cy="259045"/>
    <xdr:sp macro="" textlink="">
      <xdr:nvSpPr>
        <xdr:cNvPr id="689" name="テキスト ボックス 688"/>
        <xdr:cNvSpPr txBox="1"/>
      </xdr:nvSpPr>
      <xdr:spPr>
        <a:xfrm>
          <a:off x="13436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29842</xdr:rowOff>
    </xdr:from>
    <xdr:to>
      <xdr:col>23</xdr:col>
      <xdr:colOff>568325</xdr:colOff>
      <xdr:row>96</xdr:row>
      <xdr:rowOff>131442</xdr:rowOff>
    </xdr:to>
    <xdr:sp macro="" textlink="">
      <xdr:nvSpPr>
        <xdr:cNvPr id="697" name="円/楕円 696"/>
        <xdr:cNvSpPr/>
      </xdr:nvSpPr>
      <xdr:spPr>
        <a:xfrm>
          <a:off x="16268700" y="164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8269</xdr:rowOff>
    </xdr:from>
    <xdr:ext cx="534377" cy="259045"/>
    <xdr:sp macro="" textlink="">
      <xdr:nvSpPr>
        <xdr:cNvPr id="698" name="公債費該当値テキスト"/>
        <xdr:cNvSpPr txBox="1"/>
      </xdr:nvSpPr>
      <xdr:spPr>
        <a:xfrm>
          <a:off x="16370300" y="1646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50,334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87237</xdr:rowOff>
    </xdr:from>
    <xdr:to>
      <xdr:col>22</xdr:col>
      <xdr:colOff>415925</xdr:colOff>
      <xdr:row>95</xdr:row>
      <xdr:rowOff>17387</xdr:rowOff>
    </xdr:to>
    <xdr:sp macro="" textlink="">
      <xdr:nvSpPr>
        <xdr:cNvPr id="699" name="円/楕円 698"/>
        <xdr:cNvSpPr/>
      </xdr:nvSpPr>
      <xdr:spPr>
        <a:xfrm>
          <a:off x="15430500" y="162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33914</xdr:rowOff>
    </xdr:from>
    <xdr:ext cx="599010" cy="259045"/>
    <xdr:sp macro="" textlink="">
      <xdr:nvSpPr>
        <xdr:cNvPr id="700" name="テキスト ボックス 699"/>
        <xdr:cNvSpPr txBox="1"/>
      </xdr:nvSpPr>
      <xdr:spPr>
        <a:xfrm>
          <a:off x="15181794" y="1597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16456</xdr:rowOff>
    </xdr:from>
    <xdr:to>
      <xdr:col>21</xdr:col>
      <xdr:colOff>212725</xdr:colOff>
      <xdr:row>96</xdr:row>
      <xdr:rowOff>118056</xdr:rowOff>
    </xdr:to>
    <xdr:sp macro="" textlink="">
      <xdr:nvSpPr>
        <xdr:cNvPr id="701" name="円/楕円 700"/>
        <xdr:cNvSpPr/>
      </xdr:nvSpPr>
      <xdr:spPr>
        <a:xfrm>
          <a:off x="14541500" y="164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109183</xdr:rowOff>
    </xdr:from>
    <xdr:ext cx="534377" cy="259045"/>
    <xdr:sp macro="" textlink="">
      <xdr:nvSpPr>
        <xdr:cNvPr id="702" name="テキスト ボックス 701"/>
        <xdr:cNvSpPr txBox="1"/>
      </xdr:nvSpPr>
      <xdr:spPr>
        <a:xfrm>
          <a:off x="14325111" y="1656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143363</xdr:rowOff>
    </xdr:from>
    <xdr:to>
      <xdr:col>20</xdr:col>
      <xdr:colOff>9525</xdr:colOff>
      <xdr:row>94</xdr:row>
      <xdr:rowOff>73513</xdr:rowOff>
    </xdr:to>
    <xdr:sp macro="" textlink="">
      <xdr:nvSpPr>
        <xdr:cNvPr id="703" name="円/楕円 702"/>
        <xdr:cNvSpPr/>
      </xdr:nvSpPr>
      <xdr:spPr>
        <a:xfrm>
          <a:off x="13652500" y="160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90040</xdr:rowOff>
    </xdr:from>
    <xdr:ext cx="599010" cy="259045"/>
    <xdr:sp macro="" textlink="">
      <xdr:nvSpPr>
        <xdr:cNvPr id="704" name="テキスト ボックス 703"/>
        <xdr:cNvSpPr txBox="1"/>
      </xdr:nvSpPr>
      <xdr:spPr>
        <a:xfrm>
          <a:off x="13403794" y="1586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120,470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134832</xdr:rowOff>
    </xdr:from>
    <xdr:to>
      <xdr:col>18</xdr:col>
      <xdr:colOff>492125</xdr:colOff>
      <xdr:row>96</xdr:row>
      <xdr:rowOff>64982</xdr:rowOff>
    </xdr:to>
    <xdr:sp macro="" textlink="">
      <xdr:nvSpPr>
        <xdr:cNvPr id="705" name="円/楕円 704"/>
        <xdr:cNvSpPr/>
      </xdr:nvSpPr>
      <xdr:spPr>
        <a:xfrm>
          <a:off x="12763500" y="164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56109</xdr:rowOff>
    </xdr:from>
    <xdr:ext cx="534377" cy="259045"/>
    <xdr:sp macro="" textlink="">
      <xdr:nvSpPr>
        <xdr:cNvPr id="706" name="テキスト ボックス 705"/>
        <xdr:cNvSpPr txBox="1"/>
      </xdr:nvSpPr>
      <xdr:spPr>
        <a:xfrm>
          <a:off x="12547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教育費は統合小学校建設事業の工事の遅れにより、平成</a:t>
          </a:r>
          <a:r>
            <a:rPr kumimoji="1" lang="en-US" altLang="ja-JP" sz="1300">
              <a:latin typeface="ＭＳ Ｐゴシック"/>
            </a:rPr>
            <a:t>27</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年度に予算を逓次繰越したため、大きく減少している。平成</a:t>
          </a:r>
          <a:r>
            <a:rPr kumimoji="1" lang="en-US" altLang="ja-JP" sz="1300">
              <a:latin typeface="ＭＳ Ｐゴシック"/>
            </a:rPr>
            <a:t>28</a:t>
          </a:r>
          <a:r>
            <a:rPr kumimoji="1" lang="ja-JP" altLang="en-US" sz="1300">
              <a:latin typeface="ＭＳ Ｐゴシック"/>
            </a:rPr>
            <a:t>年度に工事費等の支払が伸びたため、平成</a:t>
          </a:r>
          <a:r>
            <a:rPr kumimoji="1" lang="en-US" altLang="ja-JP" sz="1300">
              <a:latin typeface="ＭＳ Ｐゴシック"/>
            </a:rPr>
            <a:t>28</a:t>
          </a:r>
          <a:r>
            <a:rPr kumimoji="1" lang="ja-JP" altLang="en-US" sz="1300">
              <a:latin typeface="ＭＳ Ｐゴシック"/>
            </a:rPr>
            <a:t>年度において大きく増加することになる。</a:t>
          </a:r>
          <a:endParaRPr kumimoji="1" lang="en-US" altLang="ja-JP" sz="1300">
            <a:latin typeface="ＭＳ Ｐゴシック"/>
          </a:endParaRPr>
        </a:p>
        <a:p>
          <a:r>
            <a:rPr kumimoji="1" lang="ja-JP" altLang="en-US" sz="1300">
              <a:latin typeface="ＭＳ Ｐゴシック"/>
            </a:rPr>
            <a:t>また、民生費について、平成</a:t>
          </a:r>
          <a:r>
            <a:rPr kumimoji="1" lang="en-US" altLang="ja-JP" sz="1300">
              <a:latin typeface="ＭＳ Ｐゴシック"/>
            </a:rPr>
            <a:t>28</a:t>
          </a:r>
          <a:r>
            <a:rPr kumimoji="1" lang="ja-JP" altLang="en-US" sz="1300">
              <a:latin typeface="ＭＳ Ｐゴシック"/>
            </a:rPr>
            <a:t>年度より福祉施設整備事業が始まったため、今後数年間は大きく増加することが見込まれる。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積立金の取崩しはせず、</a:t>
          </a:r>
          <a:r>
            <a:rPr lang="en-US" altLang="ja-JP" sz="1100" b="0" i="0" baseline="0">
              <a:solidFill>
                <a:schemeClr val="dk1"/>
              </a:solidFill>
              <a:effectLst/>
              <a:latin typeface="+mn-lt"/>
              <a:ea typeface="+mn-ea"/>
              <a:cs typeface="+mn-cs"/>
            </a:rPr>
            <a:t>200,926</a:t>
          </a:r>
          <a:r>
            <a:rPr lang="ja-JP" altLang="en-US" sz="1100" b="0" i="0" baseline="0">
              <a:solidFill>
                <a:schemeClr val="dk1"/>
              </a:solidFill>
              <a:effectLst/>
              <a:latin typeface="+mn-lt"/>
              <a:ea typeface="+mn-ea"/>
              <a:cs typeface="+mn-cs"/>
            </a:rPr>
            <a:t>千円の積立を行ったことで、基金残高、実質収支ともに増加した。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引続き各特別会計とも健全な財政運営に必要な財源確保に努める。国民健康保健税や介護保険料、水道使用料などの滞納整理に力を入れ、収入確保を図ってい</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5" t="s">
        <v>64</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585"/>
      <c r="DC1" s="585"/>
      <c r="DD1" s="585"/>
      <c r="DE1" s="585"/>
      <c r="DF1" s="585"/>
      <c r="DG1" s="585"/>
      <c r="DH1" s="585"/>
      <c r="DI1" s="585"/>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6" t="s">
        <v>66</v>
      </c>
      <c r="C3" s="587"/>
      <c r="D3" s="587"/>
      <c r="E3" s="588"/>
      <c r="F3" s="588"/>
      <c r="G3" s="588"/>
      <c r="H3" s="588"/>
      <c r="I3" s="588"/>
      <c r="J3" s="588"/>
      <c r="K3" s="588"/>
      <c r="L3" s="588" t="s">
        <v>67</v>
      </c>
      <c r="M3" s="588"/>
      <c r="N3" s="588"/>
      <c r="O3" s="588"/>
      <c r="P3" s="588"/>
      <c r="Q3" s="588"/>
      <c r="R3" s="591"/>
      <c r="S3" s="591"/>
      <c r="T3" s="591"/>
      <c r="U3" s="591"/>
      <c r="V3" s="592"/>
      <c r="W3" s="489" t="s">
        <v>68</v>
      </c>
      <c r="X3" s="490"/>
      <c r="Y3" s="490"/>
      <c r="Z3" s="490"/>
      <c r="AA3" s="490"/>
      <c r="AB3" s="587"/>
      <c r="AC3" s="591" t="s">
        <v>69</v>
      </c>
      <c r="AD3" s="490"/>
      <c r="AE3" s="490"/>
      <c r="AF3" s="490"/>
      <c r="AG3" s="490"/>
      <c r="AH3" s="490"/>
      <c r="AI3" s="490"/>
      <c r="AJ3" s="490"/>
      <c r="AK3" s="490"/>
      <c r="AL3" s="553"/>
      <c r="AM3" s="489" t="s">
        <v>70</v>
      </c>
      <c r="AN3" s="490"/>
      <c r="AO3" s="490"/>
      <c r="AP3" s="490"/>
      <c r="AQ3" s="490"/>
      <c r="AR3" s="490"/>
      <c r="AS3" s="490"/>
      <c r="AT3" s="490"/>
      <c r="AU3" s="490"/>
      <c r="AV3" s="490"/>
      <c r="AW3" s="490"/>
      <c r="AX3" s="553"/>
      <c r="AY3" s="545" t="s">
        <v>1</v>
      </c>
      <c r="AZ3" s="546"/>
      <c r="BA3" s="546"/>
      <c r="BB3" s="546"/>
      <c r="BC3" s="546"/>
      <c r="BD3" s="546"/>
      <c r="BE3" s="546"/>
      <c r="BF3" s="546"/>
      <c r="BG3" s="546"/>
      <c r="BH3" s="546"/>
      <c r="BI3" s="546"/>
      <c r="BJ3" s="546"/>
      <c r="BK3" s="546"/>
      <c r="BL3" s="546"/>
      <c r="BM3" s="595"/>
      <c r="BN3" s="489" t="s">
        <v>71</v>
      </c>
      <c r="BO3" s="490"/>
      <c r="BP3" s="490"/>
      <c r="BQ3" s="490"/>
      <c r="BR3" s="490"/>
      <c r="BS3" s="490"/>
      <c r="BT3" s="490"/>
      <c r="BU3" s="553"/>
      <c r="BV3" s="489" t="s">
        <v>72</v>
      </c>
      <c r="BW3" s="490"/>
      <c r="BX3" s="490"/>
      <c r="BY3" s="490"/>
      <c r="BZ3" s="490"/>
      <c r="CA3" s="490"/>
      <c r="CB3" s="490"/>
      <c r="CC3" s="553"/>
      <c r="CD3" s="545" t="s">
        <v>1</v>
      </c>
      <c r="CE3" s="546"/>
      <c r="CF3" s="546"/>
      <c r="CG3" s="546"/>
      <c r="CH3" s="546"/>
      <c r="CI3" s="546"/>
      <c r="CJ3" s="546"/>
      <c r="CK3" s="546"/>
      <c r="CL3" s="546"/>
      <c r="CM3" s="546"/>
      <c r="CN3" s="546"/>
      <c r="CO3" s="546"/>
      <c r="CP3" s="546"/>
      <c r="CQ3" s="546"/>
      <c r="CR3" s="546"/>
      <c r="CS3" s="595"/>
      <c r="CT3" s="489" t="s">
        <v>73</v>
      </c>
      <c r="CU3" s="490"/>
      <c r="CV3" s="490"/>
      <c r="CW3" s="490"/>
      <c r="CX3" s="490"/>
      <c r="CY3" s="490"/>
      <c r="CZ3" s="490"/>
      <c r="DA3" s="553"/>
      <c r="DB3" s="489" t="s">
        <v>74</v>
      </c>
      <c r="DC3" s="490"/>
      <c r="DD3" s="490"/>
      <c r="DE3" s="490"/>
      <c r="DF3" s="490"/>
      <c r="DG3" s="490"/>
      <c r="DH3" s="490"/>
      <c r="DI3" s="553"/>
      <c r="DJ3" s="137"/>
      <c r="DK3" s="137"/>
      <c r="DL3" s="137"/>
      <c r="DM3" s="137"/>
      <c r="DN3" s="137"/>
      <c r="DO3" s="137"/>
    </row>
    <row r="4" spans="1:119" ht="18.75" customHeight="1">
      <c r="A4" s="138"/>
      <c r="B4" s="561"/>
      <c r="C4" s="562"/>
      <c r="D4" s="562"/>
      <c r="E4" s="563"/>
      <c r="F4" s="563"/>
      <c r="G4" s="563"/>
      <c r="H4" s="563"/>
      <c r="I4" s="563"/>
      <c r="J4" s="563"/>
      <c r="K4" s="563"/>
      <c r="L4" s="563"/>
      <c r="M4" s="563"/>
      <c r="N4" s="563"/>
      <c r="O4" s="563"/>
      <c r="P4" s="563"/>
      <c r="Q4" s="563"/>
      <c r="R4" s="567"/>
      <c r="S4" s="567"/>
      <c r="T4" s="567"/>
      <c r="U4" s="567"/>
      <c r="V4" s="568"/>
      <c r="W4" s="554"/>
      <c r="X4" s="372"/>
      <c r="Y4" s="372"/>
      <c r="Z4" s="372"/>
      <c r="AA4" s="372"/>
      <c r="AB4" s="562"/>
      <c r="AC4" s="567"/>
      <c r="AD4" s="372"/>
      <c r="AE4" s="372"/>
      <c r="AF4" s="372"/>
      <c r="AG4" s="372"/>
      <c r="AH4" s="372"/>
      <c r="AI4" s="372"/>
      <c r="AJ4" s="372"/>
      <c r="AK4" s="372"/>
      <c r="AL4" s="555"/>
      <c r="AM4" s="514"/>
      <c r="AN4" s="426"/>
      <c r="AO4" s="426"/>
      <c r="AP4" s="426"/>
      <c r="AQ4" s="426"/>
      <c r="AR4" s="426"/>
      <c r="AS4" s="426"/>
      <c r="AT4" s="426"/>
      <c r="AU4" s="426"/>
      <c r="AV4" s="426"/>
      <c r="AW4" s="426"/>
      <c r="AX4" s="594"/>
      <c r="AY4" s="402" t="s">
        <v>75</v>
      </c>
      <c r="AZ4" s="403"/>
      <c r="BA4" s="403"/>
      <c r="BB4" s="403"/>
      <c r="BC4" s="403"/>
      <c r="BD4" s="403"/>
      <c r="BE4" s="403"/>
      <c r="BF4" s="403"/>
      <c r="BG4" s="403"/>
      <c r="BH4" s="403"/>
      <c r="BI4" s="403"/>
      <c r="BJ4" s="403"/>
      <c r="BK4" s="403"/>
      <c r="BL4" s="403"/>
      <c r="BM4" s="404"/>
      <c r="BN4" s="405">
        <v>4757627</v>
      </c>
      <c r="BO4" s="406"/>
      <c r="BP4" s="406"/>
      <c r="BQ4" s="406"/>
      <c r="BR4" s="406"/>
      <c r="BS4" s="406"/>
      <c r="BT4" s="406"/>
      <c r="BU4" s="407"/>
      <c r="BV4" s="405">
        <v>5175881</v>
      </c>
      <c r="BW4" s="406"/>
      <c r="BX4" s="406"/>
      <c r="BY4" s="406"/>
      <c r="BZ4" s="406"/>
      <c r="CA4" s="406"/>
      <c r="CB4" s="406"/>
      <c r="CC4" s="407"/>
      <c r="CD4" s="579" t="s">
        <v>76</v>
      </c>
      <c r="CE4" s="580"/>
      <c r="CF4" s="580"/>
      <c r="CG4" s="580"/>
      <c r="CH4" s="580"/>
      <c r="CI4" s="580"/>
      <c r="CJ4" s="580"/>
      <c r="CK4" s="580"/>
      <c r="CL4" s="580"/>
      <c r="CM4" s="580"/>
      <c r="CN4" s="580"/>
      <c r="CO4" s="580"/>
      <c r="CP4" s="580"/>
      <c r="CQ4" s="580"/>
      <c r="CR4" s="580"/>
      <c r="CS4" s="581"/>
      <c r="CT4" s="582">
        <v>8.4</v>
      </c>
      <c r="CU4" s="583"/>
      <c r="CV4" s="583"/>
      <c r="CW4" s="583"/>
      <c r="CX4" s="583"/>
      <c r="CY4" s="583"/>
      <c r="CZ4" s="583"/>
      <c r="DA4" s="584"/>
      <c r="DB4" s="582">
        <v>4.7</v>
      </c>
      <c r="DC4" s="583"/>
      <c r="DD4" s="583"/>
      <c r="DE4" s="583"/>
      <c r="DF4" s="583"/>
      <c r="DG4" s="583"/>
      <c r="DH4" s="583"/>
      <c r="DI4" s="584"/>
      <c r="DJ4" s="137"/>
      <c r="DK4" s="137"/>
      <c r="DL4" s="137"/>
      <c r="DM4" s="137"/>
      <c r="DN4" s="137"/>
      <c r="DO4" s="137"/>
    </row>
    <row r="5" spans="1:119" ht="18.75" customHeight="1">
      <c r="A5" s="138"/>
      <c r="B5" s="589"/>
      <c r="C5" s="427"/>
      <c r="D5" s="427"/>
      <c r="E5" s="590"/>
      <c r="F5" s="590"/>
      <c r="G5" s="590"/>
      <c r="H5" s="590"/>
      <c r="I5" s="590"/>
      <c r="J5" s="590"/>
      <c r="K5" s="590"/>
      <c r="L5" s="590"/>
      <c r="M5" s="590"/>
      <c r="N5" s="590"/>
      <c r="O5" s="590"/>
      <c r="P5" s="590"/>
      <c r="Q5" s="590"/>
      <c r="R5" s="425"/>
      <c r="S5" s="425"/>
      <c r="T5" s="425"/>
      <c r="U5" s="425"/>
      <c r="V5" s="593"/>
      <c r="W5" s="514"/>
      <c r="X5" s="426"/>
      <c r="Y5" s="426"/>
      <c r="Z5" s="426"/>
      <c r="AA5" s="426"/>
      <c r="AB5" s="427"/>
      <c r="AC5" s="425"/>
      <c r="AD5" s="426"/>
      <c r="AE5" s="426"/>
      <c r="AF5" s="426"/>
      <c r="AG5" s="426"/>
      <c r="AH5" s="426"/>
      <c r="AI5" s="426"/>
      <c r="AJ5" s="426"/>
      <c r="AK5" s="426"/>
      <c r="AL5" s="594"/>
      <c r="AM5" s="479" t="s">
        <v>77</v>
      </c>
      <c r="AN5" s="384"/>
      <c r="AO5" s="384"/>
      <c r="AP5" s="384"/>
      <c r="AQ5" s="384"/>
      <c r="AR5" s="384"/>
      <c r="AS5" s="384"/>
      <c r="AT5" s="385"/>
      <c r="AU5" s="467" t="s">
        <v>78</v>
      </c>
      <c r="AV5" s="468"/>
      <c r="AW5" s="468"/>
      <c r="AX5" s="468"/>
      <c r="AY5" s="390" t="s">
        <v>79</v>
      </c>
      <c r="AZ5" s="391"/>
      <c r="BA5" s="391"/>
      <c r="BB5" s="391"/>
      <c r="BC5" s="391"/>
      <c r="BD5" s="391"/>
      <c r="BE5" s="391"/>
      <c r="BF5" s="391"/>
      <c r="BG5" s="391"/>
      <c r="BH5" s="391"/>
      <c r="BI5" s="391"/>
      <c r="BJ5" s="391"/>
      <c r="BK5" s="391"/>
      <c r="BL5" s="391"/>
      <c r="BM5" s="392"/>
      <c r="BN5" s="410">
        <v>4277365</v>
      </c>
      <c r="BO5" s="411"/>
      <c r="BP5" s="411"/>
      <c r="BQ5" s="411"/>
      <c r="BR5" s="411"/>
      <c r="BS5" s="411"/>
      <c r="BT5" s="411"/>
      <c r="BU5" s="412"/>
      <c r="BV5" s="410">
        <v>4857621</v>
      </c>
      <c r="BW5" s="411"/>
      <c r="BX5" s="411"/>
      <c r="BY5" s="411"/>
      <c r="BZ5" s="411"/>
      <c r="CA5" s="411"/>
      <c r="CB5" s="411"/>
      <c r="CC5" s="412"/>
      <c r="CD5" s="419" t="s">
        <v>80</v>
      </c>
      <c r="CE5" s="420"/>
      <c r="CF5" s="420"/>
      <c r="CG5" s="420"/>
      <c r="CH5" s="420"/>
      <c r="CI5" s="420"/>
      <c r="CJ5" s="420"/>
      <c r="CK5" s="420"/>
      <c r="CL5" s="420"/>
      <c r="CM5" s="420"/>
      <c r="CN5" s="420"/>
      <c r="CO5" s="420"/>
      <c r="CP5" s="420"/>
      <c r="CQ5" s="420"/>
      <c r="CR5" s="420"/>
      <c r="CS5" s="421"/>
      <c r="CT5" s="380">
        <v>75.3</v>
      </c>
      <c r="CU5" s="381"/>
      <c r="CV5" s="381"/>
      <c r="CW5" s="381"/>
      <c r="CX5" s="381"/>
      <c r="CY5" s="381"/>
      <c r="CZ5" s="381"/>
      <c r="DA5" s="382"/>
      <c r="DB5" s="380">
        <v>77</v>
      </c>
      <c r="DC5" s="381"/>
      <c r="DD5" s="381"/>
      <c r="DE5" s="381"/>
      <c r="DF5" s="381"/>
      <c r="DG5" s="381"/>
      <c r="DH5" s="381"/>
      <c r="DI5" s="382"/>
      <c r="DJ5" s="137"/>
      <c r="DK5" s="137"/>
      <c r="DL5" s="137"/>
      <c r="DM5" s="137"/>
      <c r="DN5" s="137"/>
      <c r="DO5" s="137"/>
    </row>
    <row r="6" spans="1:119" ht="18.75" customHeight="1">
      <c r="A6" s="138"/>
      <c r="B6" s="559" t="s">
        <v>81</v>
      </c>
      <c r="C6" s="424"/>
      <c r="D6" s="424"/>
      <c r="E6" s="560"/>
      <c r="F6" s="560"/>
      <c r="G6" s="560"/>
      <c r="H6" s="560"/>
      <c r="I6" s="560"/>
      <c r="J6" s="560"/>
      <c r="K6" s="560"/>
      <c r="L6" s="560" t="s">
        <v>82</v>
      </c>
      <c r="M6" s="560"/>
      <c r="N6" s="560"/>
      <c r="O6" s="560"/>
      <c r="P6" s="560"/>
      <c r="Q6" s="560"/>
      <c r="R6" s="448"/>
      <c r="S6" s="448"/>
      <c r="T6" s="448"/>
      <c r="U6" s="448"/>
      <c r="V6" s="566"/>
      <c r="W6" s="499" t="s">
        <v>83</v>
      </c>
      <c r="X6" s="423"/>
      <c r="Y6" s="423"/>
      <c r="Z6" s="423"/>
      <c r="AA6" s="423"/>
      <c r="AB6" s="424"/>
      <c r="AC6" s="571" t="s">
        <v>84</v>
      </c>
      <c r="AD6" s="572"/>
      <c r="AE6" s="572"/>
      <c r="AF6" s="572"/>
      <c r="AG6" s="572"/>
      <c r="AH6" s="572"/>
      <c r="AI6" s="572"/>
      <c r="AJ6" s="572"/>
      <c r="AK6" s="572"/>
      <c r="AL6" s="573"/>
      <c r="AM6" s="479" t="s">
        <v>85</v>
      </c>
      <c r="AN6" s="384"/>
      <c r="AO6" s="384"/>
      <c r="AP6" s="384"/>
      <c r="AQ6" s="384"/>
      <c r="AR6" s="384"/>
      <c r="AS6" s="384"/>
      <c r="AT6" s="385"/>
      <c r="AU6" s="467" t="s">
        <v>78</v>
      </c>
      <c r="AV6" s="468"/>
      <c r="AW6" s="468"/>
      <c r="AX6" s="468"/>
      <c r="AY6" s="390" t="s">
        <v>86</v>
      </c>
      <c r="AZ6" s="391"/>
      <c r="BA6" s="391"/>
      <c r="BB6" s="391"/>
      <c r="BC6" s="391"/>
      <c r="BD6" s="391"/>
      <c r="BE6" s="391"/>
      <c r="BF6" s="391"/>
      <c r="BG6" s="391"/>
      <c r="BH6" s="391"/>
      <c r="BI6" s="391"/>
      <c r="BJ6" s="391"/>
      <c r="BK6" s="391"/>
      <c r="BL6" s="391"/>
      <c r="BM6" s="392"/>
      <c r="BN6" s="410">
        <v>480262</v>
      </c>
      <c r="BO6" s="411"/>
      <c r="BP6" s="411"/>
      <c r="BQ6" s="411"/>
      <c r="BR6" s="411"/>
      <c r="BS6" s="411"/>
      <c r="BT6" s="411"/>
      <c r="BU6" s="412"/>
      <c r="BV6" s="410">
        <v>318260</v>
      </c>
      <c r="BW6" s="411"/>
      <c r="BX6" s="411"/>
      <c r="BY6" s="411"/>
      <c r="BZ6" s="411"/>
      <c r="CA6" s="411"/>
      <c r="CB6" s="411"/>
      <c r="CC6" s="412"/>
      <c r="CD6" s="419" t="s">
        <v>87</v>
      </c>
      <c r="CE6" s="420"/>
      <c r="CF6" s="420"/>
      <c r="CG6" s="420"/>
      <c r="CH6" s="420"/>
      <c r="CI6" s="420"/>
      <c r="CJ6" s="420"/>
      <c r="CK6" s="420"/>
      <c r="CL6" s="420"/>
      <c r="CM6" s="420"/>
      <c r="CN6" s="420"/>
      <c r="CO6" s="420"/>
      <c r="CP6" s="420"/>
      <c r="CQ6" s="420"/>
      <c r="CR6" s="420"/>
      <c r="CS6" s="421"/>
      <c r="CT6" s="556">
        <v>79.2</v>
      </c>
      <c r="CU6" s="557"/>
      <c r="CV6" s="557"/>
      <c r="CW6" s="557"/>
      <c r="CX6" s="557"/>
      <c r="CY6" s="557"/>
      <c r="CZ6" s="557"/>
      <c r="DA6" s="558"/>
      <c r="DB6" s="556">
        <v>81.3</v>
      </c>
      <c r="DC6" s="557"/>
      <c r="DD6" s="557"/>
      <c r="DE6" s="557"/>
      <c r="DF6" s="557"/>
      <c r="DG6" s="557"/>
      <c r="DH6" s="557"/>
      <c r="DI6" s="558"/>
      <c r="DJ6" s="137"/>
      <c r="DK6" s="137"/>
      <c r="DL6" s="137"/>
      <c r="DM6" s="137"/>
      <c r="DN6" s="137"/>
      <c r="DO6" s="137"/>
    </row>
    <row r="7" spans="1:119" ht="18.75" customHeight="1">
      <c r="A7" s="138"/>
      <c r="B7" s="561"/>
      <c r="C7" s="562"/>
      <c r="D7" s="562"/>
      <c r="E7" s="563"/>
      <c r="F7" s="563"/>
      <c r="G7" s="563"/>
      <c r="H7" s="563"/>
      <c r="I7" s="563"/>
      <c r="J7" s="563"/>
      <c r="K7" s="563"/>
      <c r="L7" s="563"/>
      <c r="M7" s="563"/>
      <c r="N7" s="563"/>
      <c r="O7" s="563"/>
      <c r="P7" s="563"/>
      <c r="Q7" s="563"/>
      <c r="R7" s="567"/>
      <c r="S7" s="567"/>
      <c r="T7" s="567"/>
      <c r="U7" s="567"/>
      <c r="V7" s="568"/>
      <c r="W7" s="554"/>
      <c r="X7" s="372"/>
      <c r="Y7" s="372"/>
      <c r="Z7" s="372"/>
      <c r="AA7" s="372"/>
      <c r="AB7" s="562"/>
      <c r="AC7" s="574"/>
      <c r="AD7" s="373"/>
      <c r="AE7" s="373"/>
      <c r="AF7" s="373"/>
      <c r="AG7" s="373"/>
      <c r="AH7" s="373"/>
      <c r="AI7" s="373"/>
      <c r="AJ7" s="373"/>
      <c r="AK7" s="373"/>
      <c r="AL7" s="575"/>
      <c r="AM7" s="479" t="s">
        <v>88</v>
      </c>
      <c r="AN7" s="384"/>
      <c r="AO7" s="384"/>
      <c r="AP7" s="384"/>
      <c r="AQ7" s="384"/>
      <c r="AR7" s="384"/>
      <c r="AS7" s="384"/>
      <c r="AT7" s="385"/>
      <c r="AU7" s="467" t="s">
        <v>78</v>
      </c>
      <c r="AV7" s="468"/>
      <c r="AW7" s="468"/>
      <c r="AX7" s="468"/>
      <c r="AY7" s="390" t="s">
        <v>89</v>
      </c>
      <c r="AZ7" s="391"/>
      <c r="BA7" s="391"/>
      <c r="BB7" s="391"/>
      <c r="BC7" s="391"/>
      <c r="BD7" s="391"/>
      <c r="BE7" s="391"/>
      <c r="BF7" s="391"/>
      <c r="BG7" s="391"/>
      <c r="BH7" s="391"/>
      <c r="BI7" s="391"/>
      <c r="BJ7" s="391"/>
      <c r="BK7" s="391"/>
      <c r="BL7" s="391"/>
      <c r="BM7" s="392"/>
      <c r="BN7" s="410">
        <v>263236</v>
      </c>
      <c r="BO7" s="411"/>
      <c r="BP7" s="411"/>
      <c r="BQ7" s="411"/>
      <c r="BR7" s="411"/>
      <c r="BS7" s="411"/>
      <c r="BT7" s="411"/>
      <c r="BU7" s="412"/>
      <c r="BV7" s="410">
        <v>199570</v>
      </c>
      <c r="BW7" s="411"/>
      <c r="BX7" s="411"/>
      <c r="BY7" s="411"/>
      <c r="BZ7" s="411"/>
      <c r="CA7" s="411"/>
      <c r="CB7" s="411"/>
      <c r="CC7" s="412"/>
      <c r="CD7" s="419" t="s">
        <v>90</v>
      </c>
      <c r="CE7" s="420"/>
      <c r="CF7" s="420"/>
      <c r="CG7" s="420"/>
      <c r="CH7" s="420"/>
      <c r="CI7" s="420"/>
      <c r="CJ7" s="420"/>
      <c r="CK7" s="420"/>
      <c r="CL7" s="420"/>
      <c r="CM7" s="420"/>
      <c r="CN7" s="420"/>
      <c r="CO7" s="420"/>
      <c r="CP7" s="420"/>
      <c r="CQ7" s="420"/>
      <c r="CR7" s="420"/>
      <c r="CS7" s="421"/>
      <c r="CT7" s="410">
        <v>2588015</v>
      </c>
      <c r="CU7" s="411"/>
      <c r="CV7" s="411"/>
      <c r="CW7" s="411"/>
      <c r="CX7" s="411"/>
      <c r="CY7" s="411"/>
      <c r="CZ7" s="411"/>
      <c r="DA7" s="412"/>
      <c r="DB7" s="410">
        <v>2514580</v>
      </c>
      <c r="DC7" s="411"/>
      <c r="DD7" s="411"/>
      <c r="DE7" s="411"/>
      <c r="DF7" s="411"/>
      <c r="DG7" s="411"/>
      <c r="DH7" s="411"/>
      <c r="DI7" s="412"/>
      <c r="DJ7" s="137"/>
      <c r="DK7" s="137"/>
      <c r="DL7" s="137"/>
      <c r="DM7" s="137"/>
      <c r="DN7" s="137"/>
      <c r="DO7" s="137"/>
    </row>
    <row r="8" spans="1:119" ht="18.75" customHeight="1" thickBot="1">
      <c r="A8" s="138"/>
      <c r="B8" s="564"/>
      <c r="C8" s="500"/>
      <c r="D8" s="500"/>
      <c r="E8" s="565"/>
      <c r="F8" s="565"/>
      <c r="G8" s="565"/>
      <c r="H8" s="565"/>
      <c r="I8" s="565"/>
      <c r="J8" s="565"/>
      <c r="K8" s="565"/>
      <c r="L8" s="565"/>
      <c r="M8" s="565"/>
      <c r="N8" s="565"/>
      <c r="O8" s="565"/>
      <c r="P8" s="565"/>
      <c r="Q8" s="565"/>
      <c r="R8" s="569"/>
      <c r="S8" s="569"/>
      <c r="T8" s="569"/>
      <c r="U8" s="569"/>
      <c r="V8" s="570"/>
      <c r="W8" s="491"/>
      <c r="X8" s="492"/>
      <c r="Y8" s="492"/>
      <c r="Z8" s="492"/>
      <c r="AA8" s="492"/>
      <c r="AB8" s="500"/>
      <c r="AC8" s="576"/>
      <c r="AD8" s="577"/>
      <c r="AE8" s="577"/>
      <c r="AF8" s="577"/>
      <c r="AG8" s="577"/>
      <c r="AH8" s="577"/>
      <c r="AI8" s="577"/>
      <c r="AJ8" s="577"/>
      <c r="AK8" s="577"/>
      <c r="AL8" s="578"/>
      <c r="AM8" s="479" t="s">
        <v>91</v>
      </c>
      <c r="AN8" s="384"/>
      <c r="AO8" s="384"/>
      <c r="AP8" s="384"/>
      <c r="AQ8" s="384"/>
      <c r="AR8" s="384"/>
      <c r="AS8" s="384"/>
      <c r="AT8" s="385"/>
      <c r="AU8" s="467" t="s">
        <v>78</v>
      </c>
      <c r="AV8" s="468"/>
      <c r="AW8" s="468"/>
      <c r="AX8" s="468"/>
      <c r="AY8" s="390" t="s">
        <v>92</v>
      </c>
      <c r="AZ8" s="391"/>
      <c r="BA8" s="391"/>
      <c r="BB8" s="391"/>
      <c r="BC8" s="391"/>
      <c r="BD8" s="391"/>
      <c r="BE8" s="391"/>
      <c r="BF8" s="391"/>
      <c r="BG8" s="391"/>
      <c r="BH8" s="391"/>
      <c r="BI8" s="391"/>
      <c r="BJ8" s="391"/>
      <c r="BK8" s="391"/>
      <c r="BL8" s="391"/>
      <c r="BM8" s="392"/>
      <c r="BN8" s="410">
        <v>217026</v>
      </c>
      <c r="BO8" s="411"/>
      <c r="BP8" s="411"/>
      <c r="BQ8" s="411"/>
      <c r="BR8" s="411"/>
      <c r="BS8" s="411"/>
      <c r="BT8" s="411"/>
      <c r="BU8" s="412"/>
      <c r="BV8" s="410">
        <v>118690</v>
      </c>
      <c r="BW8" s="411"/>
      <c r="BX8" s="411"/>
      <c r="BY8" s="411"/>
      <c r="BZ8" s="411"/>
      <c r="CA8" s="411"/>
      <c r="CB8" s="411"/>
      <c r="CC8" s="412"/>
      <c r="CD8" s="419" t="s">
        <v>93</v>
      </c>
      <c r="CE8" s="420"/>
      <c r="CF8" s="420"/>
      <c r="CG8" s="420"/>
      <c r="CH8" s="420"/>
      <c r="CI8" s="420"/>
      <c r="CJ8" s="420"/>
      <c r="CK8" s="420"/>
      <c r="CL8" s="420"/>
      <c r="CM8" s="420"/>
      <c r="CN8" s="420"/>
      <c r="CO8" s="420"/>
      <c r="CP8" s="420"/>
      <c r="CQ8" s="420"/>
      <c r="CR8" s="420"/>
      <c r="CS8" s="421"/>
      <c r="CT8" s="519">
        <v>0.34</v>
      </c>
      <c r="CU8" s="520"/>
      <c r="CV8" s="520"/>
      <c r="CW8" s="520"/>
      <c r="CX8" s="520"/>
      <c r="CY8" s="520"/>
      <c r="CZ8" s="520"/>
      <c r="DA8" s="521"/>
      <c r="DB8" s="519">
        <v>0.36</v>
      </c>
      <c r="DC8" s="520"/>
      <c r="DD8" s="520"/>
      <c r="DE8" s="520"/>
      <c r="DF8" s="520"/>
      <c r="DG8" s="520"/>
      <c r="DH8" s="520"/>
      <c r="DI8" s="521"/>
      <c r="DJ8" s="137"/>
      <c r="DK8" s="137"/>
      <c r="DL8" s="137"/>
      <c r="DM8" s="137"/>
      <c r="DN8" s="137"/>
      <c r="DO8" s="137"/>
    </row>
    <row r="9" spans="1:119" ht="18.75" customHeight="1" thickBot="1">
      <c r="A9" s="138"/>
      <c r="B9" s="545" t="s">
        <v>94</v>
      </c>
      <c r="C9" s="546"/>
      <c r="D9" s="546"/>
      <c r="E9" s="546"/>
      <c r="F9" s="546"/>
      <c r="G9" s="546"/>
      <c r="H9" s="546"/>
      <c r="I9" s="546"/>
      <c r="J9" s="546"/>
      <c r="K9" s="473"/>
      <c r="L9" s="547" t="s">
        <v>95</v>
      </c>
      <c r="M9" s="548"/>
      <c r="N9" s="548"/>
      <c r="O9" s="548"/>
      <c r="P9" s="548"/>
      <c r="Q9" s="549"/>
      <c r="R9" s="550">
        <v>5950</v>
      </c>
      <c r="S9" s="551"/>
      <c r="T9" s="551"/>
      <c r="U9" s="551"/>
      <c r="V9" s="552"/>
      <c r="W9" s="489" t="s">
        <v>96</v>
      </c>
      <c r="X9" s="490"/>
      <c r="Y9" s="490"/>
      <c r="Z9" s="490"/>
      <c r="AA9" s="490"/>
      <c r="AB9" s="490"/>
      <c r="AC9" s="490"/>
      <c r="AD9" s="490"/>
      <c r="AE9" s="490"/>
      <c r="AF9" s="490"/>
      <c r="AG9" s="490"/>
      <c r="AH9" s="490"/>
      <c r="AI9" s="490"/>
      <c r="AJ9" s="490"/>
      <c r="AK9" s="490"/>
      <c r="AL9" s="553"/>
      <c r="AM9" s="479" t="s">
        <v>97</v>
      </c>
      <c r="AN9" s="384"/>
      <c r="AO9" s="384"/>
      <c r="AP9" s="384"/>
      <c r="AQ9" s="384"/>
      <c r="AR9" s="384"/>
      <c r="AS9" s="384"/>
      <c r="AT9" s="385"/>
      <c r="AU9" s="467" t="s">
        <v>78</v>
      </c>
      <c r="AV9" s="468"/>
      <c r="AW9" s="468"/>
      <c r="AX9" s="468"/>
      <c r="AY9" s="390" t="s">
        <v>98</v>
      </c>
      <c r="AZ9" s="391"/>
      <c r="BA9" s="391"/>
      <c r="BB9" s="391"/>
      <c r="BC9" s="391"/>
      <c r="BD9" s="391"/>
      <c r="BE9" s="391"/>
      <c r="BF9" s="391"/>
      <c r="BG9" s="391"/>
      <c r="BH9" s="391"/>
      <c r="BI9" s="391"/>
      <c r="BJ9" s="391"/>
      <c r="BK9" s="391"/>
      <c r="BL9" s="391"/>
      <c r="BM9" s="392"/>
      <c r="BN9" s="410">
        <v>98336</v>
      </c>
      <c r="BO9" s="411"/>
      <c r="BP9" s="411"/>
      <c r="BQ9" s="411"/>
      <c r="BR9" s="411"/>
      <c r="BS9" s="411"/>
      <c r="BT9" s="411"/>
      <c r="BU9" s="412"/>
      <c r="BV9" s="410">
        <v>-11052</v>
      </c>
      <c r="BW9" s="411"/>
      <c r="BX9" s="411"/>
      <c r="BY9" s="411"/>
      <c r="BZ9" s="411"/>
      <c r="CA9" s="411"/>
      <c r="CB9" s="411"/>
      <c r="CC9" s="412"/>
      <c r="CD9" s="419" t="s">
        <v>99</v>
      </c>
      <c r="CE9" s="420"/>
      <c r="CF9" s="420"/>
      <c r="CG9" s="420"/>
      <c r="CH9" s="420"/>
      <c r="CI9" s="420"/>
      <c r="CJ9" s="420"/>
      <c r="CK9" s="420"/>
      <c r="CL9" s="420"/>
      <c r="CM9" s="420"/>
      <c r="CN9" s="420"/>
      <c r="CO9" s="420"/>
      <c r="CP9" s="420"/>
      <c r="CQ9" s="420"/>
      <c r="CR9" s="420"/>
      <c r="CS9" s="421"/>
      <c r="CT9" s="380">
        <v>9</v>
      </c>
      <c r="CU9" s="381"/>
      <c r="CV9" s="381"/>
      <c r="CW9" s="381"/>
      <c r="CX9" s="381"/>
      <c r="CY9" s="381"/>
      <c r="CZ9" s="381"/>
      <c r="DA9" s="382"/>
      <c r="DB9" s="380">
        <v>16.399999999999999</v>
      </c>
      <c r="DC9" s="381"/>
      <c r="DD9" s="381"/>
      <c r="DE9" s="381"/>
      <c r="DF9" s="381"/>
      <c r="DG9" s="381"/>
      <c r="DH9" s="381"/>
      <c r="DI9" s="382"/>
      <c r="DJ9" s="137"/>
      <c r="DK9" s="137"/>
      <c r="DL9" s="137"/>
      <c r="DM9" s="137"/>
      <c r="DN9" s="137"/>
      <c r="DO9" s="137"/>
    </row>
    <row r="10" spans="1:119" ht="18.75" customHeight="1" thickBot="1">
      <c r="A10" s="138"/>
      <c r="B10" s="545"/>
      <c r="C10" s="546"/>
      <c r="D10" s="546"/>
      <c r="E10" s="546"/>
      <c r="F10" s="546"/>
      <c r="G10" s="546"/>
      <c r="H10" s="546"/>
      <c r="I10" s="546"/>
      <c r="J10" s="546"/>
      <c r="K10" s="473"/>
      <c r="L10" s="383" t="s">
        <v>100</v>
      </c>
      <c r="M10" s="384"/>
      <c r="N10" s="384"/>
      <c r="O10" s="384"/>
      <c r="P10" s="384"/>
      <c r="Q10" s="385"/>
      <c r="R10" s="386">
        <v>6348</v>
      </c>
      <c r="S10" s="387"/>
      <c r="T10" s="387"/>
      <c r="U10" s="387"/>
      <c r="V10" s="389"/>
      <c r="W10" s="554"/>
      <c r="X10" s="372"/>
      <c r="Y10" s="372"/>
      <c r="Z10" s="372"/>
      <c r="AA10" s="372"/>
      <c r="AB10" s="372"/>
      <c r="AC10" s="372"/>
      <c r="AD10" s="372"/>
      <c r="AE10" s="372"/>
      <c r="AF10" s="372"/>
      <c r="AG10" s="372"/>
      <c r="AH10" s="372"/>
      <c r="AI10" s="372"/>
      <c r="AJ10" s="372"/>
      <c r="AK10" s="372"/>
      <c r="AL10" s="555"/>
      <c r="AM10" s="479" t="s">
        <v>101</v>
      </c>
      <c r="AN10" s="384"/>
      <c r="AO10" s="384"/>
      <c r="AP10" s="384"/>
      <c r="AQ10" s="384"/>
      <c r="AR10" s="384"/>
      <c r="AS10" s="384"/>
      <c r="AT10" s="385"/>
      <c r="AU10" s="467" t="s">
        <v>102</v>
      </c>
      <c r="AV10" s="468"/>
      <c r="AW10" s="468"/>
      <c r="AX10" s="468"/>
      <c r="AY10" s="390" t="s">
        <v>103</v>
      </c>
      <c r="AZ10" s="391"/>
      <c r="BA10" s="391"/>
      <c r="BB10" s="391"/>
      <c r="BC10" s="391"/>
      <c r="BD10" s="391"/>
      <c r="BE10" s="391"/>
      <c r="BF10" s="391"/>
      <c r="BG10" s="391"/>
      <c r="BH10" s="391"/>
      <c r="BI10" s="391"/>
      <c r="BJ10" s="391"/>
      <c r="BK10" s="391"/>
      <c r="BL10" s="391"/>
      <c r="BM10" s="392"/>
      <c r="BN10" s="410">
        <v>200926</v>
      </c>
      <c r="BO10" s="411"/>
      <c r="BP10" s="411"/>
      <c r="BQ10" s="411"/>
      <c r="BR10" s="411"/>
      <c r="BS10" s="411"/>
      <c r="BT10" s="411"/>
      <c r="BU10" s="412"/>
      <c r="BV10" s="410">
        <v>421224</v>
      </c>
      <c r="BW10" s="411"/>
      <c r="BX10" s="411"/>
      <c r="BY10" s="411"/>
      <c r="BZ10" s="411"/>
      <c r="CA10" s="411"/>
      <c r="CB10" s="411"/>
      <c r="CC10" s="412"/>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5"/>
      <c r="C11" s="546"/>
      <c r="D11" s="546"/>
      <c r="E11" s="546"/>
      <c r="F11" s="546"/>
      <c r="G11" s="546"/>
      <c r="H11" s="546"/>
      <c r="I11" s="546"/>
      <c r="J11" s="546"/>
      <c r="K11" s="473"/>
      <c r="L11" s="456" t="s">
        <v>105</v>
      </c>
      <c r="M11" s="457"/>
      <c r="N11" s="457"/>
      <c r="O11" s="457"/>
      <c r="P11" s="457"/>
      <c r="Q11" s="458"/>
      <c r="R11" s="542" t="s">
        <v>106</v>
      </c>
      <c r="S11" s="543"/>
      <c r="T11" s="543"/>
      <c r="U11" s="543"/>
      <c r="V11" s="544"/>
      <c r="W11" s="554"/>
      <c r="X11" s="372"/>
      <c r="Y11" s="372"/>
      <c r="Z11" s="372"/>
      <c r="AA11" s="372"/>
      <c r="AB11" s="372"/>
      <c r="AC11" s="372"/>
      <c r="AD11" s="372"/>
      <c r="AE11" s="372"/>
      <c r="AF11" s="372"/>
      <c r="AG11" s="372"/>
      <c r="AH11" s="372"/>
      <c r="AI11" s="372"/>
      <c r="AJ11" s="372"/>
      <c r="AK11" s="372"/>
      <c r="AL11" s="555"/>
      <c r="AM11" s="479" t="s">
        <v>107</v>
      </c>
      <c r="AN11" s="384"/>
      <c r="AO11" s="384"/>
      <c r="AP11" s="384"/>
      <c r="AQ11" s="384"/>
      <c r="AR11" s="384"/>
      <c r="AS11" s="384"/>
      <c r="AT11" s="385"/>
      <c r="AU11" s="467" t="s">
        <v>102</v>
      </c>
      <c r="AV11" s="468"/>
      <c r="AW11" s="468"/>
      <c r="AX11" s="468"/>
      <c r="AY11" s="390" t="s">
        <v>108</v>
      </c>
      <c r="AZ11" s="391"/>
      <c r="BA11" s="391"/>
      <c r="BB11" s="391"/>
      <c r="BC11" s="391"/>
      <c r="BD11" s="391"/>
      <c r="BE11" s="391"/>
      <c r="BF11" s="391"/>
      <c r="BG11" s="391"/>
      <c r="BH11" s="391"/>
      <c r="BI11" s="391"/>
      <c r="BJ11" s="391"/>
      <c r="BK11" s="391"/>
      <c r="BL11" s="391"/>
      <c r="BM11" s="392"/>
      <c r="BN11" s="410" t="s">
        <v>109</v>
      </c>
      <c r="BO11" s="411"/>
      <c r="BP11" s="411"/>
      <c r="BQ11" s="411"/>
      <c r="BR11" s="411"/>
      <c r="BS11" s="411"/>
      <c r="BT11" s="411"/>
      <c r="BU11" s="412"/>
      <c r="BV11" s="410">
        <v>289787</v>
      </c>
      <c r="BW11" s="411"/>
      <c r="BX11" s="411"/>
      <c r="BY11" s="411"/>
      <c r="BZ11" s="411"/>
      <c r="CA11" s="411"/>
      <c r="CB11" s="411"/>
      <c r="CC11" s="412"/>
      <c r="CD11" s="419" t="s">
        <v>110</v>
      </c>
      <c r="CE11" s="420"/>
      <c r="CF11" s="420"/>
      <c r="CG11" s="420"/>
      <c r="CH11" s="420"/>
      <c r="CI11" s="420"/>
      <c r="CJ11" s="420"/>
      <c r="CK11" s="420"/>
      <c r="CL11" s="420"/>
      <c r="CM11" s="420"/>
      <c r="CN11" s="420"/>
      <c r="CO11" s="420"/>
      <c r="CP11" s="420"/>
      <c r="CQ11" s="420"/>
      <c r="CR11" s="420"/>
      <c r="CS11" s="421"/>
      <c r="CT11" s="519" t="s">
        <v>109</v>
      </c>
      <c r="CU11" s="520"/>
      <c r="CV11" s="520"/>
      <c r="CW11" s="520"/>
      <c r="CX11" s="520"/>
      <c r="CY11" s="520"/>
      <c r="CZ11" s="520"/>
      <c r="DA11" s="521"/>
      <c r="DB11" s="519" t="s">
        <v>109</v>
      </c>
      <c r="DC11" s="520"/>
      <c r="DD11" s="520"/>
      <c r="DE11" s="520"/>
      <c r="DF11" s="520"/>
      <c r="DG11" s="520"/>
      <c r="DH11" s="520"/>
      <c r="DI11" s="521"/>
      <c r="DJ11" s="137"/>
      <c r="DK11" s="137"/>
      <c r="DL11" s="137"/>
      <c r="DM11" s="137"/>
      <c r="DN11" s="137"/>
      <c r="DO11" s="137"/>
    </row>
    <row r="12" spans="1:119" ht="18.75" customHeight="1">
      <c r="A12" s="138"/>
      <c r="B12" s="522" t="s">
        <v>111</v>
      </c>
      <c r="C12" s="523"/>
      <c r="D12" s="523"/>
      <c r="E12" s="523"/>
      <c r="F12" s="523"/>
      <c r="G12" s="523"/>
      <c r="H12" s="523"/>
      <c r="I12" s="523"/>
      <c r="J12" s="523"/>
      <c r="K12" s="524"/>
      <c r="L12" s="531" t="s">
        <v>112</v>
      </c>
      <c r="M12" s="532"/>
      <c r="N12" s="532"/>
      <c r="O12" s="532"/>
      <c r="P12" s="532"/>
      <c r="Q12" s="533"/>
      <c r="R12" s="534">
        <v>6169</v>
      </c>
      <c r="S12" s="535"/>
      <c r="T12" s="535"/>
      <c r="U12" s="535"/>
      <c r="V12" s="536"/>
      <c r="W12" s="537" t="s">
        <v>1</v>
      </c>
      <c r="X12" s="468"/>
      <c r="Y12" s="468"/>
      <c r="Z12" s="468"/>
      <c r="AA12" s="468"/>
      <c r="AB12" s="538"/>
      <c r="AC12" s="467" t="s">
        <v>113</v>
      </c>
      <c r="AD12" s="468"/>
      <c r="AE12" s="468"/>
      <c r="AF12" s="468"/>
      <c r="AG12" s="538"/>
      <c r="AH12" s="467" t="s">
        <v>114</v>
      </c>
      <c r="AI12" s="468"/>
      <c r="AJ12" s="468"/>
      <c r="AK12" s="468"/>
      <c r="AL12" s="539"/>
      <c r="AM12" s="479" t="s">
        <v>115</v>
      </c>
      <c r="AN12" s="384"/>
      <c r="AO12" s="384"/>
      <c r="AP12" s="384"/>
      <c r="AQ12" s="384"/>
      <c r="AR12" s="384"/>
      <c r="AS12" s="384"/>
      <c r="AT12" s="385"/>
      <c r="AU12" s="467" t="s">
        <v>116</v>
      </c>
      <c r="AV12" s="468"/>
      <c r="AW12" s="468"/>
      <c r="AX12" s="468"/>
      <c r="AY12" s="390" t="s">
        <v>117</v>
      </c>
      <c r="AZ12" s="391"/>
      <c r="BA12" s="391"/>
      <c r="BB12" s="391"/>
      <c r="BC12" s="391"/>
      <c r="BD12" s="391"/>
      <c r="BE12" s="391"/>
      <c r="BF12" s="391"/>
      <c r="BG12" s="391"/>
      <c r="BH12" s="391"/>
      <c r="BI12" s="391"/>
      <c r="BJ12" s="391"/>
      <c r="BK12" s="391"/>
      <c r="BL12" s="391"/>
      <c r="BM12" s="392"/>
      <c r="BN12" s="410" t="s">
        <v>118</v>
      </c>
      <c r="BO12" s="411"/>
      <c r="BP12" s="411"/>
      <c r="BQ12" s="411"/>
      <c r="BR12" s="411"/>
      <c r="BS12" s="411"/>
      <c r="BT12" s="411"/>
      <c r="BU12" s="412"/>
      <c r="BV12" s="410">
        <v>423534</v>
      </c>
      <c r="BW12" s="411"/>
      <c r="BX12" s="411"/>
      <c r="BY12" s="411"/>
      <c r="BZ12" s="411"/>
      <c r="CA12" s="411"/>
      <c r="CB12" s="411"/>
      <c r="CC12" s="412"/>
      <c r="CD12" s="419" t="s">
        <v>119</v>
      </c>
      <c r="CE12" s="420"/>
      <c r="CF12" s="420"/>
      <c r="CG12" s="420"/>
      <c r="CH12" s="420"/>
      <c r="CI12" s="420"/>
      <c r="CJ12" s="420"/>
      <c r="CK12" s="420"/>
      <c r="CL12" s="420"/>
      <c r="CM12" s="420"/>
      <c r="CN12" s="420"/>
      <c r="CO12" s="420"/>
      <c r="CP12" s="420"/>
      <c r="CQ12" s="420"/>
      <c r="CR12" s="420"/>
      <c r="CS12" s="421"/>
      <c r="CT12" s="519" t="s">
        <v>118</v>
      </c>
      <c r="CU12" s="520"/>
      <c r="CV12" s="520"/>
      <c r="CW12" s="520"/>
      <c r="CX12" s="520"/>
      <c r="CY12" s="520"/>
      <c r="CZ12" s="520"/>
      <c r="DA12" s="521"/>
      <c r="DB12" s="519" t="s">
        <v>118</v>
      </c>
      <c r="DC12" s="520"/>
      <c r="DD12" s="520"/>
      <c r="DE12" s="520"/>
      <c r="DF12" s="520"/>
      <c r="DG12" s="520"/>
      <c r="DH12" s="520"/>
      <c r="DI12" s="521"/>
      <c r="DJ12" s="137"/>
      <c r="DK12" s="137"/>
      <c r="DL12" s="137"/>
      <c r="DM12" s="137"/>
      <c r="DN12" s="137"/>
      <c r="DO12" s="137"/>
    </row>
    <row r="13" spans="1:119" ht="18.75" customHeight="1">
      <c r="A13" s="138"/>
      <c r="B13" s="525"/>
      <c r="C13" s="526"/>
      <c r="D13" s="526"/>
      <c r="E13" s="526"/>
      <c r="F13" s="526"/>
      <c r="G13" s="526"/>
      <c r="H13" s="526"/>
      <c r="I13" s="526"/>
      <c r="J13" s="526"/>
      <c r="K13" s="527"/>
      <c r="L13" s="148"/>
      <c r="M13" s="508" t="s">
        <v>120</v>
      </c>
      <c r="N13" s="509"/>
      <c r="O13" s="509"/>
      <c r="P13" s="509"/>
      <c r="Q13" s="510"/>
      <c r="R13" s="511">
        <v>6149</v>
      </c>
      <c r="S13" s="512"/>
      <c r="T13" s="512"/>
      <c r="U13" s="512"/>
      <c r="V13" s="513"/>
      <c r="W13" s="499" t="s">
        <v>121</v>
      </c>
      <c r="X13" s="423"/>
      <c r="Y13" s="423"/>
      <c r="Z13" s="423"/>
      <c r="AA13" s="423"/>
      <c r="AB13" s="424"/>
      <c r="AC13" s="386">
        <v>497</v>
      </c>
      <c r="AD13" s="387"/>
      <c r="AE13" s="387"/>
      <c r="AF13" s="387"/>
      <c r="AG13" s="388"/>
      <c r="AH13" s="386">
        <v>650</v>
      </c>
      <c r="AI13" s="387"/>
      <c r="AJ13" s="387"/>
      <c r="AK13" s="387"/>
      <c r="AL13" s="389"/>
      <c r="AM13" s="479" t="s">
        <v>122</v>
      </c>
      <c r="AN13" s="384"/>
      <c r="AO13" s="384"/>
      <c r="AP13" s="384"/>
      <c r="AQ13" s="384"/>
      <c r="AR13" s="384"/>
      <c r="AS13" s="384"/>
      <c r="AT13" s="385"/>
      <c r="AU13" s="467" t="s">
        <v>123</v>
      </c>
      <c r="AV13" s="468"/>
      <c r="AW13" s="468"/>
      <c r="AX13" s="468"/>
      <c r="AY13" s="390" t="s">
        <v>124</v>
      </c>
      <c r="AZ13" s="391"/>
      <c r="BA13" s="391"/>
      <c r="BB13" s="391"/>
      <c r="BC13" s="391"/>
      <c r="BD13" s="391"/>
      <c r="BE13" s="391"/>
      <c r="BF13" s="391"/>
      <c r="BG13" s="391"/>
      <c r="BH13" s="391"/>
      <c r="BI13" s="391"/>
      <c r="BJ13" s="391"/>
      <c r="BK13" s="391"/>
      <c r="BL13" s="391"/>
      <c r="BM13" s="392"/>
      <c r="BN13" s="410">
        <v>299262</v>
      </c>
      <c r="BO13" s="411"/>
      <c r="BP13" s="411"/>
      <c r="BQ13" s="411"/>
      <c r="BR13" s="411"/>
      <c r="BS13" s="411"/>
      <c r="BT13" s="411"/>
      <c r="BU13" s="412"/>
      <c r="BV13" s="410">
        <v>276425</v>
      </c>
      <c r="BW13" s="411"/>
      <c r="BX13" s="411"/>
      <c r="BY13" s="411"/>
      <c r="BZ13" s="411"/>
      <c r="CA13" s="411"/>
      <c r="CB13" s="411"/>
      <c r="CC13" s="412"/>
      <c r="CD13" s="419" t="s">
        <v>125</v>
      </c>
      <c r="CE13" s="420"/>
      <c r="CF13" s="420"/>
      <c r="CG13" s="420"/>
      <c r="CH13" s="420"/>
      <c r="CI13" s="420"/>
      <c r="CJ13" s="420"/>
      <c r="CK13" s="420"/>
      <c r="CL13" s="420"/>
      <c r="CM13" s="420"/>
      <c r="CN13" s="420"/>
      <c r="CO13" s="420"/>
      <c r="CP13" s="420"/>
      <c r="CQ13" s="420"/>
      <c r="CR13" s="420"/>
      <c r="CS13" s="421"/>
      <c r="CT13" s="380">
        <v>0.9</v>
      </c>
      <c r="CU13" s="381"/>
      <c r="CV13" s="381"/>
      <c r="CW13" s="381"/>
      <c r="CX13" s="381"/>
      <c r="CY13" s="381"/>
      <c r="CZ13" s="381"/>
      <c r="DA13" s="382"/>
      <c r="DB13" s="380">
        <v>1.5</v>
      </c>
      <c r="DC13" s="381"/>
      <c r="DD13" s="381"/>
      <c r="DE13" s="381"/>
      <c r="DF13" s="381"/>
      <c r="DG13" s="381"/>
      <c r="DH13" s="381"/>
      <c r="DI13" s="382"/>
      <c r="DJ13" s="137"/>
      <c r="DK13" s="137"/>
      <c r="DL13" s="137"/>
      <c r="DM13" s="137"/>
      <c r="DN13" s="137"/>
      <c r="DO13" s="137"/>
    </row>
    <row r="14" spans="1:119" ht="18.75" customHeight="1" thickBot="1">
      <c r="A14" s="138"/>
      <c r="B14" s="525"/>
      <c r="C14" s="526"/>
      <c r="D14" s="526"/>
      <c r="E14" s="526"/>
      <c r="F14" s="526"/>
      <c r="G14" s="526"/>
      <c r="H14" s="526"/>
      <c r="I14" s="526"/>
      <c r="J14" s="526"/>
      <c r="K14" s="527"/>
      <c r="L14" s="501" t="s">
        <v>126</v>
      </c>
      <c r="M14" s="540"/>
      <c r="N14" s="540"/>
      <c r="O14" s="540"/>
      <c r="P14" s="540"/>
      <c r="Q14" s="541"/>
      <c r="R14" s="511">
        <v>6233</v>
      </c>
      <c r="S14" s="512"/>
      <c r="T14" s="512"/>
      <c r="U14" s="512"/>
      <c r="V14" s="513"/>
      <c r="W14" s="514"/>
      <c r="X14" s="426"/>
      <c r="Y14" s="426"/>
      <c r="Z14" s="426"/>
      <c r="AA14" s="426"/>
      <c r="AB14" s="427"/>
      <c r="AC14" s="504">
        <v>16.5</v>
      </c>
      <c r="AD14" s="505"/>
      <c r="AE14" s="505"/>
      <c r="AF14" s="505"/>
      <c r="AG14" s="506"/>
      <c r="AH14" s="504">
        <v>19.2</v>
      </c>
      <c r="AI14" s="505"/>
      <c r="AJ14" s="505"/>
      <c r="AK14" s="505"/>
      <c r="AL14" s="507"/>
      <c r="AM14" s="479"/>
      <c r="AN14" s="384"/>
      <c r="AO14" s="384"/>
      <c r="AP14" s="384"/>
      <c r="AQ14" s="384"/>
      <c r="AR14" s="384"/>
      <c r="AS14" s="384"/>
      <c r="AT14" s="385"/>
      <c r="AU14" s="467"/>
      <c r="AV14" s="468"/>
      <c r="AW14" s="468"/>
      <c r="AX14" s="468"/>
      <c r="AY14" s="390"/>
      <c r="AZ14" s="391"/>
      <c r="BA14" s="391"/>
      <c r="BB14" s="391"/>
      <c r="BC14" s="391"/>
      <c r="BD14" s="391"/>
      <c r="BE14" s="391"/>
      <c r="BF14" s="391"/>
      <c r="BG14" s="391"/>
      <c r="BH14" s="391"/>
      <c r="BI14" s="391"/>
      <c r="BJ14" s="391"/>
      <c r="BK14" s="391"/>
      <c r="BL14" s="391"/>
      <c r="BM14" s="392"/>
      <c r="BN14" s="410"/>
      <c r="BO14" s="411"/>
      <c r="BP14" s="411"/>
      <c r="BQ14" s="411"/>
      <c r="BR14" s="411"/>
      <c r="BS14" s="411"/>
      <c r="BT14" s="411"/>
      <c r="BU14" s="412"/>
      <c r="BV14" s="410"/>
      <c r="BW14" s="411"/>
      <c r="BX14" s="411"/>
      <c r="BY14" s="411"/>
      <c r="BZ14" s="411"/>
      <c r="CA14" s="411"/>
      <c r="CB14" s="411"/>
      <c r="CC14" s="412"/>
      <c r="CD14" s="416" t="s">
        <v>127</v>
      </c>
      <c r="CE14" s="417"/>
      <c r="CF14" s="417"/>
      <c r="CG14" s="417"/>
      <c r="CH14" s="417"/>
      <c r="CI14" s="417"/>
      <c r="CJ14" s="417"/>
      <c r="CK14" s="417"/>
      <c r="CL14" s="417"/>
      <c r="CM14" s="417"/>
      <c r="CN14" s="417"/>
      <c r="CO14" s="417"/>
      <c r="CP14" s="417"/>
      <c r="CQ14" s="417"/>
      <c r="CR14" s="417"/>
      <c r="CS14" s="418"/>
      <c r="CT14" s="515" t="s">
        <v>118</v>
      </c>
      <c r="CU14" s="483"/>
      <c r="CV14" s="483"/>
      <c r="CW14" s="483"/>
      <c r="CX14" s="483"/>
      <c r="CY14" s="483"/>
      <c r="CZ14" s="483"/>
      <c r="DA14" s="484"/>
      <c r="DB14" s="515" t="s">
        <v>118</v>
      </c>
      <c r="DC14" s="483"/>
      <c r="DD14" s="483"/>
      <c r="DE14" s="483"/>
      <c r="DF14" s="483"/>
      <c r="DG14" s="483"/>
      <c r="DH14" s="483"/>
      <c r="DI14" s="484"/>
      <c r="DJ14" s="137"/>
      <c r="DK14" s="137"/>
      <c r="DL14" s="137"/>
      <c r="DM14" s="137"/>
      <c r="DN14" s="137"/>
      <c r="DO14" s="137"/>
    </row>
    <row r="15" spans="1:119" ht="18.75" customHeight="1">
      <c r="A15" s="138"/>
      <c r="B15" s="525"/>
      <c r="C15" s="526"/>
      <c r="D15" s="526"/>
      <c r="E15" s="526"/>
      <c r="F15" s="526"/>
      <c r="G15" s="526"/>
      <c r="H15" s="526"/>
      <c r="I15" s="526"/>
      <c r="J15" s="526"/>
      <c r="K15" s="527"/>
      <c r="L15" s="148"/>
      <c r="M15" s="508" t="s">
        <v>120</v>
      </c>
      <c r="N15" s="509"/>
      <c r="O15" s="509"/>
      <c r="P15" s="509"/>
      <c r="Q15" s="510"/>
      <c r="R15" s="511">
        <v>6216</v>
      </c>
      <c r="S15" s="512"/>
      <c r="T15" s="512"/>
      <c r="U15" s="512"/>
      <c r="V15" s="513"/>
      <c r="W15" s="499" t="s">
        <v>128</v>
      </c>
      <c r="X15" s="423"/>
      <c r="Y15" s="423"/>
      <c r="Z15" s="423"/>
      <c r="AA15" s="423"/>
      <c r="AB15" s="424"/>
      <c r="AC15" s="386">
        <v>1260</v>
      </c>
      <c r="AD15" s="387"/>
      <c r="AE15" s="387"/>
      <c r="AF15" s="387"/>
      <c r="AG15" s="388"/>
      <c r="AH15" s="386">
        <v>1467</v>
      </c>
      <c r="AI15" s="387"/>
      <c r="AJ15" s="387"/>
      <c r="AK15" s="387"/>
      <c r="AL15" s="389"/>
      <c r="AM15" s="479"/>
      <c r="AN15" s="384"/>
      <c r="AO15" s="384"/>
      <c r="AP15" s="384"/>
      <c r="AQ15" s="384"/>
      <c r="AR15" s="384"/>
      <c r="AS15" s="384"/>
      <c r="AT15" s="385"/>
      <c r="AU15" s="467"/>
      <c r="AV15" s="468"/>
      <c r="AW15" s="468"/>
      <c r="AX15" s="468"/>
      <c r="AY15" s="402" t="s">
        <v>129</v>
      </c>
      <c r="AZ15" s="403"/>
      <c r="BA15" s="403"/>
      <c r="BB15" s="403"/>
      <c r="BC15" s="403"/>
      <c r="BD15" s="403"/>
      <c r="BE15" s="403"/>
      <c r="BF15" s="403"/>
      <c r="BG15" s="403"/>
      <c r="BH15" s="403"/>
      <c r="BI15" s="403"/>
      <c r="BJ15" s="403"/>
      <c r="BK15" s="403"/>
      <c r="BL15" s="403"/>
      <c r="BM15" s="404"/>
      <c r="BN15" s="405">
        <v>735427</v>
      </c>
      <c r="BO15" s="406"/>
      <c r="BP15" s="406"/>
      <c r="BQ15" s="406"/>
      <c r="BR15" s="406"/>
      <c r="BS15" s="406"/>
      <c r="BT15" s="406"/>
      <c r="BU15" s="407"/>
      <c r="BV15" s="405">
        <v>804528</v>
      </c>
      <c r="BW15" s="406"/>
      <c r="BX15" s="406"/>
      <c r="BY15" s="406"/>
      <c r="BZ15" s="406"/>
      <c r="CA15" s="406"/>
      <c r="CB15" s="406"/>
      <c r="CC15" s="407"/>
      <c r="CD15" s="516" t="s">
        <v>130</v>
      </c>
      <c r="CE15" s="517"/>
      <c r="CF15" s="517"/>
      <c r="CG15" s="517"/>
      <c r="CH15" s="517"/>
      <c r="CI15" s="517"/>
      <c r="CJ15" s="517"/>
      <c r="CK15" s="517"/>
      <c r="CL15" s="517"/>
      <c r="CM15" s="517"/>
      <c r="CN15" s="517"/>
      <c r="CO15" s="517"/>
      <c r="CP15" s="517"/>
      <c r="CQ15" s="517"/>
      <c r="CR15" s="517"/>
      <c r="CS15" s="518"/>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5"/>
      <c r="C16" s="526"/>
      <c r="D16" s="526"/>
      <c r="E16" s="526"/>
      <c r="F16" s="526"/>
      <c r="G16" s="526"/>
      <c r="H16" s="526"/>
      <c r="I16" s="526"/>
      <c r="J16" s="526"/>
      <c r="K16" s="527"/>
      <c r="L16" s="501" t="s">
        <v>131</v>
      </c>
      <c r="M16" s="502"/>
      <c r="N16" s="502"/>
      <c r="O16" s="502"/>
      <c r="P16" s="502"/>
      <c r="Q16" s="503"/>
      <c r="R16" s="496" t="s">
        <v>132</v>
      </c>
      <c r="S16" s="497"/>
      <c r="T16" s="497"/>
      <c r="U16" s="497"/>
      <c r="V16" s="498"/>
      <c r="W16" s="514"/>
      <c r="X16" s="426"/>
      <c r="Y16" s="426"/>
      <c r="Z16" s="426"/>
      <c r="AA16" s="426"/>
      <c r="AB16" s="427"/>
      <c r="AC16" s="504">
        <v>41.9</v>
      </c>
      <c r="AD16" s="505"/>
      <c r="AE16" s="505"/>
      <c r="AF16" s="505"/>
      <c r="AG16" s="506"/>
      <c r="AH16" s="504">
        <v>43.3</v>
      </c>
      <c r="AI16" s="505"/>
      <c r="AJ16" s="505"/>
      <c r="AK16" s="505"/>
      <c r="AL16" s="507"/>
      <c r="AM16" s="479"/>
      <c r="AN16" s="384"/>
      <c r="AO16" s="384"/>
      <c r="AP16" s="384"/>
      <c r="AQ16" s="384"/>
      <c r="AR16" s="384"/>
      <c r="AS16" s="384"/>
      <c r="AT16" s="385"/>
      <c r="AU16" s="467"/>
      <c r="AV16" s="468"/>
      <c r="AW16" s="468"/>
      <c r="AX16" s="468"/>
      <c r="AY16" s="390" t="s">
        <v>133</v>
      </c>
      <c r="AZ16" s="391"/>
      <c r="BA16" s="391"/>
      <c r="BB16" s="391"/>
      <c r="BC16" s="391"/>
      <c r="BD16" s="391"/>
      <c r="BE16" s="391"/>
      <c r="BF16" s="391"/>
      <c r="BG16" s="391"/>
      <c r="BH16" s="391"/>
      <c r="BI16" s="391"/>
      <c r="BJ16" s="391"/>
      <c r="BK16" s="391"/>
      <c r="BL16" s="391"/>
      <c r="BM16" s="392"/>
      <c r="BN16" s="410">
        <v>2243098</v>
      </c>
      <c r="BO16" s="411"/>
      <c r="BP16" s="411"/>
      <c r="BQ16" s="411"/>
      <c r="BR16" s="411"/>
      <c r="BS16" s="411"/>
      <c r="BT16" s="411"/>
      <c r="BU16" s="412"/>
      <c r="BV16" s="410">
        <v>2146172</v>
      </c>
      <c r="BW16" s="411"/>
      <c r="BX16" s="411"/>
      <c r="BY16" s="411"/>
      <c r="BZ16" s="411"/>
      <c r="CA16" s="411"/>
      <c r="CB16" s="411"/>
      <c r="CC16" s="412"/>
      <c r="CD16" s="152"/>
      <c r="CE16" s="408"/>
      <c r="CF16" s="408"/>
      <c r="CG16" s="408"/>
      <c r="CH16" s="408"/>
      <c r="CI16" s="408"/>
      <c r="CJ16" s="408"/>
      <c r="CK16" s="408"/>
      <c r="CL16" s="408"/>
      <c r="CM16" s="408"/>
      <c r="CN16" s="408"/>
      <c r="CO16" s="408"/>
      <c r="CP16" s="408"/>
      <c r="CQ16" s="408"/>
      <c r="CR16" s="408"/>
      <c r="CS16" s="409"/>
      <c r="CT16" s="380"/>
      <c r="CU16" s="381"/>
      <c r="CV16" s="381"/>
      <c r="CW16" s="381"/>
      <c r="CX16" s="381"/>
      <c r="CY16" s="381"/>
      <c r="CZ16" s="381"/>
      <c r="DA16" s="382"/>
      <c r="DB16" s="380"/>
      <c r="DC16" s="381"/>
      <c r="DD16" s="381"/>
      <c r="DE16" s="381"/>
      <c r="DF16" s="381"/>
      <c r="DG16" s="381"/>
      <c r="DH16" s="381"/>
      <c r="DI16" s="382"/>
      <c r="DJ16" s="137"/>
      <c r="DK16" s="137"/>
      <c r="DL16" s="137"/>
      <c r="DM16" s="137"/>
      <c r="DN16" s="137"/>
      <c r="DO16" s="137"/>
    </row>
    <row r="17" spans="1:119" ht="18.75" customHeight="1" thickBot="1">
      <c r="A17" s="138"/>
      <c r="B17" s="528"/>
      <c r="C17" s="529"/>
      <c r="D17" s="529"/>
      <c r="E17" s="529"/>
      <c r="F17" s="529"/>
      <c r="G17" s="529"/>
      <c r="H17" s="529"/>
      <c r="I17" s="529"/>
      <c r="J17" s="529"/>
      <c r="K17" s="530"/>
      <c r="L17" s="153"/>
      <c r="M17" s="493" t="s">
        <v>134</v>
      </c>
      <c r="N17" s="494"/>
      <c r="O17" s="494"/>
      <c r="P17" s="494"/>
      <c r="Q17" s="495"/>
      <c r="R17" s="496" t="s">
        <v>135</v>
      </c>
      <c r="S17" s="497"/>
      <c r="T17" s="497"/>
      <c r="U17" s="497"/>
      <c r="V17" s="498"/>
      <c r="W17" s="499" t="s">
        <v>136</v>
      </c>
      <c r="X17" s="423"/>
      <c r="Y17" s="423"/>
      <c r="Z17" s="423"/>
      <c r="AA17" s="423"/>
      <c r="AB17" s="424"/>
      <c r="AC17" s="386">
        <v>1252</v>
      </c>
      <c r="AD17" s="387"/>
      <c r="AE17" s="387"/>
      <c r="AF17" s="387"/>
      <c r="AG17" s="388"/>
      <c r="AH17" s="386">
        <v>1265</v>
      </c>
      <c r="AI17" s="387"/>
      <c r="AJ17" s="387"/>
      <c r="AK17" s="387"/>
      <c r="AL17" s="389"/>
      <c r="AM17" s="479"/>
      <c r="AN17" s="384"/>
      <c r="AO17" s="384"/>
      <c r="AP17" s="384"/>
      <c r="AQ17" s="384"/>
      <c r="AR17" s="384"/>
      <c r="AS17" s="384"/>
      <c r="AT17" s="385"/>
      <c r="AU17" s="467"/>
      <c r="AV17" s="468"/>
      <c r="AW17" s="468"/>
      <c r="AX17" s="468"/>
      <c r="AY17" s="390" t="s">
        <v>137</v>
      </c>
      <c r="AZ17" s="391"/>
      <c r="BA17" s="391"/>
      <c r="BB17" s="391"/>
      <c r="BC17" s="391"/>
      <c r="BD17" s="391"/>
      <c r="BE17" s="391"/>
      <c r="BF17" s="391"/>
      <c r="BG17" s="391"/>
      <c r="BH17" s="391"/>
      <c r="BI17" s="391"/>
      <c r="BJ17" s="391"/>
      <c r="BK17" s="391"/>
      <c r="BL17" s="391"/>
      <c r="BM17" s="392"/>
      <c r="BN17" s="410">
        <v>939163</v>
      </c>
      <c r="BO17" s="411"/>
      <c r="BP17" s="411"/>
      <c r="BQ17" s="411"/>
      <c r="BR17" s="411"/>
      <c r="BS17" s="411"/>
      <c r="BT17" s="411"/>
      <c r="BU17" s="412"/>
      <c r="BV17" s="410">
        <v>1043656</v>
      </c>
      <c r="BW17" s="411"/>
      <c r="BX17" s="411"/>
      <c r="BY17" s="411"/>
      <c r="BZ17" s="411"/>
      <c r="CA17" s="411"/>
      <c r="CB17" s="411"/>
      <c r="CC17" s="412"/>
      <c r="CD17" s="152"/>
      <c r="CE17" s="408"/>
      <c r="CF17" s="408"/>
      <c r="CG17" s="408"/>
      <c r="CH17" s="408"/>
      <c r="CI17" s="408"/>
      <c r="CJ17" s="408"/>
      <c r="CK17" s="408"/>
      <c r="CL17" s="408"/>
      <c r="CM17" s="408"/>
      <c r="CN17" s="408"/>
      <c r="CO17" s="408"/>
      <c r="CP17" s="408"/>
      <c r="CQ17" s="408"/>
      <c r="CR17" s="408"/>
      <c r="CS17" s="409"/>
      <c r="CT17" s="380"/>
      <c r="CU17" s="381"/>
      <c r="CV17" s="381"/>
      <c r="CW17" s="381"/>
      <c r="CX17" s="381"/>
      <c r="CY17" s="381"/>
      <c r="CZ17" s="381"/>
      <c r="DA17" s="382"/>
      <c r="DB17" s="380"/>
      <c r="DC17" s="381"/>
      <c r="DD17" s="381"/>
      <c r="DE17" s="381"/>
      <c r="DF17" s="381"/>
      <c r="DG17" s="381"/>
      <c r="DH17" s="381"/>
      <c r="DI17" s="382"/>
      <c r="DJ17" s="137"/>
      <c r="DK17" s="137"/>
      <c r="DL17" s="137"/>
      <c r="DM17" s="137"/>
      <c r="DN17" s="137"/>
      <c r="DO17" s="137"/>
    </row>
    <row r="18" spans="1:119" ht="18.75" customHeight="1" thickBot="1">
      <c r="A18" s="138"/>
      <c r="B18" s="472" t="s">
        <v>138</v>
      </c>
      <c r="C18" s="473"/>
      <c r="D18" s="473"/>
      <c r="E18" s="474"/>
      <c r="F18" s="474"/>
      <c r="G18" s="474"/>
      <c r="H18" s="474"/>
      <c r="I18" s="474"/>
      <c r="J18" s="474"/>
      <c r="K18" s="474"/>
      <c r="L18" s="475">
        <v>118.27</v>
      </c>
      <c r="M18" s="475"/>
      <c r="N18" s="475"/>
      <c r="O18" s="475"/>
      <c r="P18" s="475"/>
      <c r="Q18" s="475"/>
      <c r="R18" s="476"/>
      <c r="S18" s="476"/>
      <c r="T18" s="476"/>
      <c r="U18" s="476"/>
      <c r="V18" s="477"/>
      <c r="W18" s="491"/>
      <c r="X18" s="492"/>
      <c r="Y18" s="492"/>
      <c r="Z18" s="492"/>
      <c r="AA18" s="492"/>
      <c r="AB18" s="500"/>
      <c r="AC18" s="374">
        <v>41.6</v>
      </c>
      <c r="AD18" s="375"/>
      <c r="AE18" s="375"/>
      <c r="AF18" s="375"/>
      <c r="AG18" s="478"/>
      <c r="AH18" s="374">
        <v>37.4</v>
      </c>
      <c r="AI18" s="375"/>
      <c r="AJ18" s="375"/>
      <c r="AK18" s="375"/>
      <c r="AL18" s="376"/>
      <c r="AM18" s="479"/>
      <c r="AN18" s="384"/>
      <c r="AO18" s="384"/>
      <c r="AP18" s="384"/>
      <c r="AQ18" s="384"/>
      <c r="AR18" s="384"/>
      <c r="AS18" s="384"/>
      <c r="AT18" s="385"/>
      <c r="AU18" s="467"/>
      <c r="AV18" s="468"/>
      <c r="AW18" s="468"/>
      <c r="AX18" s="468"/>
      <c r="AY18" s="390" t="s">
        <v>139</v>
      </c>
      <c r="AZ18" s="391"/>
      <c r="BA18" s="391"/>
      <c r="BB18" s="391"/>
      <c r="BC18" s="391"/>
      <c r="BD18" s="391"/>
      <c r="BE18" s="391"/>
      <c r="BF18" s="391"/>
      <c r="BG18" s="391"/>
      <c r="BH18" s="391"/>
      <c r="BI18" s="391"/>
      <c r="BJ18" s="391"/>
      <c r="BK18" s="391"/>
      <c r="BL18" s="391"/>
      <c r="BM18" s="392"/>
      <c r="BN18" s="410">
        <v>2134622</v>
      </c>
      <c r="BO18" s="411"/>
      <c r="BP18" s="411"/>
      <c r="BQ18" s="411"/>
      <c r="BR18" s="411"/>
      <c r="BS18" s="411"/>
      <c r="BT18" s="411"/>
      <c r="BU18" s="412"/>
      <c r="BV18" s="410">
        <v>1877367</v>
      </c>
      <c r="BW18" s="411"/>
      <c r="BX18" s="411"/>
      <c r="BY18" s="411"/>
      <c r="BZ18" s="411"/>
      <c r="CA18" s="411"/>
      <c r="CB18" s="411"/>
      <c r="CC18" s="412"/>
      <c r="CD18" s="152"/>
      <c r="CE18" s="408"/>
      <c r="CF18" s="408"/>
      <c r="CG18" s="408"/>
      <c r="CH18" s="408"/>
      <c r="CI18" s="408"/>
      <c r="CJ18" s="408"/>
      <c r="CK18" s="408"/>
      <c r="CL18" s="408"/>
      <c r="CM18" s="408"/>
      <c r="CN18" s="408"/>
      <c r="CO18" s="408"/>
      <c r="CP18" s="408"/>
      <c r="CQ18" s="408"/>
      <c r="CR18" s="408"/>
      <c r="CS18" s="409"/>
      <c r="CT18" s="380"/>
      <c r="CU18" s="381"/>
      <c r="CV18" s="381"/>
      <c r="CW18" s="381"/>
      <c r="CX18" s="381"/>
      <c r="CY18" s="381"/>
      <c r="CZ18" s="381"/>
      <c r="DA18" s="382"/>
      <c r="DB18" s="380"/>
      <c r="DC18" s="381"/>
      <c r="DD18" s="381"/>
      <c r="DE18" s="381"/>
      <c r="DF18" s="381"/>
      <c r="DG18" s="381"/>
      <c r="DH18" s="381"/>
      <c r="DI18" s="382"/>
      <c r="DJ18" s="137"/>
      <c r="DK18" s="137"/>
      <c r="DL18" s="137"/>
      <c r="DM18" s="137"/>
      <c r="DN18" s="137"/>
      <c r="DO18" s="137"/>
    </row>
    <row r="19" spans="1:119" ht="18.75" customHeight="1" thickBot="1">
      <c r="A19" s="138"/>
      <c r="B19" s="472" t="s">
        <v>140</v>
      </c>
      <c r="C19" s="473"/>
      <c r="D19" s="473"/>
      <c r="E19" s="474"/>
      <c r="F19" s="474"/>
      <c r="G19" s="474"/>
      <c r="H19" s="474"/>
      <c r="I19" s="474"/>
      <c r="J19" s="474"/>
      <c r="K19" s="474"/>
      <c r="L19" s="480">
        <v>50</v>
      </c>
      <c r="M19" s="480"/>
      <c r="N19" s="480"/>
      <c r="O19" s="480"/>
      <c r="P19" s="480"/>
      <c r="Q19" s="480"/>
      <c r="R19" s="481"/>
      <c r="S19" s="481"/>
      <c r="T19" s="481"/>
      <c r="U19" s="481"/>
      <c r="V19" s="482"/>
      <c r="W19" s="489"/>
      <c r="X19" s="490"/>
      <c r="Y19" s="490"/>
      <c r="Z19" s="490"/>
      <c r="AA19" s="490"/>
      <c r="AB19" s="490"/>
      <c r="AC19" s="406"/>
      <c r="AD19" s="406"/>
      <c r="AE19" s="406"/>
      <c r="AF19" s="406"/>
      <c r="AG19" s="406"/>
      <c r="AH19" s="406"/>
      <c r="AI19" s="406"/>
      <c r="AJ19" s="406"/>
      <c r="AK19" s="406"/>
      <c r="AL19" s="407"/>
      <c r="AM19" s="479"/>
      <c r="AN19" s="384"/>
      <c r="AO19" s="384"/>
      <c r="AP19" s="384"/>
      <c r="AQ19" s="384"/>
      <c r="AR19" s="384"/>
      <c r="AS19" s="384"/>
      <c r="AT19" s="385"/>
      <c r="AU19" s="467"/>
      <c r="AV19" s="468"/>
      <c r="AW19" s="468"/>
      <c r="AX19" s="468"/>
      <c r="AY19" s="390" t="s">
        <v>141</v>
      </c>
      <c r="AZ19" s="391"/>
      <c r="BA19" s="391"/>
      <c r="BB19" s="391"/>
      <c r="BC19" s="391"/>
      <c r="BD19" s="391"/>
      <c r="BE19" s="391"/>
      <c r="BF19" s="391"/>
      <c r="BG19" s="391"/>
      <c r="BH19" s="391"/>
      <c r="BI19" s="391"/>
      <c r="BJ19" s="391"/>
      <c r="BK19" s="391"/>
      <c r="BL19" s="391"/>
      <c r="BM19" s="392"/>
      <c r="BN19" s="410">
        <v>3436674</v>
      </c>
      <c r="BO19" s="411"/>
      <c r="BP19" s="411"/>
      <c r="BQ19" s="411"/>
      <c r="BR19" s="411"/>
      <c r="BS19" s="411"/>
      <c r="BT19" s="411"/>
      <c r="BU19" s="412"/>
      <c r="BV19" s="410">
        <v>3816346</v>
      </c>
      <c r="BW19" s="411"/>
      <c r="BX19" s="411"/>
      <c r="BY19" s="411"/>
      <c r="BZ19" s="411"/>
      <c r="CA19" s="411"/>
      <c r="CB19" s="411"/>
      <c r="CC19" s="412"/>
      <c r="CD19" s="152"/>
      <c r="CE19" s="408"/>
      <c r="CF19" s="408"/>
      <c r="CG19" s="408"/>
      <c r="CH19" s="408"/>
      <c r="CI19" s="408"/>
      <c r="CJ19" s="408"/>
      <c r="CK19" s="408"/>
      <c r="CL19" s="408"/>
      <c r="CM19" s="408"/>
      <c r="CN19" s="408"/>
      <c r="CO19" s="408"/>
      <c r="CP19" s="408"/>
      <c r="CQ19" s="408"/>
      <c r="CR19" s="408"/>
      <c r="CS19" s="409"/>
      <c r="CT19" s="380"/>
      <c r="CU19" s="381"/>
      <c r="CV19" s="381"/>
      <c r="CW19" s="381"/>
      <c r="CX19" s="381"/>
      <c r="CY19" s="381"/>
      <c r="CZ19" s="381"/>
      <c r="DA19" s="382"/>
      <c r="DB19" s="380"/>
      <c r="DC19" s="381"/>
      <c r="DD19" s="381"/>
      <c r="DE19" s="381"/>
      <c r="DF19" s="381"/>
      <c r="DG19" s="381"/>
      <c r="DH19" s="381"/>
      <c r="DI19" s="382"/>
      <c r="DJ19" s="137"/>
      <c r="DK19" s="137"/>
      <c r="DL19" s="137"/>
      <c r="DM19" s="137"/>
      <c r="DN19" s="137"/>
      <c r="DO19" s="137"/>
    </row>
    <row r="20" spans="1:119" ht="18.75" customHeight="1" thickBot="1">
      <c r="A20" s="138"/>
      <c r="B20" s="472" t="s">
        <v>142</v>
      </c>
      <c r="C20" s="473"/>
      <c r="D20" s="473"/>
      <c r="E20" s="474"/>
      <c r="F20" s="474"/>
      <c r="G20" s="474"/>
      <c r="H20" s="474"/>
      <c r="I20" s="474"/>
      <c r="J20" s="474"/>
      <c r="K20" s="474"/>
      <c r="L20" s="480">
        <v>1921</v>
      </c>
      <c r="M20" s="480"/>
      <c r="N20" s="480"/>
      <c r="O20" s="480"/>
      <c r="P20" s="480"/>
      <c r="Q20" s="480"/>
      <c r="R20" s="481"/>
      <c r="S20" s="481"/>
      <c r="T20" s="481"/>
      <c r="U20" s="481"/>
      <c r="V20" s="482"/>
      <c r="W20" s="491"/>
      <c r="X20" s="492"/>
      <c r="Y20" s="492"/>
      <c r="Z20" s="492"/>
      <c r="AA20" s="492"/>
      <c r="AB20" s="492"/>
      <c r="AC20" s="483"/>
      <c r="AD20" s="483"/>
      <c r="AE20" s="483"/>
      <c r="AF20" s="483"/>
      <c r="AG20" s="483"/>
      <c r="AH20" s="483"/>
      <c r="AI20" s="483"/>
      <c r="AJ20" s="483"/>
      <c r="AK20" s="483"/>
      <c r="AL20" s="484"/>
      <c r="AM20" s="485"/>
      <c r="AN20" s="457"/>
      <c r="AO20" s="457"/>
      <c r="AP20" s="457"/>
      <c r="AQ20" s="457"/>
      <c r="AR20" s="457"/>
      <c r="AS20" s="457"/>
      <c r="AT20" s="458"/>
      <c r="AU20" s="486"/>
      <c r="AV20" s="487"/>
      <c r="AW20" s="487"/>
      <c r="AX20" s="488"/>
      <c r="AY20" s="390"/>
      <c r="AZ20" s="391"/>
      <c r="BA20" s="391"/>
      <c r="BB20" s="391"/>
      <c r="BC20" s="391"/>
      <c r="BD20" s="391"/>
      <c r="BE20" s="391"/>
      <c r="BF20" s="391"/>
      <c r="BG20" s="391"/>
      <c r="BH20" s="391"/>
      <c r="BI20" s="391"/>
      <c r="BJ20" s="391"/>
      <c r="BK20" s="391"/>
      <c r="BL20" s="391"/>
      <c r="BM20" s="392"/>
      <c r="BN20" s="410"/>
      <c r="BO20" s="411"/>
      <c r="BP20" s="411"/>
      <c r="BQ20" s="411"/>
      <c r="BR20" s="411"/>
      <c r="BS20" s="411"/>
      <c r="BT20" s="411"/>
      <c r="BU20" s="412"/>
      <c r="BV20" s="410"/>
      <c r="BW20" s="411"/>
      <c r="BX20" s="411"/>
      <c r="BY20" s="411"/>
      <c r="BZ20" s="411"/>
      <c r="CA20" s="411"/>
      <c r="CB20" s="411"/>
      <c r="CC20" s="412"/>
      <c r="CD20" s="152"/>
      <c r="CE20" s="408"/>
      <c r="CF20" s="408"/>
      <c r="CG20" s="408"/>
      <c r="CH20" s="408"/>
      <c r="CI20" s="408"/>
      <c r="CJ20" s="408"/>
      <c r="CK20" s="408"/>
      <c r="CL20" s="408"/>
      <c r="CM20" s="408"/>
      <c r="CN20" s="408"/>
      <c r="CO20" s="408"/>
      <c r="CP20" s="408"/>
      <c r="CQ20" s="408"/>
      <c r="CR20" s="408"/>
      <c r="CS20" s="409"/>
      <c r="CT20" s="380"/>
      <c r="CU20" s="381"/>
      <c r="CV20" s="381"/>
      <c r="CW20" s="381"/>
      <c r="CX20" s="381"/>
      <c r="CY20" s="381"/>
      <c r="CZ20" s="381"/>
      <c r="DA20" s="382"/>
      <c r="DB20" s="380"/>
      <c r="DC20" s="381"/>
      <c r="DD20" s="381"/>
      <c r="DE20" s="381"/>
      <c r="DF20" s="381"/>
      <c r="DG20" s="381"/>
      <c r="DH20" s="381"/>
      <c r="DI20" s="382"/>
      <c r="DJ20" s="137"/>
      <c r="DK20" s="137"/>
      <c r="DL20" s="137"/>
      <c r="DM20" s="137"/>
      <c r="DN20" s="137"/>
      <c r="DO20" s="137"/>
    </row>
    <row r="21" spans="1:119" ht="18.75" customHeight="1">
      <c r="A21" s="138"/>
      <c r="B21" s="469" t="s">
        <v>143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0"/>
      <c r="AZ21" s="391"/>
      <c r="BA21" s="391"/>
      <c r="BB21" s="391"/>
      <c r="BC21" s="391"/>
      <c r="BD21" s="391"/>
      <c r="BE21" s="391"/>
      <c r="BF21" s="391"/>
      <c r="BG21" s="391"/>
      <c r="BH21" s="391"/>
      <c r="BI21" s="391"/>
      <c r="BJ21" s="391"/>
      <c r="BK21" s="391"/>
      <c r="BL21" s="391"/>
      <c r="BM21" s="392"/>
      <c r="BN21" s="410"/>
      <c r="BO21" s="411"/>
      <c r="BP21" s="411"/>
      <c r="BQ21" s="411"/>
      <c r="BR21" s="411"/>
      <c r="BS21" s="411"/>
      <c r="BT21" s="411"/>
      <c r="BU21" s="412"/>
      <c r="BV21" s="410"/>
      <c r="BW21" s="411"/>
      <c r="BX21" s="411"/>
      <c r="BY21" s="411"/>
      <c r="BZ21" s="411"/>
      <c r="CA21" s="411"/>
      <c r="CB21" s="411"/>
      <c r="CC21" s="412"/>
      <c r="CD21" s="152"/>
      <c r="CE21" s="408"/>
      <c r="CF21" s="408"/>
      <c r="CG21" s="408"/>
      <c r="CH21" s="408"/>
      <c r="CI21" s="408"/>
      <c r="CJ21" s="408"/>
      <c r="CK21" s="408"/>
      <c r="CL21" s="408"/>
      <c r="CM21" s="408"/>
      <c r="CN21" s="408"/>
      <c r="CO21" s="408"/>
      <c r="CP21" s="408"/>
      <c r="CQ21" s="408"/>
      <c r="CR21" s="408"/>
      <c r="CS21" s="409"/>
      <c r="CT21" s="380"/>
      <c r="CU21" s="381"/>
      <c r="CV21" s="381"/>
      <c r="CW21" s="381"/>
      <c r="CX21" s="381"/>
      <c r="CY21" s="381"/>
      <c r="CZ21" s="381"/>
      <c r="DA21" s="382"/>
      <c r="DB21" s="380"/>
      <c r="DC21" s="381"/>
      <c r="DD21" s="381"/>
      <c r="DE21" s="381"/>
      <c r="DF21" s="381"/>
      <c r="DG21" s="381"/>
      <c r="DH21" s="381"/>
      <c r="DI21" s="382"/>
      <c r="DJ21" s="137"/>
      <c r="DK21" s="137"/>
      <c r="DL21" s="137"/>
      <c r="DM21" s="137"/>
      <c r="DN21" s="137"/>
      <c r="DO21" s="137"/>
    </row>
    <row r="22" spans="1:119" ht="18.75" customHeight="1" thickBot="1">
      <c r="A22" s="138"/>
      <c r="B22" s="439" t="s">
        <v>144</v>
      </c>
      <c r="C22" s="440"/>
      <c r="D22" s="441"/>
      <c r="E22" s="448" t="s">
        <v>1</v>
      </c>
      <c r="F22" s="423"/>
      <c r="G22" s="423"/>
      <c r="H22" s="423"/>
      <c r="I22" s="423"/>
      <c r="J22" s="423"/>
      <c r="K22" s="424"/>
      <c r="L22" s="448" t="s">
        <v>145</v>
      </c>
      <c r="M22" s="423"/>
      <c r="N22" s="423"/>
      <c r="O22" s="423"/>
      <c r="P22" s="424"/>
      <c r="Q22" s="433" t="s">
        <v>146</v>
      </c>
      <c r="R22" s="434"/>
      <c r="S22" s="434"/>
      <c r="T22" s="434"/>
      <c r="U22" s="434"/>
      <c r="V22" s="449"/>
      <c r="W22" s="451" t="s">
        <v>147</v>
      </c>
      <c r="X22" s="440"/>
      <c r="Y22" s="441"/>
      <c r="Z22" s="448" t="s">
        <v>1</v>
      </c>
      <c r="AA22" s="423"/>
      <c r="AB22" s="423"/>
      <c r="AC22" s="423"/>
      <c r="AD22" s="423"/>
      <c r="AE22" s="423"/>
      <c r="AF22" s="423"/>
      <c r="AG22" s="424"/>
      <c r="AH22" s="422" t="s">
        <v>148</v>
      </c>
      <c r="AI22" s="423"/>
      <c r="AJ22" s="423"/>
      <c r="AK22" s="423"/>
      <c r="AL22" s="424"/>
      <c r="AM22" s="422" t="s">
        <v>149</v>
      </c>
      <c r="AN22" s="428"/>
      <c r="AO22" s="428"/>
      <c r="AP22" s="428"/>
      <c r="AQ22" s="428"/>
      <c r="AR22" s="429"/>
      <c r="AS22" s="433" t="s">
        <v>146</v>
      </c>
      <c r="AT22" s="434"/>
      <c r="AU22" s="434"/>
      <c r="AV22" s="434"/>
      <c r="AW22" s="434"/>
      <c r="AX22" s="435"/>
      <c r="AY22" s="377"/>
      <c r="AZ22" s="378"/>
      <c r="BA22" s="378"/>
      <c r="BB22" s="378"/>
      <c r="BC22" s="378"/>
      <c r="BD22" s="378"/>
      <c r="BE22" s="378"/>
      <c r="BF22" s="378"/>
      <c r="BG22" s="378"/>
      <c r="BH22" s="378"/>
      <c r="BI22" s="378"/>
      <c r="BJ22" s="378"/>
      <c r="BK22" s="378"/>
      <c r="BL22" s="378"/>
      <c r="BM22" s="379"/>
      <c r="BN22" s="413"/>
      <c r="BO22" s="414"/>
      <c r="BP22" s="414"/>
      <c r="BQ22" s="414"/>
      <c r="BR22" s="414"/>
      <c r="BS22" s="414"/>
      <c r="BT22" s="414"/>
      <c r="BU22" s="415"/>
      <c r="BV22" s="413"/>
      <c r="BW22" s="414"/>
      <c r="BX22" s="414"/>
      <c r="BY22" s="414"/>
      <c r="BZ22" s="414"/>
      <c r="CA22" s="414"/>
      <c r="CB22" s="414"/>
      <c r="CC22" s="415"/>
      <c r="CD22" s="152"/>
      <c r="CE22" s="408"/>
      <c r="CF22" s="408"/>
      <c r="CG22" s="408"/>
      <c r="CH22" s="408"/>
      <c r="CI22" s="408"/>
      <c r="CJ22" s="408"/>
      <c r="CK22" s="408"/>
      <c r="CL22" s="408"/>
      <c r="CM22" s="408"/>
      <c r="CN22" s="408"/>
      <c r="CO22" s="408"/>
      <c r="CP22" s="408"/>
      <c r="CQ22" s="408"/>
      <c r="CR22" s="408"/>
      <c r="CS22" s="409"/>
      <c r="CT22" s="380"/>
      <c r="CU22" s="381"/>
      <c r="CV22" s="381"/>
      <c r="CW22" s="381"/>
      <c r="CX22" s="381"/>
      <c r="CY22" s="381"/>
      <c r="CZ22" s="381"/>
      <c r="DA22" s="382"/>
      <c r="DB22" s="380"/>
      <c r="DC22" s="381"/>
      <c r="DD22" s="381"/>
      <c r="DE22" s="381"/>
      <c r="DF22" s="381"/>
      <c r="DG22" s="381"/>
      <c r="DH22" s="381"/>
      <c r="DI22" s="382"/>
      <c r="DJ22" s="137"/>
      <c r="DK22" s="137"/>
      <c r="DL22" s="137"/>
      <c r="DM22" s="137"/>
      <c r="DN22" s="137"/>
      <c r="DO22" s="137"/>
    </row>
    <row r="23" spans="1:119" ht="18.75" customHeight="1">
      <c r="A23" s="138"/>
      <c r="B23" s="442"/>
      <c r="C23" s="443"/>
      <c r="D23" s="444"/>
      <c r="E23" s="425"/>
      <c r="F23" s="426"/>
      <c r="G23" s="426"/>
      <c r="H23" s="426"/>
      <c r="I23" s="426"/>
      <c r="J23" s="426"/>
      <c r="K23" s="427"/>
      <c r="L23" s="425"/>
      <c r="M23" s="426"/>
      <c r="N23" s="426"/>
      <c r="O23" s="426"/>
      <c r="P23" s="427"/>
      <c r="Q23" s="436"/>
      <c r="R23" s="437"/>
      <c r="S23" s="437"/>
      <c r="T23" s="437"/>
      <c r="U23" s="437"/>
      <c r="V23" s="450"/>
      <c r="W23" s="452"/>
      <c r="X23" s="443"/>
      <c r="Y23" s="444"/>
      <c r="Z23" s="425"/>
      <c r="AA23" s="426"/>
      <c r="AB23" s="426"/>
      <c r="AC23" s="426"/>
      <c r="AD23" s="426"/>
      <c r="AE23" s="426"/>
      <c r="AF23" s="426"/>
      <c r="AG23" s="427"/>
      <c r="AH23" s="425"/>
      <c r="AI23" s="426"/>
      <c r="AJ23" s="426"/>
      <c r="AK23" s="426"/>
      <c r="AL23" s="427"/>
      <c r="AM23" s="430"/>
      <c r="AN23" s="431"/>
      <c r="AO23" s="431"/>
      <c r="AP23" s="431"/>
      <c r="AQ23" s="431"/>
      <c r="AR23" s="432"/>
      <c r="AS23" s="436"/>
      <c r="AT23" s="437"/>
      <c r="AU23" s="437"/>
      <c r="AV23" s="437"/>
      <c r="AW23" s="437"/>
      <c r="AX23" s="438"/>
      <c r="AY23" s="402" t="s">
        <v>150</v>
      </c>
      <c r="AZ23" s="403"/>
      <c r="BA23" s="403"/>
      <c r="BB23" s="403"/>
      <c r="BC23" s="403"/>
      <c r="BD23" s="403"/>
      <c r="BE23" s="403"/>
      <c r="BF23" s="403"/>
      <c r="BG23" s="403"/>
      <c r="BH23" s="403"/>
      <c r="BI23" s="403"/>
      <c r="BJ23" s="403"/>
      <c r="BK23" s="403"/>
      <c r="BL23" s="403"/>
      <c r="BM23" s="404"/>
      <c r="BN23" s="410">
        <v>3792773</v>
      </c>
      <c r="BO23" s="411"/>
      <c r="BP23" s="411"/>
      <c r="BQ23" s="411"/>
      <c r="BR23" s="411"/>
      <c r="BS23" s="411"/>
      <c r="BT23" s="411"/>
      <c r="BU23" s="412"/>
      <c r="BV23" s="410">
        <v>3560246</v>
      </c>
      <c r="BW23" s="411"/>
      <c r="BX23" s="411"/>
      <c r="BY23" s="411"/>
      <c r="BZ23" s="411"/>
      <c r="CA23" s="411"/>
      <c r="CB23" s="411"/>
      <c r="CC23" s="412"/>
      <c r="CD23" s="152"/>
      <c r="CE23" s="408"/>
      <c r="CF23" s="408"/>
      <c r="CG23" s="408"/>
      <c r="CH23" s="408"/>
      <c r="CI23" s="408"/>
      <c r="CJ23" s="408"/>
      <c r="CK23" s="408"/>
      <c r="CL23" s="408"/>
      <c r="CM23" s="408"/>
      <c r="CN23" s="408"/>
      <c r="CO23" s="408"/>
      <c r="CP23" s="408"/>
      <c r="CQ23" s="408"/>
      <c r="CR23" s="408"/>
      <c r="CS23" s="409"/>
      <c r="CT23" s="380"/>
      <c r="CU23" s="381"/>
      <c r="CV23" s="381"/>
      <c r="CW23" s="381"/>
      <c r="CX23" s="381"/>
      <c r="CY23" s="381"/>
      <c r="CZ23" s="381"/>
      <c r="DA23" s="382"/>
      <c r="DB23" s="380"/>
      <c r="DC23" s="381"/>
      <c r="DD23" s="381"/>
      <c r="DE23" s="381"/>
      <c r="DF23" s="381"/>
      <c r="DG23" s="381"/>
      <c r="DH23" s="381"/>
      <c r="DI23" s="382"/>
      <c r="DJ23" s="137"/>
      <c r="DK23" s="137"/>
      <c r="DL23" s="137"/>
      <c r="DM23" s="137"/>
      <c r="DN23" s="137"/>
      <c r="DO23" s="137"/>
    </row>
    <row r="24" spans="1:119" ht="18.75" customHeight="1" thickBot="1">
      <c r="A24" s="138"/>
      <c r="B24" s="442"/>
      <c r="C24" s="443"/>
      <c r="D24" s="444"/>
      <c r="E24" s="383" t="s">
        <v>151</v>
      </c>
      <c r="F24" s="384"/>
      <c r="G24" s="384"/>
      <c r="H24" s="384"/>
      <c r="I24" s="384"/>
      <c r="J24" s="384"/>
      <c r="K24" s="385"/>
      <c r="L24" s="386">
        <v>1</v>
      </c>
      <c r="M24" s="387"/>
      <c r="N24" s="387"/>
      <c r="O24" s="387"/>
      <c r="P24" s="388"/>
      <c r="Q24" s="386">
        <v>5230</v>
      </c>
      <c r="R24" s="387"/>
      <c r="S24" s="387"/>
      <c r="T24" s="387"/>
      <c r="U24" s="387"/>
      <c r="V24" s="388"/>
      <c r="W24" s="452"/>
      <c r="X24" s="443"/>
      <c r="Y24" s="444"/>
      <c r="Z24" s="383" t="s">
        <v>152</v>
      </c>
      <c r="AA24" s="384"/>
      <c r="AB24" s="384"/>
      <c r="AC24" s="384"/>
      <c r="AD24" s="384"/>
      <c r="AE24" s="384"/>
      <c r="AF24" s="384"/>
      <c r="AG24" s="385"/>
      <c r="AH24" s="386">
        <v>45</v>
      </c>
      <c r="AI24" s="387"/>
      <c r="AJ24" s="387"/>
      <c r="AK24" s="387"/>
      <c r="AL24" s="388"/>
      <c r="AM24" s="386">
        <v>138015</v>
      </c>
      <c r="AN24" s="387"/>
      <c r="AO24" s="387"/>
      <c r="AP24" s="387"/>
      <c r="AQ24" s="387"/>
      <c r="AR24" s="388"/>
      <c r="AS24" s="386">
        <v>3067</v>
      </c>
      <c r="AT24" s="387"/>
      <c r="AU24" s="387"/>
      <c r="AV24" s="387"/>
      <c r="AW24" s="387"/>
      <c r="AX24" s="389"/>
      <c r="AY24" s="377" t="s">
        <v>153</v>
      </c>
      <c r="AZ24" s="378"/>
      <c r="BA24" s="378"/>
      <c r="BB24" s="378"/>
      <c r="BC24" s="378"/>
      <c r="BD24" s="378"/>
      <c r="BE24" s="378"/>
      <c r="BF24" s="378"/>
      <c r="BG24" s="378"/>
      <c r="BH24" s="378"/>
      <c r="BI24" s="378"/>
      <c r="BJ24" s="378"/>
      <c r="BK24" s="378"/>
      <c r="BL24" s="378"/>
      <c r="BM24" s="379"/>
      <c r="BN24" s="410">
        <v>2339890</v>
      </c>
      <c r="BO24" s="411"/>
      <c r="BP24" s="411"/>
      <c r="BQ24" s="411"/>
      <c r="BR24" s="411"/>
      <c r="BS24" s="411"/>
      <c r="BT24" s="411"/>
      <c r="BU24" s="412"/>
      <c r="BV24" s="410">
        <v>2184667</v>
      </c>
      <c r="BW24" s="411"/>
      <c r="BX24" s="411"/>
      <c r="BY24" s="411"/>
      <c r="BZ24" s="411"/>
      <c r="CA24" s="411"/>
      <c r="CB24" s="411"/>
      <c r="CC24" s="412"/>
      <c r="CD24" s="152"/>
      <c r="CE24" s="408"/>
      <c r="CF24" s="408"/>
      <c r="CG24" s="408"/>
      <c r="CH24" s="408"/>
      <c r="CI24" s="408"/>
      <c r="CJ24" s="408"/>
      <c r="CK24" s="408"/>
      <c r="CL24" s="408"/>
      <c r="CM24" s="408"/>
      <c r="CN24" s="408"/>
      <c r="CO24" s="408"/>
      <c r="CP24" s="408"/>
      <c r="CQ24" s="408"/>
      <c r="CR24" s="408"/>
      <c r="CS24" s="409"/>
      <c r="CT24" s="380"/>
      <c r="CU24" s="381"/>
      <c r="CV24" s="381"/>
      <c r="CW24" s="381"/>
      <c r="CX24" s="381"/>
      <c r="CY24" s="381"/>
      <c r="CZ24" s="381"/>
      <c r="DA24" s="382"/>
      <c r="DB24" s="380"/>
      <c r="DC24" s="381"/>
      <c r="DD24" s="381"/>
      <c r="DE24" s="381"/>
      <c r="DF24" s="381"/>
      <c r="DG24" s="381"/>
      <c r="DH24" s="381"/>
      <c r="DI24" s="382"/>
      <c r="DJ24" s="137"/>
      <c r="DK24" s="137"/>
      <c r="DL24" s="137"/>
      <c r="DM24" s="137"/>
      <c r="DN24" s="137"/>
      <c r="DO24" s="137"/>
    </row>
    <row r="25" spans="1:119" s="137" customFormat="1" ht="18.75" customHeight="1">
      <c r="A25" s="138"/>
      <c r="B25" s="442"/>
      <c r="C25" s="443"/>
      <c r="D25" s="444"/>
      <c r="E25" s="383" t="s">
        <v>154</v>
      </c>
      <c r="F25" s="384"/>
      <c r="G25" s="384"/>
      <c r="H25" s="384"/>
      <c r="I25" s="384"/>
      <c r="J25" s="384"/>
      <c r="K25" s="385"/>
      <c r="L25" s="386">
        <v>1</v>
      </c>
      <c r="M25" s="387"/>
      <c r="N25" s="387"/>
      <c r="O25" s="387"/>
      <c r="P25" s="388"/>
      <c r="Q25" s="386">
        <v>5230</v>
      </c>
      <c r="R25" s="387"/>
      <c r="S25" s="387"/>
      <c r="T25" s="387"/>
      <c r="U25" s="387"/>
      <c r="V25" s="388"/>
      <c r="W25" s="452"/>
      <c r="X25" s="443"/>
      <c r="Y25" s="444"/>
      <c r="Z25" s="383" t="s">
        <v>155</v>
      </c>
      <c r="AA25" s="384"/>
      <c r="AB25" s="384"/>
      <c r="AC25" s="384"/>
      <c r="AD25" s="384"/>
      <c r="AE25" s="384"/>
      <c r="AF25" s="384"/>
      <c r="AG25" s="385"/>
      <c r="AH25" s="386" t="s">
        <v>118</v>
      </c>
      <c r="AI25" s="387"/>
      <c r="AJ25" s="387"/>
      <c r="AK25" s="387"/>
      <c r="AL25" s="388"/>
      <c r="AM25" s="386" t="s">
        <v>118</v>
      </c>
      <c r="AN25" s="387"/>
      <c r="AO25" s="387"/>
      <c r="AP25" s="387"/>
      <c r="AQ25" s="387"/>
      <c r="AR25" s="388"/>
      <c r="AS25" s="386" t="s">
        <v>118</v>
      </c>
      <c r="AT25" s="387"/>
      <c r="AU25" s="387"/>
      <c r="AV25" s="387"/>
      <c r="AW25" s="387"/>
      <c r="AX25" s="389"/>
      <c r="AY25" s="402" t="s">
        <v>156</v>
      </c>
      <c r="AZ25" s="403"/>
      <c r="BA25" s="403"/>
      <c r="BB25" s="403"/>
      <c r="BC25" s="403"/>
      <c r="BD25" s="403"/>
      <c r="BE25" s="403"/>
      <c r="BF25" s="403"/>
      <c r="BG25" s="403"/>
      <c r="BH25" s="403"/>
      <c r="BI25" s="403"/>
      <c r="BJ25" s="403"/>
      <c r="BK25" s="403"/>
      <c r="BL25" s="403"/>
      <c r="BM25" s="404"/>
      <c r="BN25" s="405">
        <v>39607</v>
      </c>
      <c r="BO25" s="406"/>
      <c r="BP25" s="406"/>
      <c r="BQ25" s="406"/>
      <c r="BR25" s="406"/>
      <c r="BS25" s="406"/>
      <c r="BT25" s="406"/>
      <c r="BU25" s="407"/>
      <c r="BV25" s="405">
        <v>79186</v>
      </c>
      <c r="BW25" s="406"/>
      <c r="BX25" s="406"/>
      <c r="BY25" s="406"/>
      <c r="BZ25" s="406"/>
      <c r="CA25" s="406"/>
      <c r="CB25" s="406"/>
      <c r="CC25" s="407"/>
      <c r="CD25" s="152"/>
      <c r="CE25" s="408"/>
      <c r="CF25" s="408"/>
      <c r="CG25" s="408"/>
      <c r="CH25" s="408"/>
      <c r="CI25" s="408"/>
      <c r="CJ25" s="408"/>
      <c r="CK25" s="408"/>
      <c r="CL25" s="408"/>
      <c r="CM25" s="408"/>
      <c r="CN25" s="408"/>
      <c r="CO25" s="408"/>
      <c r="CP25" s="408"/>
      <c r="CQ25" s="408"/>
      <c r="CR25" s="408"/>
      <c r="CS25" s="409"/>
      <c r="CT25" s="380"/>
      <c r="CU25" s="381"/>
      <c r="CV25" s="381"/>
      <c r="CW25" s="381"/>
      <c r="CX25" s="381"/>
      <c r="CY25" s="381"/>
      <c r="CZ25" s="381"/>
      <c r="DA25" s="382"/>
      <c r="DB25" s="380"/>
      <c r="DC25" s="381"/>
      <c r="DD25" s="381"/>
      <c r="DE25" s="381"/>
      <c r="DF25" s="381"/>
      <c r="DG25" s="381"/>
      <c r="DH25" s="381"/>
      <c r="DI25" s="382"/>
    </row>
    <row r="26" spans="1:119" s="137" customFormat="1" ht="18.75" customHeight="1">
      <c r="A26" s="138"/>
      <c r="B26" s="442"/>
      <c r="C26" s="443"/>
      <c r="D26" s="444"/>
      <c r="E26" s="383" t="s">
        <v>157</v>
      </c>
      <c r="F26" s="384"/>
      <c r="G26" s="384"/>
      <c r="H26" s="384"/>
      <c r="I26" s="384"/>
      <c r="J26" s="384"/>
      <c r="K26" s="385"/>
      <c r="L26" s="386">
        <v>1</v>
      </c>
      <c r="M26" s="387"/>
      <c r="N26" s="387"/>
      <c r="O26" s="387"/>
      <c r="P26" s="388"/>
      <c r="Q26" s="386">
        <v>5230</v>
      </c>
      <c r="R26" s="387"/>
      <c r="S26" s="387"/>
      <c r="T26" s="387"/>
      <c r="U26" s="387"/>
      <c r="V26" s="388"/>
      <c r="W26" s="452"/>
      <c r="X26" s="443"/>
      <c r="Y26" s="444"/>
      <c r="Z26" s="383" t="s">
        <v>158</v>
      </c>
      <c r="AA26" s="465"/>
      <c r="AB26" s="465"/>
      <c r="AC26" s="465"/>
      <c r="AD26" s="465"/>
      <c r="AE26" s="465"/>
      <c r="AF26" s="465"/>
      <c r="AG26" s="466"/>
      <c r="AH26" s="386" t="s">
        <v>118</v>
      </c>
      <c r="AI26" s="387"/>
      <c r="AJ26" s="387"/>
      <c r="AK26" s="387"/>
      <c r="AL26" s="388"/>
      <c r="AM26" s="386" t="s">
        <v>118</v>
      </c>
      <c r="AN26" s="387"/>
      <c r="AO26" s="387"/>
      <c r="AP26" s="387"/>
      <c r="AQ26" s="387"/>
      <c r="AR26" s="388"/>
      <c r="AS26" s="386" t="s">
        <v>118</v>
      </c>
      <c r="AT26" s="387"/>
      <c r="AU26" s="387"/>
      <c r="AV26" s="387"/>
      <c r="AW26" s="387"/>
      <c r="AX26" s="389"/>
      <c r="AY26" s="419" t="s">
        <v>159</v>
      </c>
      <c r="AZ26" s="420"/>
      <c r="BA26" s="420"/>
      <c r="BB26" s="420"/>
      <c r="BC26" s="420"/>
      <c r="BD26" s="420"/>
      <c r="BE26" s="420"/>
      <c r="BF26" s="420"/>
      <c r="BG26" s="420"/>
      <c r="BH26" s="420"/>
      <c r="BI26" s="420"/>
      <c r="BJ26" s="420"/>
      <c r="BK26" s="420"/>
      <c r="BL26" s="420"/>
      <c r="BM26" s="421"/>
      <c r="BN26" s="410" t="s">
        <v>118</v>
      </c>
      <c r="BO26" s="411"/>
      <c r="BP26" s="411"/>
      <c r="BQ26" s="411"/>
      <c r="BR26" s="411"/>
      <c r="BS26" s="411"/>
      <c r="BT26" s="411"/>
      <c r="BU26" s="412"/>
      <c r="BV26" s="410" t="s">
        <v>118</v>
      </c>
      <c r="BW26" s="411"/>
      <c r="BX26" s="411"/>
      <c r="BY26" s="411"/>
      <c r="BZ26" s="411"/>
      <c r="CA26" s="411"/>
      <c r="CB26" s="411"/>
      <c r="CC26" s="412"/>
      <c r="CD26" s="152"/>
      <c r="CE26" s="408"/>
      <c r="CF26" s="408"/>
      <c r="CG26" s="408"/>
      <c r="CH26" s="408"/>
      <c r="CI26" s="408"/>
      <c r="CJ26" s="408"/>
      <c r="CK26" s="408"/>
      <c r="CL26" s="408"/>
      <c r="CM26" s="408"/>
      <c r="CN26" s="408"/>
      <c r="CO26" s="408"/>
      <c r="CP26" s="408"/>
      <c r="CQ26" s="408"/>
      <c r="CR26" s="408"/>
      <c r="CS26" s="409"/>
      <c r="CT26" s="380"/>
      <c r="CU26" s="381"/>
      <c r="CV26" s="381"/>
      <c r="CW26" s="381"/>
      <c r="CX26" s="381"/>
      <c r="CY26" s="381"/>
      <c r="CZ26" s="381"/>
      <c r="DA26" s="382"/>
      <c r="DB26" s="380"/>
      <c r="DC26" s="381"/>
      <c r="DD26" s="381"/>
      <c r="DE26" s="381"/>
      <c r="DF26" s="381"/>
      <c r="DG26" s="381"/>
      <c r="DH26" s="381"/>
      <c r="DI26" s="382"/>
    </row>
    <row r="27" spans="1:119" ht="18.75" customHeight="1" thickBot="1">
      <c r="A27" s="138"/>
      <c r="B27" s="442"/>
      <c r="C27" s="443"/>
      <c r="D27" s="444"/>
      <c r="E27" s="383" t="s">
        <v>160</v>
      </c>
      <c r="F27" s="384"/>
      <c r="G27" s="384"/>
      <c r="H27" s="384"/>
      <c r="I27" s="384"/>
      <c r="J27" s="384"/>
      <c r="K27" s="385"/>
      <c r="L27" s="386" t="s">
        <v>118</v>
      </c>
      <c r="M27" s="387"/>
      <c r="N27" s="387"/>
      <c r="O27" s="387"/>
      <c r="P27" s="388"/>
      <c r="Q27" s="386" t="s">
        <v>118</v>
      </c>
      <c r="R27" s="387"/>
      <c r="S27" s="387"/>
      <c r="T27" s="387"/>
      <c r="U27" s="387"/>
      <c r="V27" s="388"/>
      <c r="W27" s="452"/>
      <c r="X27" s="443"/>
      <c r="Y27" s="444"/>
      <c r="Z27" s="383" t="s">
        <v>161</v>
      </c>
      <c r="AA27" s="384"/>
      <c r="AB27" s="384"/>
      <c r="AC27" s="384"/>
      <c r="AD27" s="384"/>
      <c r="AE27" s="384"/>
      <c r="AF27" s="384"/>
      <c r="AG27" s="385"/>
      <c r="AH27" s="386">
        <v>9</v>
      </c>
      <c r="AI27" s="387"/>
      <c r="AJ27" s="387"/>
      <c r="AK27" s="387"/>
      <c r="AL27" s="388"/>
      <c r="AM27" s="386">
        <v>26015</v>
      </c>
      <c r="AN27" s="387"/>
      <c r="AO27" s="387"/>
      <c r="AP27" s="387"/>
      <c r="AQ27" s="387"/>
      <c r="AR27" s="388"/>
      <c r="AS27" s="386">
        <v>2891</v>
      </c>
      <c r="AT27" s="387"/>
      <c r="AU27" s="387"/>
      <c r="AV27" s="387"/>
      <c r="AW27" s="387"/>
      <c r="AX27" s="389"/>
      <c r="AY27" s="416" t="s">
        <v>162</v>
      </c>
      <c r="AZ27" s="417"/>
      <c r="BA27" s="417"/>
      <c r="BB27" s="417"/>
      <c r="BC27" s="417"/>
      <c r="BD27" s="417"/>
      <c r="BE27" s="417"/>
      <c r="BF27" s="417"/>
      <c r="BG27" s="417"/>
      <c r="BH27" s="417"/>
      <c r="BI27" s="417"/>
      <c r="BJ27" s="417"/>
      <c r="BK27" s="417"/>
      <c r="BL27" s="417"/>
      <c r="BM27" s="418"/>
      <c r="BN27" s="413">
        <v>99845</v>
      </c>
      <c r="BO27" s="414"/>
      <c r="BP27" s="414"/>
      <c r="BQ27" s="414"/>
      <c r="BR27" s="414"/>
      <c r="BS27" s="414"/>
      <c r="BT27" s="414"/>
      <c r="BU27" s="415"/>
      <c r="BV27" s="413">
        <v>99792</v>
      </c>
      <c r="BW27" s="414"/>
      <c r="BX27" s="414"/>
      <c r="BY27" s="414"/>
      <c r="BZ27" s="414"/>
      <c r="CA27" s="414"/>
      <c r="CB27" s="414"/>
      <c r="CC27" s="415"/>
      <c r="CD27" s="154"/>
      <c r="CE27" s="408"/>
      <c r="CF27" s="408"/>
      <c r="CG27" s="408"/>
      <c r="CH27" s="408"/>
      <c r="CI27" s="408"/>
      <c r="CJ27" s="408"/>
      <c r="CK27" s="408"/>
      <c r="CL27" s="408"/>
      <c r="CM27" s="408"/>
      <c r="CN27" s="408"/>
      <c r="CO27" s="408"/>
      <c r="CP27" s="408"/>
      <c r="CQ27" s="408"/>
      <c r="CR27" s="408"/>
      <c r="CS27" s="409"/>
      <c r="CT27" s="380"/>
      <c r="CU27" s="381"/>
      <c r="CV27" s="381"/>
      <c r="CW27" s="381"/>
      <c r="CX27" s="381"/>
      <c r="CY27" s="381"/>
      <c r="CZ27" s="381"/>
      <c r="DA27" s="382"/>
      <c r="DB27" s="380"/>
      <c r="DC27" s="381"/>
      <c r="DD27" s="381"/>
      <c r="DE27" s="381"/>
      <c r="DF27" s="381"/>
      <c r="DG27" s="381"/>
      <c r="DH27" s="381"/>
      <c r="DI27" s="382"/>
      <c r="DJ27" s="137"/>
      <c r="DK27" s="137"/>
      <c r="DL27" s="137"/>
      <c r="DM27" s="137"/>
      <c r="DN27" s="137"/>
      <c r="DO27" s="137"/>
    </row>
    <row r="28" spans="1:119" ht="18.75" customHeight="1">
      <c r="A28" s="138"/>
      <c r="B28" s="442"/>
      <c r="C28" s="443"/>
      <c r="D28" s="444"/>
      <c r="E28" s="383" t="s">
        <v>163</v>
      </c>
      <c r="F28" s="384"/>
      <c r="G28" s="384"/>
      <c r="H28" s="384"/>
      <c r="I28" s="384"/>
      <c r="J28" s="384"/>
      <c r="K28" s="385"/>
      <c r="L28" s="386" t="s">
        <v>118</v>
      </c>
      <c r="M28" s="387"/>
      <c r="N28" s="387"/>
      <c r="O28" s="387"/>
      <c r="P28" s="388"/>
      <c r="Q28" s="386" t="s">
        <v>118</v>
      </c>
      <c r="R28" s="387"/>
      <c r="S28" s="387"/>
      <c r="T28" s="387"/>
      <c r="U28" s="387"/>
      <c r="V28" s="388"/>
      <c r="W28" s="452"/>
      <c r="X28" s="443"/>
      <c r="Y28" s="444"/>
      <c r="Z28" s="383" t="s">
        <v>164</v>
      </c>
      <c r="AA28" s="384"/>
      <c r="AB28" s="384"/>
      <c r="AC28" s="384"/>
      <c r="AD28" s="384"/>
      <c r="AE28" s="384"/>
      <c r="AF28" s="384"/>
      <c r="AG28" s="385"/>
      <c r="AH28" s="386" t="s">
        <v>118</v>
      </c>
      <c r="AI28" s="387"/>
      <c r="AJ28" s="387"/>
      <c r="AK28" s="387"/>
      <c r="AL28" s="388"/>
      <c r="AM28" s="386" t="s">
        <v>118</v>
      </c>
      <c r="AN28" s="387"/>
      <c r="AO28" s="387"/>
      <c r="AP28" s="387"/>
      <c r="AQ28" s="387"/>
      <c r="AR28" s="388"/>
      <c r="AS28" s="386" t="s">
        <v>118</v>
      </c>
      <c r="AT28" s="387"/>
      <c r="AU28" s="387"/>
      <c r="AV28" s="387"/>
      <c r="AW28" s="387"/>
      <c r="AX28" s="389"/>
      <c r="AY28" s="393" t="s">
        <v>165</v>
      </c>
      <c r="AZ28" s="394"/>
      <c r="BA28" s="394"/>
      <c r="BB28" s="395"/>
      <c r="BC28" s="402" t="s">
        <v>166</v>
      </c>
      <c r="BD28" s="403"/>
      <c r="BE28" s="403"/>
      <c r="BF28" s="403"/>
      <c r="BG28" s="403"/>
      <c r="BH28" s="403"/>
      <c r="BI28" s="403"/>
      <c r="BJ28" s="403"/>
      <c r="BK28" s="403"/>
      <c r="BL28" s="403"/>
      <c r="BM28" s="404"/>
      <c r="BN28" s="405">
        <v>1975197</v>
      </c>
      <c r="BO28" s="406"/>
      <c r="BP28" s="406"/>
      <c r="BQ28" s="406"/>
      <c r="BR28" s="406"/>
      <c r="BS28" s="406"/>
      <c r="BT28" s="406"/>
      <c r="BU28" s="407"/>
      <c r="BV28" s="405">
        <v>1774271</v>
      </c>
      <c r="BW28" s="406"/>
      <c r="BX28" s="406"/>
      <c r="BY28" s="406"/>
      <c r="BZ28" s="406"/>
      <c r="CA28" s="406"/>
      <c r="CB28" s="406"/>
      <c r="CC28" s="407"/>
      <c r="CD28" s="152"/>
      <c r="CE28" s="408"/>
      <c r="CF28" s="408"/>
      <c r="CG28" s="408"/>
      <c r="CH28" s="408"/>
      <c r="CI28" s="408"/>
      <c r="CJ28" s="408"/>
      <c r="CK28" s="408"/>
      <c r="CL28" s="408"/>
      <c r="CM28" s="408"/>
      <c r="CN28" s="408"/>
      <c r="CO28" s="408"/>
      <c r="CP28" s="408"/>
      <c r="CQ28" s="408"/>
      <c r="CR28" s="408"/>
      <c r="CS28" s="409"/>
      <c r="CT28" s="380"/>
      <c r="CU28" s="381"/>
      <c r="CV28" s="381"/>
      <c r="CW28" s="381"/>
      <c r="CX28" s="381"/>
      <c r="CY28" s="381"/>
      <c r="CZ28" s="381"/>
      <c r="DA28" s="382"/>
      <c r="DB28" s="380"/>
      <c r="DC28" s="381"/>
      <c r="DD28" s="381"/>
      <c r="DE28" s="381"/>
      <c r="DF28" s="381"/>
      <c r="DG28" s="381"/>
      <c r="DH28" s="381"/>
      <c r="DI28" s="382"/>
      <c r="DJ28" s="137"/>
      <c r="DK28" s="137"/>
      <c r="DL28" s="137"/>
      <c r="DM28" s="137"/>
      <c r="DN28" s="137"/>
      <c r="DO28" s="137"/>
    </row>
    <row r="29" spans="1:119" ht="18.75" customHeight="1">
      <c r="A29" s="138"/>
      <c r="B29" s="442"/>
      <c r="C29" s="443"/>
      <c r="D29" s="444"/>
      <c r="E29" s="383" t="s">
        <v>167</v>
      </c>
      <c r="F29" s="384"/>
      <c r="G29" s="384"/>
      <c r="H29" s="384"/>
      <c r="I29" s="384"/>
      <c r="J29" s="384"/>
      <c r="K29" s="385"/>
      <c r="L29" s="386" t="s">
        <v>118</v>
      </c>
      <c r="M29" s="387"/>
      <c r="N29" s="387"/>
      <c r="O29" s="387"/>
      <c r="P29" s="388"/>
      <c r="Q29" s="386" t="s">
        <v>118</v>
      </c>
      <c r="R29" s="387"/>
      <c r="S29" s="387"/>
      <c r="T29" s="387"/>
      <c r="U29" s="387"/>
      <c r="V29" s="388"/>
      <c r="W29" s="453"/>
      <c r="X29" s="454"/>
      <c r="Y29" s="455"/>
      <c r="Z29" s="383" t="s">
        <v>168</v>
      </c>
      <c r="AA29" s="384"/>
      <c r="AB29" s="384"/>
      <c r="AC29" s="384"/>
      <c r="AD29" s="384"/>
      <c r="AE29" s="384"/>
      <c r="AF29" s="384"/>
      <c r="AG29" s="385"/>
      <c r="AH29" s="386">
        <v>54</v>
      </c>
      <c r="AI29" s="387"/>
      <c r="AJ29" s="387"/>
      <c r="AK29" s="387"/>
      <c r="AL29" s="388"/>
      <c r="AM29" s="386">
        <v>164030</v>
      </c>
      <c r="AN29" s="387"/>
      <c r="AO29" s="387"/>
      <c r="AP29" s="387"/>
      <c r="AQ29" s="387"/>
      <c r="AR29" s="388"/>
      <c r="AS29" s="386">
        <v>3038</v>
      </c>
      <c r="AT29" s="387"/>
      <c r="AU29" s="387"/>
      <c r="AV29" s="387"/>
      <c r="AW29" s="387"/>
      <c r="AX29" s="389"/>
      <c r="AY29" s="396"/>
      <c r="AZ29" s="397"/>
      <c r="BA29" s="397"/>
      <c r="BB29" s="398"/>
      <c r="BC29" s="390" t="s">
        <v>169</v>
      </c>
      <c r="BD29" s="391"/>
      <c r="BE29" s="391"/>
      <c r="BF29" s="391"/>
      <c r="BG29" s="391"/>
      <c r="BH29" s="391"/>
      <c r="BI29" s="391"/>
      <c r="BJ29" s="391"/>
      <c r="BK29" s="391"/>
      <c r="BL29" s="391"/>
      <c r="BM29" s="392"/>
      <c r="BN29" s="410">
        <v>390198</v>
      </c>
      <c r="BO29" s="411"/>
      <c r="BP29" s="411"/>
      <c r="BQ29" s="411"/>
      <c r="BR29" s="411"/>
      <c r="BS29" s="411"/>
      <c r="BT29" s="411"/>
      <c r="BU29" s="412"/>
      <c r="BV29" s="410">
        <v>290120</v>
      </c>
      <c r="BW29" s="411"/>
      <c r="BX29" s="411"/>
      <c r="BY29" s="411"/>
      <c r="BZ29" s="411"/>
      <c r="CA29" s="411"/>
      <c r="CB29" s="411"/>
      <c r="CC29" s="412"/>
      <c r="CD29" s="154"/>
      <c r="CE29" s="408"/>
      <c r="CF29" s="408"/>
      <c r="CG29" s="408"/>
      <c r="CH29" s="408"/>
      <c r="CI29" s="408"/>
      <c r="CJ29" s="408"/>
      <c r="CK29" s="408"/>
      <c r="CL29" s="408"/>
      <c r="CM29" s="408"/>
      <c r="CN29" s="408"/>
      <c r="CO29" s="408"/>
      <c r="CP29" s="408"/>
      <c r="CQ29" s="408"/>
      <c r="CR29" s="408"/>
      <c r="CS29" s="409"/>
      <c r="CT29" s="380"/>
      <c r="CU29" s="381"/>
      <c r="CV29" s="381"/>
      <c r="CW29" s="381"/>
      <c r="CX29" s="381"/>
      <c r="CY29" s="381"/>
      <c r="CZ29" s="381"/>
      <c r="DA29" s="382"/>
      <c r="DB29" s="380"/>
      <c r="DC29" s="381"/>
      <c r="DD29" s="381"/>
      <c r="DE29" s="381"/>
      <c r="DF29" s="381"/>
      <c r="DG29" s="381"/>
      <c r="DH29" s="381"/>
      <c r="DI29" s="382"/>
      <c r="DJ29" s="137"/>
      <c r="DK29" s="137"/>
      <c r="DL29" s="137"/>
      <c r="DM29" s="137"/>
      <c r="DN29" s="137"/>
      <c r="DO29" s="137"/>
    </row>
    <row r="30" spans="1:119" ht="18.75" customHeight="1" thickBot="1">
      <c r="A30" s="138"/>
      <c r="B30" s="445"/>
      <c r="C30" s="446"/>
      <c r="D30" s="447"/>
      <c r="E30" s="456"/>
      <c r="F30" s="457"/>
      <c r="G30" s="457"/>
      <c r="H30" s="457"/>
      <c r="I30" s="457"/>
      <c r="J30" s="457"/>
      <c r="K30" s="458"/>
      <c r="L30" s="459"/>
      <c r="M30" s="460"/>
      <c r="N30" s="460"/>
      <c r="O30" s="460"/>
      <c r="P30" s="461"/>
      <c r="Q30" s="459"/>
      <c r="R30" s="460"/>
      <c r="S30" s="460"/>
      <c r="T30" s="460"/>
      <c r="U30" s="460"/>
      <c r="V30" s="461"/>
      <c r="W30" s="462" t="s">
        <v>170</v>
      </c>
      <c r="X30" s="463"/>
      <c r="Y30" s="463"/>
      <c r="Z30" s="463"/>
      <c r="AA30" s="463"/>
      <c r="AB30" s="463"/>
      <c r="AC30" s="463"/>
      <c r="AD30" s="463"/>
      <c r="AE30" s="463"/>
      <c r="AF30" s="463"/>
      <c r="AG30" s="464"/>
      <c r="AH30" s="374">
        <v>99.7</v>
      </c>
      <c r="AI30" s="375"/>
      <c r="AJ30" s="375"/>
      <c r="AK30" s="375"/>
      <c r="AL30" s="375"/>
      <c r="AM30" s="375"/>
      <c r="AN30" s="375"/>
      <c r="AO30" s="375"/>
      <c r="AP30" s="375"/>
      <c r="AQ30" s="375"/>
      <c r="AR30" s="375"/>
      <c r="AS30" s="375"/>
      <c r="AT30" s="375"/>
      <c r="AU30" s="375"/>
      <c r="AV30" s="375"/>
      <c r="AW30" s="375"/>
      <c r="AX30" s="376"/>
      <c r="AY30" s="399"/>
      <c r="AZ30" s="400"/>
      <c r="BA30" s="400"/>
      <c r="BB30" s="401"/>
      <c r="BC30" s="377" t="s">
        <v>171</v>
      </c>
      <c r="BD30" s="378"/>
      <c r="BE30" s="378"/>
      <c r="BF30" s="378"/>
      <c r="BG30" s="378"/>
      <c r="BH30" s="378"/>
      <c r="BI30" s="378"/>
      <c r="BJ30" s="378"/>
      <c r="BK30" s="378"/>
      <c r="BL30" s="378"/>
      <c r="BM30" s="379"/>
      <c r="BN30" s="413">
        <v>1046382</v>
      </c>
      <c r="BO30" s="414"/>
      <c r="BP30" s="414"/>
      <c r="BQ30" s="414"/>
      <c r="BR30" s="414"/>
      <c r="BS30" s="414"/>
      <c r="BT30" s="414"/>
      <c r="BU30" s="415"/>
      <c r="BV30" s="413">
        <v>1139649</v>
      </c>
      <c r="BW30" s="414"/>
      <c r="BX30" s="414"/>
      <c r="BY30" s="414"/>
      <c r="BZ30" s="414"/>
      <c r="CA30" s="414"/>
      <c r="CB30" s="414"/>
      <c r="CC30" s="415"/>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3" t="s">
        <v>178</v>
      </c>
      <c r="D33" s="373"/>
      <c r="E33" s="372" t="s">
        <v>179</v>
      </c>
      <c r="F33" s="372"/>
      <c r="G33" s="372"/>
      <c r="H33" s="372"/>
      <c r="I33" s="372"/>
      <c r="J33" s="372"/>
      <c r="K33" s="372"/>
      <c r="L33" s="372"/>
      <c r="M33" s="372"/>
      <c r="N33" s="372"/>
      <c r="O33" s="372"/>
      <c r="P33" s="372"/>
      <c r="Q33" s="372"/>
      <c r="R33" s="372"/>
      <c r="S33" s="372"/>
      <c r="T33" s="167"/>
      <c r="U33" s="373" t="s">
        <v>178</v>
      </c>
      <c r="V33" s="373"/>
      <c r="W33" s="372" t="s">
        <v>179</v>
      </c>
      <c r="X33" s="372"/>
      <c r="Y33" s="372"/>
      <c r="Z33" s="372"/>
      <c r="AA33" s="372"/>
      <c r="AB33" s="372"/>
      <c r="AC33" s="372"/>
      <c r="AD33" s="372"/>
      <c r="AE33" s="372"/>
      <c r="AF33" s="372"/>
      <c r="AG33" s="372"/>
      <c r="AH33" s="372"/>
      <c r="AI33" s="372"/>
      <c r="AJ33" s="372"/>
      <c r="AK33" s="372"/>
      <c r="AL33" s="167"/>
      <c r="AM33" s="373" t="s">
        <v>178</v>
      </c>
      <c r="AN33" s="373"/>
      <c r="AO33" s="372" t="s">
        <v>179</v>
      </c>
      <c r="AP33" s="372"/>
      <c r="AQ33" s="372"/>
      <c r="AR33" s="372"/>
      <c r="AS33" s="372"/>
      <c r="AT33" s="372"/>
      <c r="AU33" s="372"/>
      <c r="AV33" s="372"/>
      <c r="AW33" s="372"/>
      <c r="AX33" s="372"/>
      <c r="AY33" s="372"/>
      <c r="AZ33" s="372"/>
      <c r="BA33" s="372"/>
      <c r="BB33" s="372"/>
      <c r="BC33" s="372"/>
      <c r="BD33" s="168"/>
      <c r="BE33" s="372" t="s">
        <v>180</v>
      </c>
      <c r="BF33" s="372"/>
      <c r="BG33" s="372" t="s">
        <v>181</v>
      </c>
      <c r="BH33" s="372"/>
      <c r="BI33" s="372"/>
      <c r="BJ33" s="372"/>
      <c r="BK33" s="372"/>
      <c r="BL33" s="372"/>
      <c r="BM33" s="372"/>
      <c r="BN33" s="372"/>
      <c r="BO33" s="372"/>
      <c r="BP33" s="372"/>
      <c r="BQ33" s="372"/>
      <c r="BR33" s="372"/>
      <c r="BS33" s="372"/>
      <c r="BT33" s="372"/>
      <c r="BU33" s="372"/>
      <c r="BV33" s="168"/>
      <c r="BW33" s="373" t="s">
        <v>180</v>
      </c>
      <c r="BX33" s="373"/>
      <c r="BY33" s="372" t="s">
        <v>182</v>
      </c>
      <c r="BZ33" s="372"/>
      <c r="CA33" s="372"/>
      <c r="CB33" s="372"/>
      <c r="CC33" s="372"/>
      <c r="CD33" s="372"/>
      <c r="CE33" s="372"/>
      <c r="CF33" s="372"/>
      <c r="CG33" s="372"/>
      <c r="CH33" s="372"/>
      <c r="CI33" s="372"/>
      <c r="CJ33" s="372"/>
      <c r="CK33" s="372"/>
      <c r="CL33" s="372"/>
      <c r="CM33" s="372"/>
      <c r="CN33" s="167"/>
      <c r="CO33" s="373" t="s">
        <v>178</v>
      </c>
      <c r="CP33" s="373"/>
      <c r="CQ33" s="372" t="s">
        <v>183</v>
      </c>
      <c r="CR33" s="372"/>
      <c r="CS33" s="372"/>
      <c r="CT33" s="372"/>
      <c r="CU33" s="372"/>
      <c r="CV33" s="372"/>
      <c r="CW33" s="372"/>
      <c r="CX33" s="372"/>
      <c r="CY33" s="372"/>
      <c r="CZ33" s="372"/>
      <c r="DA33" s="372"/>
      <c r="DB33" s="372"/>
      <c r="DC33" s="372"/>
      <c r="DD33" s="372"/>
      <c r="DE33" s="372"/>
      <c r="DF33" s="167"/>
      <c r="DG33" s="372" t="s">
        <v>184</v>
      </c>
      <c r="DH33" s="372"/>
      <c r="DI33" s="169"/>
      <c r="DJ33" s="137"/>
      <c r="DK33" s="137"/>
      <c r="DL33" s="137"/>
      <c r="DM33" s="137"/>
      <c r="DN33" s="137"/>
      <c r="DO33" s="137"/>
    </row>
    <row r="34" spans="1:119" ht="32.25" customHeight="1">
      <c r="A34" s="138"/>
      <c r="B34" s="164"/>
      <c r="C34" s="370">
        <f>IF(E34="","",1)</f>
        <v>1</v>
      </c>
      <c r="D34" s="370"/>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165"/>
      <c r="U34" s="370">
        <f>IF(W34="","",MAX(C34:D43)+1)</f>
        <v>3</v>
      </c>
      <c r="V34" s="370"/>
      <c r="W34" s="369" t="str">
        <f>IF('各会計、関係団体の財政状況及び健全化判断比率'!B28="","",'各会計、関係団体の財政状況及び健全化判断比率'!B28)</f>
        <v>国民健康保険特別会計</v>
      </c>
      <c r="X34" s="369"/>
      <c r="Y34" s="369"/>
      <c r="Z34" s="369"/>
      <c r="AA34" s="369"/>
      <c r="AB34" s="369"/>
      <c r="AC34" s="369"/>
      <c r="AD34" s="369"/>
      <c r="AE34" s="369"/>
      <c r="AF34" s="369"/>
      <c r="AG34" s="369"/>
      <c r="AH34" s="369"/>
      <c r="AI34" s="369"/>
      <c r="AJ34" s="369"/>
      <c r="AK34" s="369"/>
      <c r="AL34" s="165"/>
      <c r="AM34" s="370" t="str">
        <f>IF(AO34="","",MAX(C34:D43,U34:V43)+1)</f>
        <v/>
      </c>
      <c r="AN34" s="370"/>
      <c r="AO34" s="369"/>
      <c r="AP34" s="369"/>
      <c r="AQ34" s="369"/>
      <c r="AR34" s="369"/>
      <c r="AS34" s="369"/>
      <c r="AT34" s="369"/>
      <c r="AU34" s="369"/>
      <c r="AV34" s="369"/>
      <c r="AW34" s="369"/>
      <c r="AX34" s="369"/>
      <c r="AY34" s="369"/>
      <c r="AZ34" s="369"/>
      <c r="BA34" s="369"/>
      <c r="BB34" s="369"/>
      <c r="BC34" s="369"/>
      <c r="BD34" s="165"/>
      <c r="BE34" s="370">
        <f>IF(BG34="","",MAX(C34:D43,U34:V43,AM34:AN43)+1)</f>
        <v>6</v>
      </c>
      <c r="BF34" s="370"/>
      <c r="BG34" s="369" t="str">
        <f>IF('各会計、関係団体の財政状況及び健全化判断比率'!B31="","",'各会計、関係団体の財政状況及び健全化判断比率'!B31)</f>
        <v>水道事業特別会計</v>
      </c>
      <c r="BH34" s="369"/>
      <c r="BI34" s="369"/>
      <c r="BJ34" s="369"/>
      <c r="BK34" s="369"/>
      <c r="BL34" s="369"/>
      <c r="BM34" s="369"/>
      <c r="BN34" s="369"/>
      <c r="BO34" s="369"/>
      <c r="BP34" s="369"/>
      <c r="BQ34" s="369"/>
      <c r="BR34" s="369"/>
      <c r="BS34" s="369"/>
      <c r="BT34" s="369"/>
      <c r="BU34" s="369"/>
      <c r="BV34" s="165"/>
      <c r="BW34" s="370">
        <f>IF(BY34="","",MAX(C34:D43,U34:V43,AM34:AN43,BE34:BF43)+1)</f>
        <v>10</v>
      </c>
      <c r="BX34" s="370"/>
      <c r="BY34" s="369" t="str">
        <f>IF('各会計、関係団体の財政状況及び健全化判断比率'!B68="","",'各会計、関係団体の財政状況及び健全化判断比率'!B68)</f>
        <v>白河地方広域市町村圏整備組合</v>
      </c>
      <c r="BZ34" s="369"/>
      <c r="CA34" s="369"/>
      <c r="CB34" s="369"/>
      <c r="CC34" s="369"/>
      <c r="CD34" s="369"/>
      <c r="CE34" s="369"/>
      <c r="CF34" s="369"/>
      <c r="CG34" s="369"/>
      <c r="CH34" s="369"/>
      <c r="CI34" s="369"/>
      <c r="CJ34" s="369"/>
      <c r="CK34" s="369"/>
      <c r="CL34" s="369"/>
      <c r="CM34" s="369"/>
      <c r="CN34" s="165"/>
      <c r="CO34" s="370">
        <f>IF(CQ34="","",MAX(C34:D43,U34:V43,AM34:AN43,BE34:BF43,BW34:BX43)+1)</f>
        <v>19</v>
      </c>
      <c r="CP34" s="370"/>
      <c r="CQ34" s="369" t="str">
        <f>IF('各会計、関係団体の財政状況及び健全化判断比率'!BS7="","",'各会計、関係団体の財政状況及び健全化判断比率'!BS7)</f>
        <v>白河地方土地開発公社</v>
      </c>
      <c r="CR34" s="369"/>
      <c r="CS34" s="369"/>
      <c r="CT34" s="369"/>
      <c r="CU34" s="369"/>
      <c r="CV34" s="369"/>
      <c r="CW34" s="369"/>
      <c r="CX34" s="369"/>
      <c r="CY34" s="369"/>
      <c r="CZ34" s="369"/>
      <c r="DA34" s="369"/>
      <c r="DB34" s="369"/>
      <c r="DC34" s="369"/>
      <c r="DD34" s="369"/>
      <c r="DE34" s="369"/>
      <c r="DF34" s="162"/>
      <c r="DG34" s="371" t="str">
        <f>IF('各会計、関係団体の財政状況及び健全化判断比率'!BR7="","",'各会計、関係団体の財政状況及び健全化判断比率'!BR7)</f>
        <v/>
      </c>
      <c r="DH34" s="371"/>
      <c r="DI34" s="169"/>
      <c r="DJ34" s="137"/>
      <c r="DK34" s="137"/>
      <c r="DL34" s="137"/>
      <c r="DM34" s="137"/>
      <c r="DN34" s="137"/>
      <c r="DO34" s="137"/>
    </row>
    <row r="35" spans="1:119" ht="32.25" customHeight="1">
      <c r="A35" s="138"/>
      <c r="B35" s="164"/>
      <c r="C35" s="370">
        <f>IF(E35="","",C34+1)</f>
        <v>2</v>
      </c>
      <c r="D35" s="370"/>
      <c r="E35" s="369" t="str">
        <f>IF('各会計、関係団体の財政状況及び健全化判断比率'!B8="","",'各会計、関係団体の財政状況及び健全化判断比率'!B8)</f>
        <v>霊園事業特別会計</v>
      </c>
      <c r="F35" s="369"/>
      <c r="G35" s="369"/>
      <c r="H35" s="369"/>
      <c r="I35" s="369"/>
      <c r="J35" s="369"/>
      <c r="K35" s="369"/>
      <c r="L35" s="369"/>
      <c r="M35" s="369"/>
      <c r="N35" s="369"/>
      <c r="O35" s="369"/>
      <c r="P35" s="369"/>
      <c r="Q35" s="369"/>
      <c r="R35" s="369"/>
      <c r="S35" s="369"/>
      <c r="T35" s="165"/>
      <c r="U35" s="370">
        <f>IF(W35="","",U34+1)</f>
        <v>4</v>
      </c>
      <c r="V35" s="370"/>
      <c r="W35" s="369" t="str">
        <f>IF('各会計、関係団体の財政状況及び健全化判断比率'!B29="","",'各会計、関係団体の財政状況及び健全化判断比率'!B29)</f>
        <v>介護保険特別会計</v>
      </c>
      <c r="X35" s="369"/>
      <c r="Y35" s="369"/>
      <c r="Z35" s="369"/>
      <c r="AA35" s="369"/>
      <c r="AB35" s="369"/>
      <c r="AC35" s="369"/>
      <c r="AD35" s="369"/>
      <c r="AE35" s="369"/>
      <c r="AF35" s="369"/>
      <c r="AG35" s="369"/>
      <c r="AH35" s="369"/>
      <c r="AI35" s="369"/>
      <c r="AJ35" s="369"/>
      <c r="AK35" s="369"/>
      <c r="AL35" s="165"/>
      <c r="AM35" s="370" t="str">
        <f t="shared" ref="AM35:AM43" si="0">IF(AO35="","",AM34+1)</f>
        <v/>
      </c>
      <c r="AN35" s="370"/>
      <c r="AO35" s="369"/>
      <c r="AP35" s="369"/>
      <c r="AQ35" s="369"/>
      <c r="AR35" s="369"/>
      <c r="AS35" s="369"/>
      <c r="AT35" s="369"/>
      <c r="AU35" s="369"/>
      <c r="AV35" s="369"/>
      <c r="AW35" s="369"/>
      <c r="AX35" s="369"/>
      <c r="AY35" s="369"/>
      <c r="AZ35" s="369"/>
      <c r="BA35" s="369"/>
      <c r="BB35" s="369"/>
      <c r="BC35" s="369"/>
      <c r="BD35" s="165"/>
      <c r="BE35" s="370">
        <f t="shared" ref="BE35:BE43" si="1">IF(BG35="","",BE34+1)</f>
        <v>7</v>
      </c>
      <c r="BF35" s="370"/>
      <c r="BG35" s="369" t="str">
        <f>IF('各会計、関係団体の財政状況及び健全化判断比率'!B32="","",'各会計、関係団体の財政状況及び健全化判断比率'!B32)</f>
        <v>農業集落排水処理事業特別会計</v>
      </c>
      <c r="BH35" s="369"/>
      <c r="BI35" s="369"/>
      <c r="BJ35" s="369"/>
      <c r="BK35" s="369"/>
      <c r="BL35" s="369"/>
      <c r="BM35" s="369"/>
      <c r="BN35" s="369"/>
      <c r="BO35" s="369"/>
      <c r="BP35" s="369"/>
      <c r="BQ35" s="369"/>
      <c r="BR35" s="369"/>
      <c r="BS35" s="369"/>
      <c r="BT35" s="369"/>
      <c r="BU35" s="369"/>
      <c r="BV35" s="165"/>
      <c r="BW35" s="370">
        <f t="shared" ref="BW35:BW43" si="2">IF(BY35="","",BW34+1)</f>
        <v>11</v>
      </c>
      <c r="BX35" s="370"/>
      <c r="BY35" s="369" t="str">
        <f>IF('各会計、関係団体の財政状況及び健全化判断比率'!B69="","",'各会計、関係団体の財政状況及び健全化判断比率'!B69)</f>
        <v>東白衛生組合</v>
      </c>
      <c r="BZ35" s="369"/>
      <c r="CA35" s="369"/>
      <c r="CB35" s="369"/>
      <c r="CC35" s="369"/>
      <c r="CD35" s="369"/>
      <c r="CE35" s="369"/>
      <c r="CF35" s="369"/>
      <c r="CG35" s="369"/>
      <c r="CH35" s="369"/>
      <c r="CI35" s="369"/>
      <c r="CJ35" s="369"/>
      <c r="CK35" s="369"/>
      <c r="CL35" s="369"/>
      <c r="CM35" s="369"/>
      <c r="CN35" s="165"/>
      <c r="CO35" s="370">
        <f t="shared" ref="CO35:CO43" si="3">IF(CQ35="","",CO34+1)</f>
        <v>20</v>
      </c>
      <c r="CP35" s="370"/>
      <c r="CQ35" s="369" t="str">
        <f>IF('各会計、関係団体の財政状況及び健全化判断比率'!BS8="","",'各会計、関係団体の財政状況及び健全化判断比率'!BS8)</f>
        <v>(財)矢祭振興公社</v>
      </c>
      <c r="CR35" s="369"/>
      <c r="CS35" s="369"/>
      <c r="CT35" s="369"/>
      <c r="CU35" s="369"/>
      <c r="CV35" s="369"/>
      <c r="CW35" s="369"/>
      <c r="CX35" s="369"/>
      <c r="CY35" s="369"/>
      <c r="CZ35" s="369"/>
      <c r="DA35" s="369"/>
      <c r="DB35" s="369"/>
      <c r="DC35" s="369"/>
      <c r="DD35" s="369"/>
      <c r="DE35" s="369"/>
      <c r="DF35" s="162"/>
      <c r="DG35" s="371" t="str">
        <f>IF('各会計、関係団体の財政状況及び健全化判断比率'!BR8="","",'各会計、関係団体の財政状況及び健全化判断比率'!BR8)</f>
        <v/>
      </c>
      <c r="DH35" s="371"/>
      <c r="DI35" s="169"/>
      <c r="DJ35" s="137"/>
      <c r="DK35" s="137"/>
      <c r="DL35" s="137"/>
      <c r="DM35" s="137"/>
      <c r="DN35" s="137"/>
      <c r="DO35" s="137"/>
    </row>
    <row r="36" spans="1:119" ht="32.25" customHeight="1">
      <c r="A36" s="138"/>
      <c r="B36" s="164"/>
      <c r="C36" s="370" t="str">
        <f>IF(E36="","",C35+1)</f>
        <v/>
      </c>
      <c r="D36" s="370"/>
      <c r="E36" s="369" t="str">
        <f>IF('各会計、関係団体の財政状況及び健全化判断比率'!B9="","",'各会計、関係団体の財政状況及び健全化判断比率'!B9)</f>
        <v/>
      </c>
      <c r="F36" s="369"/>
      <c r="G36" s="369"/>
      <c r="H36" s="369"/>
      <c r="I36" s="369"/>
      <c r="J36" s="369"/>
      <c r="K36" s="369"/>
      <c r="L36" s="369"/>
      <c r="M36" s="369"/>
      <c r="N36" s="369"/>
      <c r="O36" s="369"/>
      <c r="P36" s="369"/>
      <c r="Q36" s="369"/>
      <c r="R36" s="369"/>
      <c r="S36" s="369"/>
      <c r="T36" s="165"/>
      <c r="U36" s="370">
        <f t="shared" ref="U36:U43" si="4">IF(W36="","",U35+1)</f>
        <v>5</v>
      </c>
      <c r="V36" s="370"/>
      <c r="W36" s="369" t="str">
        <f>IF('各会計、関係団体の財政状況及び健全化判断比率'!B30="","",'各会計、関係団体の財政状況及び健全化判断比率'!B30)</f>
        <v>後期高齢者医療保険特別会計</v>
      </c>
      <c r="X36" s="369"/>
      <c r="Y36" s="369"/>
      <c r="Z36" s="369"/>
      <c r="AA36" s="369"/>
      <c r="AB36" s="369"/>
      <c r="AC36" s="369"/>
      <c r="AD36" s="369"/>
      <c r="AE36" s="369"/>
      <c r="AF36" s="369"/>
      <c r="AG36" s="369"/>
      <c r="AH36" s="369"/>
      <c r="AI36" s="369"/>
      <c r="AJ36" s="369"/>
      <c r="AK36" s="369"/>
      <c r="AL36" s="165"/>
      <c r="AM36" s="370" t="str">
        <f t="shared" si="0"/>
        <v/>
      </c>
      <c r="AN36" s="370"/>
      <c r="AO36" s="369"/>
      <c r="AP36" s="369"/>
      <c r="AQ36" s="369"/>
      <c r="AR36" s="369"/>
      <c r="AS36" s="369"/>
      <c r="AT36" s="369"/>
      <c r="AU36" s="369"/>
      <c r="AV36" s="369"/>
      <c r="AW36" s="369"/>
      <c r="AX36" s="369"/>
      <c r="AY36" s="369"/>
      <c r="AZ36" s="369"/>
      <c r="BA36" s="369"/>
      <c r="BB36" s="369"/>
      <c r="BC36" s="369"/>
      <c r="BD36" s="165"/>
      <c r="BE36" s="370">
        <f t="shared" si="1"/>
        <v>8</v>
      </c>
      <c r="BF36" s="370"/>
      <c r="BG36" s="369" t="str">
        <f>IF('各会計、関係団体の財政状況及び健全化判断比率'!B33="","",'各会計、関係団体の財政状況及び健全化判断比率'!B33)</f>
        <v>工場団地造成事業特別会計</v>
      </c>
      <c r="BH36" s="369"/>
      <c r="BI36" s="369"/>
      <c r="BJ36" s="369"/>
      <c r="BK36" s="369"/>
      <c r="BL36" s="369"/>
      <c r="BM36" s="369"/>
      <c r="BN36" s="369"/>
      <c r="BO36" s="369"/>
      <c r="BP36" s="369"/>
      <c r="BQ36" s="369"/>
      <c r="BR36" s="369"/>
      <c r="BS36" s="369"/>
      <c r="BT36" s="369"/>
      <c r="BU36" s="369"/>
      <c r="BV36" s="165"/>
      <c r="BW36" s="370">
        <f t="shared" si="2"/>
        <v>12</v>
      </c>
      <c r="BX36" s="370"/>
      <c r="BY36" s="369" t="str">
        <f>IF('各会計、関係団体の財政状況及び健全化判断比率'!B70="","",'各会計、関係団体の財政状況及び健全化判断比率'!B70)</f>
        <v>福島県市町村総合事務組合(一般会計)</v>
      </c>
      <c r="BZ36" s="369"/>
      <c r="CA36" s="369"/>
      <c r="CB36" s="369"/>
      <c r="CC36" s="369"/>
      <c r="CD36" s="369"/>
      <c r="CE36" s="369"/>
      <c r="CF36" s="369"/>
      <c r="CG36" s="369"/>
      <c r="CH36" s="369"/>
      <c r="CI36" s="369"/>
      <c r="CJ36" s="369"/>
      <c r="CK36" s="369"/>
      <c r="CL36" s="369"/>
      <c r="CM36" s="369"/>
      <c r="CN36" s="165"/>
      <c r="CO36" s="370" t="str">
        <f t="shared" si="3"/>
        <v/>
      </c>
      <c r="CP36" s="370"/>
      <c r="CQ36" s="369" t="str">
        <f>IF('各会計、関係団体の財政状況及び健全化判断比率'!BS9="","",'各会計、関係団体の財政状況及び健全化判断比率'!BS9)</f>
        <v/>
      </c>
      <c r="CR36" s="369"/>
      <c r="CS36" s="369"/>
      <c r="CT36" s="369"/>
      <c r="CU36" s="369"/>
      <c r="CV36" s="369"/>
      <c r="CW36" s="369"/>
      <c r="CX36" s="369"/>
      <c r="CY36" s="369"/>
      <c r="CZ36" s="369"/>
      <c r="DA36" s="369"/>
      <c r="DB36" s="369"/>
      <c r="DC36" s="369"/>
      <c r="DD36" s="369"/>
      <c r="DE36" s="369"/>
      <c r="DF36" s="162"/>
      <c r="DG36" s="371" t="str">
        <f>IF('各会計、関係団体の財政状況及び健全化判断比率'!BR9="","",'各会計、関係団体の財政状況及び健全化判断比率'!BR9)</f>
        <v/>
      </c>
      <c r="DH36" s="371"/>
      <c r="DI36" s="169"/>
      <c r="DJ36" s="137"/>
      <c r="DK36" s="137"/>
      <c r="DL36" s="137"/>
      <c r="DM36" s="137"/>
      <c r="DN36" s="137"/>
      <c r="DO36" s="137"/>
    </row>
    <row r="37" spans="1:119" ht="32.25" customHeight="1">
      <c r="A37" s="138"/>
      <c r="B37" s="164"/>
      <c r="C37" s="370" t="str">
        <f>IF(E37="","",C36+1)</f>
        <v/>
      </c>
      <c r="D37" s="370"/>
      <c r="E37" s="369" t="str">
        <f>IF('各会計、関係団体の財政状況及び健全化判断比率'!B10="","",'各会計、関係団体の財政状況及び健全化判断比率'!B10)</f>
        <v/>
      </c>
      <c r="F37" s="369"/>
      <c r="G37" s="369"/>
      <c r="H37" s="369"/>
      <c r="I37" s="369"/>
      <c r="J37" s="369"/>
      <c r="K37" s="369"/>
      <c r="L37" s="369"/>
      <c r="M37" s="369"/>
      <c r="N37" s="369"/>
      <c r="O37" s="369"/>
      <c r="P37" s="369"/>
      <c r="Q37" s="369"/>
      <c r="R37" s="369"/>
      <c r="S37" s="369"/>
      <c r="T37" s="165"/>
      <c r="U37" s="370" t="str">
        <f t="shared" si="4"/>
        <v/>
      </c>
      <c r="V37" s="370"/>
      <c r="W37" s="369"/>
      <c r="X37" s="369"/>
      <c r="Y37" s="369"/>
      <c r="Z37" s="369"/>
      <c r="AA37" s="369"/>
      <c r="AB37" s="369"/>
      <c r="AC37" s="369"/>
      <c r="AD37" s="369"/>
      <c r="AE37" s="369"/>
      <c r="AF37" s="369"/>
      <c r="AG37" s="369"/>
      <c r="AH37" s="369"/>
      <c r="AI37" s="369"/>
      <c r="AJ37" s="369"/>
      <c r="AK37" s="369"/>
      <c r="AL37" s="165"/>
      <c r="AM37" s="370" t="str">
        <f t="shared" si="0"/>
        <v/>
      </c>
      <c r="AN37" s="370"/>
      <c r="AO37" s="369"/>
      <c r="AP37" s="369"/>
      <c r="AQ37" s="369"/>
      <c r="AR37" s="369"/>
      <c r="AS37" s="369"/>
      <c r="AT37" s="369"/>
      <c r="AU37" s="369"/>
      <c r="AV37" s="369"/>
      <c r="AW37" s="369"/>
      <c r="AX37" s="369"/>
      <c r="AY37" s="369"/>
      <c r="AZ37" s="369"/>
      <c r="BA37" s="369"/>
      <c r="BB37" s="369"/>
      <c r="BC37" s="369"/>
      <c r="BD37" s="165"/>
      <c r="BE37" s="370">
        <f t="shared" si="1"/>
        <v>9</v>
      </c>
      <c r="BF37" s="370"/>
      <c r="BG37" s="369" t="str">
        <f>IF('各会計、関係団体の財政状況及び健全化判断比率'!B34="","",'各会計、関係団体の財政状況及び健全化判断比率'!B34)</f>
        <v>宅地造成事業特別会計</v>
      </c>
      <c r="BH37" s="369"/>
      <c r="BI37" s="369"/>
      <c r="BJ37" s="369"/>
      <c r="BK37" s="369"/>
      <c r="BL37" s="369"/>
      <c r="BM37" s="369"/>
      <c r="BN37" s="369"/>
      <c r="BO37" s="369"/>
      <c r="BP37" s="369"/>
      <c r="BQ37" s="369"/>
      <c r="BR37" s="369"/>
      <c r="BS37" s="369"/>
      <c r="BT37" s="369"/>
      <c r="BU37" s="369"/>
      <c r="BV37" s="165"/>
      <c r="BW37" s="370">
        <f t="shared" si="2"/>
        <v>13</v>
      </c>
      <c r="BX37" s="370"/>
      <c r="BY37" s="369" t="str">
        <f>IF('各会計、関係団体の財政状況及び健全化判断比率'!B71="","",'各会計、関係団体の財政状況及び健全化判断比率'!B71)</f>
        <v>同（消防補償等特別会計）</v>
      </c>
      <c r="BZ37" s="369"/>
      <c r="CA37" s="369"/>
      <c r="CB37" s="369"/>
      <c r="CC37" s="369"/>
      <c r="CD37" s="369"/>
      <c r="CE37" s="369"/>
      <c r="CF37" s="369"/>
      <c r="CG37" s="369"/>
      <c r="CH37" s="369"/>
      <c r="CI37" s="369"/>
      <c r="CJ37" s="369"/>
      <c r="CK37" s="369"/>
      <c r="CL37" s="369"/>
      <c r="CM37" s="369"/>
      <c r="CN37" s="165"/>
      <c r="CO37" s="370" t="str">
        <f t="shared" si="3"/>
        <v/>
      </c>
      <c r="CP37" s="370"/>
      <c r="CQ37" s="369" t="str">
        <f>IF('各会計、関係団体の財政状況及び健全化判断比率'!BS10="","",'各会計、関係団体の財政状況及び健全化判断比率'!BS10)</f>
        <v/>
      </c>
      <c r="CR37" s="369"/>
      <c r="CS37" s="369"/>
      <c r="CT37" s="369"/>
      <c r="CU37" s="369"/>
      <c r="CV37" s="369"/>
      <c r="CW37" s="369"/>
      <c r="CX37" s="369"/>
      <c r="CY37" s="369"/>
      <c r="CZ37" s="369"/>
      <c r="DA37" s="369"/>
      <c r="DB37" s="369"/>
      <c r="DC37" s="369"/>
      <c r="DD37" s="369"/>
      <c r="DE37" s="369"/>
      <c r="DF37" s="162"/>
      <c r="DG37" s="371" t="str">
        <f>IF('各会計、関係団体の財政状況及び健全化判断比率'!BR10="","",'各会計、関係団体の財政状況及び健全化判断比率'!BR10)</f>
        <v/>
      </c>
      <c r="DH37" s="371"/>
      <c r="DI37" s="169"/>
      <c r="DJ37" s="137"/>
      <c r="DK37" s="137"/>
      <c r="DL37" s="137"/>
      <c r="DM37" s="137"/>
      <c r="DN37" s="137"/>
      <c r="DO37" s="137"/>
    </row>
    <row r="38" spans="1:119" ht="32.25" customHeight="1">
      <c r="A38" s="138"/>
      <c r="B38" s="164"/>
      <c r="C38" s="370" t="str">
        <f t="shared" ref="C38:C43" si="5">IF(E38="","",C37+1)</f>
        <v/>
      </c>
      <c r="D38" s="370"/>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165"/>
      <c r="U38" s="370" t="str">
        <f t="shared" si="4"/>
        <v/>
      </c>
      <c r="V38" s="370"/>
      <c r="W38" s="369"/>
      <c r="X38" s="369"/>
      <c r="Y38" s="369"/>
      <c r="Z38" s="369"/>
      <c r="AA38" s="369"/>
      <c r="AB38" s="369"/>
      <c r="AC38" s="369"/>
      <c r="AD38" s="369"/>
      <c r="AE38" s="369"/>
      <c r="AF38" s="369"/>
      <c r="AG38" s="369"/>
      <c r="AH38" s="369"/>
      <c r="AI38" s="369"/>
      <c r="AJ38" s="369"/>
      <c r="AK38" s="369"/>
      <c r="AL38" s="165"/>
      <c r="AM38" s="370" t="str">
        <f t="shared" si="0"/>
        <v/>
      </c>
      <c r="AN38" s="370"/>
      <c r="AO38" s="369"/>
      <c r="AP38" s="369"/>
      <c r="AQ38" s="369"/>
      <c r="AR38" s="369"/>
      <c r="AS38" s="369"/>
      <c r="AT38" s="369"/>
      <c r="AU38" s="369"/>
      <c r="AV38" s="369"/>
      <c r="AW38" s="369"/>
      <c r="AX38" s="369"/>
      <c r="AY38" s="369"/>
      <c r="AZ38" s="369"/>
      <c r="BA38" s="369"/>
      <c r="BB38" s="369"/>
      <c r="BC38" s="369"/>
      <c r="BD38" s="165"/>
      <c r="BE38" s="370" t="str">
        <f t="shared" si="1"/>
        <v/>
      </c>
      <c r="BF38" s="370"/>
      <c r="BG38" s="369"/>
      <c r="BH38" s="369"/>
      <c r="BI38" s="369"/>
      <c r="BJ38" s="369"/>
      <c r="BK38" s="369"/>
      <c r="BL38" s="369"/>
      <c r="BM38" s="369"/>
      <c r="BN38" s="369"/>
      <c r="BO38" s="369"/>
      <c r="BP38" s="369"/>
      <c r="BQ38" s="369"/>
      <c r="BR38" s="369"/>
      <c r="BS38" s="369"/>
      <c r="BT38" s="369"/>
      <c r="BU38" s="369"/>
      <c r="BV38" s="165"/>
      <c r="BW38" s="370">
        <f t="shared" si="2"/>
        <v>14</v>
      </c>
      <c r="BX38" s="370"/>
      <c r="BY38" s="369" t="str">
        <f>IF('各会計、関係団体の財政状況及び健全化判断比率'!B72="","",'各会計、関係団体の財政状況及び健全化判断比率'!B72)</f>
        <v>同（消防賞じゅつ金特別会計）</v>
      </c>
      <c r="BZ38" s="369"/>
      <c r="CA38" s="369"/>
      <c r="CB38" s="369"/>
      <c r="CC38" s="369"/>
      <c r="CD38" s="369"/>
      <c r="CE38" s="369"/>
      <c r="CF38" s="369"/>
      <c r="CG38" s="369"/>
      <c r="CH38" s="369"/>
      <c r="CI38" s="369"/>
      <c r="CJ38" s="369"/>
      <c r="CK38" s="369"/>
      <c r="CL38" s="369"/>
      <c r="CM38" s="369"/>
      <c r="CN38" s="165"/>
      <c r="CO38" s="370" t="str">
        <f t="shared" si="3"/>
        <v/>
      </c>
      <c r="CP38" s="370"/>
      <c r="CQ38" s="369" t="str">
        <f>IF('各会計、関係団体の財政状況及び健全化判断比率'!BS11="","",'各会計、関係団体の財政状況及び健全化判断比率'!BS11)</f>
        <v/>
      </c>
      <c r="CR38" s="369"/>
      <c r="CS38" s="369"/>
      <c r="CT38" s="369"/>
      <c r="CU38" s="369"/>
      <c r="CV38" s="369"/>
      <c r="CW38" s="369"/>
      <c r="CX38" s="369"/>
      <c r="CY38" s="369"/>
      <c r="CZ38" s="369"/>
      <c r="DA38" s="369"/>
      <c r="DB38" s="369"/>
      <c r="DC38" s="369"/>
      <c r="DD38" s="369"/>
      <c r="DE38" s="369"/>
      <c r="DF38" s="162"/>
      <c r="DG38" s="371" t="str">
        <f>IF('各会計、関係団体の財政状況及び健全化判断比率'!BR11="","",'各会計、関係団体の財政状況及び健全化判断比率'!BR11)</f>
        <v/>
      </c>
      <c r="DH38" s="371"/>
      <c r="DI38" s="169"/>
      <c r="DJ38" s="137"/>
      <c r="DK38" s="137"/>
      <c r="DL38" s="137"/>
      <c r="DM38" s="137"/>
      <c r="DN38" s="137"/>
      <c r="DO38" s="137"/>
    </row>
    <row r="39" spans="1:119" ht="32.25" customHeight="1">
      <c r="A39" s="138"/>
      <c r="B39" s="164"/>
      <c r="C39" s="370" t="str">
        <f t="shared" si="5"/>
        <v/>
      </c>
      <c r="D39" s="370"/>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165"/>
      <c r="U39" s="370" t="str">
        <f t="shared" si="4"/>
        <v/>
      </c>
      <c r="V39" s="370"/>
      <c r="W39" s="369"/>
      <c r="X39" s="369"/>
      <c r="Y39" s="369"/>
      <c r="Z39" s="369"/>
      <c r="AA39" s="369"/>
      <c r="AB39" s="369"/>
      <c r="AC39" s="369"/>
      <c r="AD39" s="369"/>
      <c r="AE39" s="369"/>
      <c r="AF39" s="369"/>
      <c r="AG39" s="369"/>
      <c r="AH39" s="369"/>
      <c r="AI39" s="369"/>
      <c r="AJ39" s="369"/>
      <c r="AK39" s="369"/>
      <c r="AL39" s="165"/>
      <c r="AM39" s="370" t="str">
        <f t="shared" si="0"/>
        <v/>
      </c>
      <c r="AN39" s="370"/>
      <c r="AO39" s="369"/>
      <c r="AP39" s="369"/>
      <c r="AQ39" s="369"/>
      <c r="AR39" s="369"/>
      <c r="AS39" s="369"/>
      <c r="AT39" s="369"/>
      <c r="AU39" s="369"/>
      <c r="AV39" s="369"/>
      <c r="AW39" s="369"/>
      <c r="AX39" s="369"/>
      <c r="AY39" s="369"/>
      <c r="AZ39" s="369"/>
      <c r="BA39" s="369"/>
      <c r="BB39" s="369"/>
      <c r="BC39" s="369"/>
      <c r="BD39" s="165"/>
      <c r="BE39" s="370" t="str">
        <f t="shared" si="1"/>
        <v/>
      </c>
      <c r="BF39" s="370"/>
      <c r="BG39" s="369"/>
      <c r="BH39" s="369"/>
      <c r="BI39" s="369"/>
      <c r="BJ39" s="369"/>
      <c r="BK39" s="369"/>
      <c r="BL39" s="369"/>
      <c r="BM39" s="369"/>
      <c r="BN39" s="369"/>
      <c r="BO39" s="369"/>
      <c r="BP39" s="369"/>
      <c r="BQ39" s="369"/>
      <c r="BR39" s="369"/>
      <c r="BS39" s="369"/>
      <c r="BT39" s="369"/>
      <c r="BU39" s="369"/>
      <c r="BV39" s="165"/>
      <c r="BW39" s="370">
        <f t="shared" si="2"/>
        <v>15</v>
      </c>
      <c r="BX39" s="370"/>
      <c r="BY39" s="369" t="str">
        <f>IF('各会計、関係団体の財政状況及び健全化判断比率'!B73="","",'各会計、関係団体の財政状況及び健全化判断比率'!B73)</f>
        <v>同（非常勤職員公務災害補償特別会計）</v>
      </c>
      <c r="BZ39" s="369"/>
      <c r="CA39" s="369"/>
      <c r="CB39" s="369"/>
      <c r="CC39" s="369"/>
      <c r="CD39" s="369"/>
      <c r="CE39" s="369"/>
      <c r="CF39" s="369"/>
      <c r="CG39" s="369"/>
      <c r="CH39" s="369"/>
      <c r="CI39" s="369"/>
      <c r="CJ39" s="369"/>
      <c r="CK39" s="369"/>
      <c r="CL39" s="369"/>
      <c r="CM39" s="369"/>
      <c r="CN39" s="165"/>
      <c r="CO39" s="370" t="str">
        <f t="shared" si="3"/>
        <v/>
      </c>
      <c r="CP39" s="370"/>
      <c r="CQ39" s="369" t="str">
        <f>IF('各会計、関係団体の財政状況及び健全化判断比率'!BS12="","",'各会計、関係団体の財政状況及び健全化判断比率'!BS12)</f>
        <v/>
      </c>
      <c r="CR39" s="369"/>
      <c r="CS39" s="369"/>
      <c r="CT39" s="369"/>
      <c r="CU39" s="369"/>
      <c r="CV39" s="369"/>
      <c r="CW39" s="369"/>
      <c r="CX39" s="369"/>
      <c r="CY39" s="369"/>
      <c r="CZ39" s="369"/>
      <c r="DA39" s="369"/>
      <c r="DB39" s="369"/>
      <c r="DC39" s="369"/>
      <c r="DD39" s="369"/>
      <c r="DE39" s="369"/>
      <c r="DF39" s="162"/>
      <c r="DG39" s="371" t="str">
        <f>IF('各会計、関係団体の財政状況及び健全化判断比率'!BR12="","",'各会計、関係団体の財政状況及び健全化判断比率'!BR12)</f>
        <v/>
      </c>
      <c r="DH39" s="371"/>
      <c r="DI39" s="169"/>
      <c r="DJ39" s="137"/>
      <c r="DK39" s="137"/>
      <c r="DL39" s="137"/>
      <c r="DM39" s="137"/>
      <c r="DN39" s="137"/>
      <c r="DO39" s="137"/>
    </row>
    <row r="40" spans="1:119" ht="32.25" customHeight="1">
      <c r="A40" s="138"/>
      <c r="B40" s="164"/>
      <c r="C40" s="370" t="str">
        <f t="shared" si="5"/>
        <v/>
      </c>
      <c r="D40" s="370"/>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165"/>
      <c r="U40" s="370" t="str">
        <f t="shared" si="4"/>
        <v/>
      </c>
      <c r="V40" s="370"/>
      <c r="W40" s="369"/>
      <c r="X40" s="369"/>
      <c r="Y40" s="369"/>
      <c r="Z40" s="369"/>
      <c r="AA40" s="369"/>
      <c r="AB40" s="369"/>
      <c r="AC40" s="369"/>
      <c r="AD40" s="369"/>
      <c r="AE40" s="369"/>
      <c r="AF40" s="369"/>
      <c r="AG40" s="369"/>
      <c r="AH40" s="369"/>
      <c r="AI40" s="369"/>
      <c r="AJ40" s="369"/>
      <c r="AK40" s="369"/>
      <c r="AL40" s="165"/>
      <c r="AM40" s="370" t="str">
        <f t="shared" si="0"/>
        <v/>
      </c>
      <c r="AN40" s="370"/>
      <c r="AO40" s="369"/>
      <c r="AP40" s="369"/>
      <c r="AQ40" s="369"/>
      <c r="AR40" s="369"/>
      <c r="AS40" s="369"/>
      <c r="AT40" s="369"/>
      <c r="AU40" s="369"/>
      <c r="AV40" s="369"/>
      <c r="AW40" s="369"/>
      <c r="AX40" s="369"/>
      <c r="AY40" s="369"/>
      <c r="AZ40" s="369"/>
      <c r="BA40" s="369"/>
      <c r="BB40" s="369"/>
      <c r="BC40" s="369"/>
      <c r="BD40" s="165"/>
      <c r="BE40" s="370" t="str">
        <f t="shared" si="1"/>
        <v/>
      </c>
      <c r="BF40" s="370"/>
      <c r="BG40" s="369"/>
      <c r="BH40" s="369"/>
      <c r="BI40" s="369"/>
      <c r="BJ40" s="369"/>
      <c r="BK40" s="369"/>
      <c r="BL40" s="369"/>
      <c r="BM40" s="369"/>
      <c r="BN40" s="369"/>
      <c r="BO40" s="369"/>
      <c r="BP40" s="369"/>
      <c r="BQ40" s="369"/>
      <c r="BR40" s="369"/>
      <c r="BS40" s="369"/>
      <c r="BT40" s="369"/>
      <c r="BU40" s="369"/>
      <c r="BV40" s="165"/>
      <c r="BW40" s="370">
        <f t="shared" si="2"/>
        <v>16</v>
      </c>
      <c r="BX40" s="370"/>
      <c r="BY40" s="369" t="str">
        <f>IF('各会計、関係団体の財政状況及び健全化判断比率'!B74="","",'各会計、関係団体の財政状況及び健全化判断比率'!B74)</f>
        <v>同（自治会館管理特別会計）</v>
      </c>
      <c r="BZ40" s="369"/>
      <c r="CA40" s="369"/>
      <c r="CB40" s="369"/>
      <c r="CC40" s="369"/>
      <c r="CD40" s="369"/>
      <c r="CE40" s="369"/>
      <c r="CF40" s="369"/>
      <c r="CG40" s="369"/>
      <c r="CH40" s="369"/>
      <c r="CI40" s="369"/>
      <c r="CJ40" s="369"/>
      <c r="CK40" s="369"/>
      <c r="CL40" s="369"/>
      <c r="CM40" s="369"/>
      <c r="CN40" s="165"/>
      <c r="CO40" s="370" t="str">
        <f t="shared" si="3"/>
        <v/>
      </c>
      <c r="CP40" s="370"/>
      <c r="CQ40" s="369" t="str">
        <f>IF('各会計、関係団体の財政状況及び健全化判断比率'!BS13="","",'各会計、関係団体の財政状況及び健全化判断比率'!BS13)</f>
        <v/>
      </c>
      <c r="CR40" s="369"/>
      <c r="CS40" s="369"/>
      <c r="CT40" s="369"/>
      <c r="CU40" s="369"/>
      <c r="CV40" s="369"/>
      <c r="CW40" s="369"/>
      <c r="CX40" s="369"/>
      <c r="CY40" s="369"/>
      <c r="CZ40" s="369"/>
      <c r="DA40" s="369"/>
      <c r="DB40" s="369"/>
      <c r="DC40" s="369"/>
      <c r="DD40" s="369"/>
      <c r="DE40" s="369"/>
      <c r="DF40" s="162"/>
      <c r="DG40" s="371" t="str">
        <f>IF('各会計、関係団体の財政状況及び健全化判断比率'!BR13="","",'各会計、関係団体の財政状況及び健全化判断比率'!BR13)</f>
        <v/>
      </c>
      <c r="DH40" s="371"/>
      <c r="DI40" s="169"/>
      <c r="DJ40" s="137"/>
      <c r="DK40" s="137"/>
      <c r="DL40" s="137"/>
      <c r="DM40" s="137"/>
      <c r="DN40" s="137"/>
      <c r="DO40" s="137"/>
    </row>
    <row r="41" spans="1:119" ht="32.25" customHeight="1">
      <c r="A41" s="138"/>
      <c r="B41" s="164"/>
      <c r="C41" s="370" t="str">
        <f t="shared" si="5"/>
        <v/>
      </c>
      <c r="D41" s="370"/>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165"/>
      <c r="U41" s="370" t="str">
        <f t="shared" si="4"/>
        <v/>
      </c>
      <c r="V41" s="370"/>
      <c r="W41" s="369"/>
      <c r="X41" s="369"/>
      <c r="Y41" s="369"/>
      <c r="Z41" s="369"/>
      <c r="AA41" s="369"/>
      <c r="AB41" s="369"/>
      <c r="AC41" s="369"/>
      <c r="AD41" s="369"/>
      <c r="AE41" s="369"/>
      <c r="AF41" s="369"/>
      <c r="AG41" s="369"/>
      <c r="AH41" s="369"/>
      <c r="AI41" s="369"/>
      <c r="AJ41" s="369"/>
      <c r="AK41" s="369"/>
      <c r="AL41" s="165"/>
      <c r="AM41" s="370" t="str">
        <f t="shared" si="0"/>
        <v/>
      </c>
      <c r="AN41" s="370"/>
      <c r="AO41" s="369"/>
      <c r="AP41" s="369"/>
      <c r="AQ41" s="369"/>
      <c r="AR41" s="369"/>
      <c r="AS41" s="369"/>
      <c r="AT41" s="369"/>
      <c r="AU41" s="369"/>
      <c r="AV41" s="369"/>
      <c r="AW41" s="369"/>
      <c r="AX41" s="369"/>
      <c r="AY41" s="369"/>
      <c r="AZ41" s="369"/>
      <c r="BA41" s="369"/>
      <c r="BB41" s="369"/>
      <c r="BC41" s="369"/>
      <c r="BD41" s="165"/>
      <c r="BE41" s="370" t="str">
        <f t="shared" si="1"/>
        <v/>
      </c>
      <c r="BF41" s="370"/>
      <c r="BG41" s="369"/>
      <c r="BH41" s="369"/>
      <c r="BI41" s="369"/>
      <c r="BJ41" s="369"/>
      <c r="BK41" s="369"/>
      <c r="BL41" s="369"/>
      <c r="BM41" s="369"/>
      <c r="BN41" s="369"/>
      <c r="BO41" s="369"/>
      <c r="BP41" s="369"/>
      <c r="BQ41" s="369"/>
      <c r="BR41" s="369"/>
      <c r="BS41" s="369"/>
      <c r="BT41" s="369"/>
      <c r="BU41" s="369"/>
      <c r="BV41" s="165"/>
      <c r="BW41" s="370">
        <f t="shared" si="2"/>
        <v>17</v>
      </c>
      <c r="BX41" s="370"/>
      <c r="BY41" s="369" t="str">
        <f>IF('各会計、関係団体の財政状況及び健全化判断比率'!B75="","",'各会計、関係団体の財政状況及び健全化判断比率'!B75)</f>
        <v>福島県後期高齢者医療広域連合一般会計</v>
      </c>
      <c r="BZ41" s="369"/>
      <c r="CA41" s="369"/>
      <c r="CB41" s="369"/>
      <c r="CC41" s="369"/>
      <c r="CD41" s="369"/>
      <c r="CE41" s="369"/>
      <c r="CF41" s="369"/>
      <c r="CG41" s="369"/>
      <c r="CH41" s="369"/>
      <c r="CI41" s="369"/>
      <c r="CJ41" s="369"/>
      <c r="CK41" s="369"/>
      <c r="CL41" s="369"/>
      <c r="CM41" s="369"/>
      <c r="CN41" s="165"/>
      <c r="CO41" s="370" t="str">
        <f t="shared" si="3"/>
        <v/>
      </c>
      <c r="CP41" s="370"/>
      <c r="CQ41" s="369" t="str">
        <f>IF('各会計、関係団体の財政状況及び健全化判断比率'!BS14="","",'各会計、関係団体の財政状況及び健全化判断比率'!BS14)</f>
        <v/>
      </c>
      <c r="CR41" s="369"/>
      <c r="CS41" s="369"/>
      <c r="CT41" s="369"/>
      <c r="CU41" s="369"/>
      <c r="CV41" s="369"/>
      <c r="CW41" s="369"/>
      <c r="CX41" s="369"/>
      <c r="CY41" s="369"/>
      <c r="CZ41" s="369"/>
      <c r="DA41" s="369"/>
      <c r="DB41" s="369"/>
      <c r="DC41" s="369"/>
      <c r="DD41" s="369"/>
      <c r="DE41" s="369"/>
      <c r="DF41" s="162"/>
      <c r="DG41" s="371" t="str">
        <f>IF('各会計、関係団体の財政状況及び健全化判断比率'!BR14="","",'各会計、関係団体の財政状況及び健全化判断比率'!BR14)</f>
        <v/>
      </c>
      <c r="DH41" s="371"/>
      <c r="DI41" s="169"/>
      <c r="DJ41" s="137"/>
      <c r="DK41" s="137"/>
      <c r="DL41" s="137"/>
      <c r="DM41" s="137"/>
      <c r="DN41" s="137"/>
      <c r="DO41" s="137"/>
    </row>
    <row r="42" spans="1:119" ht="32.25" customHeight="1">
      <c r="A42" s="137"/>
      <c r="B42" s="164"/>
      <c r="C42" s="370" t="str">
        <f t="shared" si="5"/>
        <v/>
      </c>
      <c r="D42" s="370"/>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165"/>
      <c r="U42" s="370" t="str">
        <f t="shared" si="4"/>
        <v/>
      </c>
      <c r="V42" s="370"/>
      <c r="W42" s="369"/>
      <c r="X42" s="369"/>
      <c r="Y42" s="369"/>
      <c r="Z42" s="369"/>
      <c r="AA42" s="369"/>
      <c r="AB42" s="369"/>
      <c r="AC42" s="369"/>
      <c r="AD42" s="369"/>
      <c r="AE42" s="369"/>
      <c r="AF42" s="369"/>
      <c r="AG42" s="369"/>
      <c r="AH42" s="369"/>
      <c r="AI42" s="369"/>
      <c r="AJ42" s="369"/>
      <c r="AK42" s="369"/>
      <c r="AL42" s="165"/>
      <c r="AM42" s="370" t="str">
        <f t="shared" si="0"/>
        <v/>
      </c>
      <c r="AN42" s="370"/>
      <c r="AO42" s="369"/>
      <c r="AP42" s="369"/>
      <c r="AQ42" s="369"/>
      <c r="AR42" s="369"/>
      <c r="AS42" s="369"/>
      <c r="AT42" s="369"/>
      <c r="AU42" s="369"/>
      <c r="AV42" s="369"/>
      <c r="AW42" s="369"/>
      <c r="AX42" s="369"/>
      <c r="AY42" s="369"/>
      <c r="AZ42" s="369"/>
      <c r="BA42" s="369"/>
      <c r="BB42" s="369"/>
      <c r="BC42" s="369"/>
      <c r="BD42" s="165"/>
      <c r="BE42" s="370" t="str">
        <f t="shared" si="1"/>
        <v/>
      </c>
      <c r="BF42" s="370"/>
      <c r="BG42" s="369"/>
      <c r="BH42" s="369"/>
      <c r="BI42" s="369"/>
      <c r="BJ42" s="369"/>
      <c r="BK42" s="369"/>
      <c r="BL42" s="369"/>
      <c r="BM42" s="369"/>
      <c r="BN42" s="369"/>
      <c r="BO42" s="369"/>
      <c r="BP42" s="369"/>
      <c r="BQ42" s="369"/>
      <c r="BR42" s="369"/>
      <c r="BS42" s="369"/>
      <c r="BT42" s="369"/>
      <c r="BU42" s="369"/>
      <c r="BV42" s="165"/>
      <c r="BW42" s="370">
        <f t="shared" si="2"/>
        <v>18</v>
      </c>
      <c r="BX42" s="370"/>
      <c r="BY42" s="369" t="str">
        <f>IF('各会計、関係団体の財政状況及び健全化判断比率'!B76="","",'各会計、関係団体の財政状況及び健全化判断比率'!B76)</f>
        <v>福島県後期高齢者医療広域連合後期高齢者医療特別会計</v>
      </c>
      <c r="BZ42" s="369"/>
      <c r="CA42" s="369"/>
      <c r="CB42" s="369"/>
      <c r="CC42" s="369"/>
      <c r="CD42" s="369"/>
      <c r="CE42" s="369"/>
      <c r="CF42" s="369"/>
      <c r="CG42" s="369"/>
      <c r="CH42" s="369"/>
      <c r="CI42" s="369"/>
      <c r="CJ42" s="369"/>
      <c r="CK42" s="369"/>
      <c r="CL42" s="369"/>
      <c r="CM42" s="369"/>
      <c r="CN42" s="165"/>
      <c r="CO42" s="370" t="str">
        <f t="shared" si="3"/>
        <v/>
      </c>
      <c r="CP42" s="370"/>
      <c r="CQ42" s="369" t="str">
        <f>IF('各会計、関係団体の財政状況及び健全化判断比率'!BS15="","",'各会計、関係団体の財政状況及び健全化判断比率'!BS15)</f>
        <v/>
      </c>
      <c r="CR42" s="369"/>
      <c r="CS42" s="369"/>
      <c r="CT42" s="369"/>
      <c r="CU42" s="369"/>
      <c r="CV42" s="369"/>
      <c r="CW42" s="369"/>
      <c r="CX42" s="369"/>
      <c r="CY42" s="369"/>
      <c r="CZ42" s="369"/>
      <c r="DA42" s="369"/>
      <c r="DB42" s="369"/>
      <c r="DC42" s="369"/>
      <c r="DD42" s="369"/>
      <c r="DE42" s="369"/>
      <c r="DF42" s="162"/>
      <c r="DG42" s="371" t="str">
        <f>IF('各会計、関係団体の財政状況及び健全化判断比率'!BR15="","",'各会計、関係団体の財政状況及び健全化判断比率'!BR15)</f>
        <v/>
      </c>
      <c r="DH42" s="371"/>
      <c r="DI42" s="169"/>
      <c r="DJ42" s="137"/>
      <c r="DK42" s="137"/>
      <c r="DL42" s="137"/>
      <c r="DM42" s="137"/>
      <c r="DN42" s="137"/>
      <c r="DO42" s="137"/>
    </row>
    <row r="43" spans="1:119" ht="32.25" customHeight="1">
      <c r="A43" s="137"/>
      <c r="B43" s="164"/>
      <c r="C43" s="370" t="str">
        <f t="shared" si="5"/>
        <v/>
      </c>
      <c r="D43" s="370"/>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165"/>
      <c r="U43" s="370" t="str">
        <f t="shared" si="4"/>
        <v/>
      </c>
      <c r="V43" s="370"/>
      <c r="W43" s="369"/>
      <c r="X43" s="369"/>
      <c r="Y43" s="369"/>
      <c r="Z43" s="369"/>
      <c r="AA43" s="369"/>
      <c r="AB43" s="369"/>
      <c r="AC43" s="369"/>
      <c r="AD43" s="369"/>
      <c r="AE43" s="369"/>
      <c r="AF43" s="369"/>
      <c r="AG43" s="369"/>
      <c r="AH43" s="369"/>
      <c r="AI43" s="369"/>
      <c r="AJ43" s="369"/>
      <c r="AK43" s="369"/>
      <c r="AL43" s="165"/>
      <c r="AM43" s="370" t="str">
        <f t="shared" si="0"/>
        <v/>
      </c>
      <c r="AN43" s="370"/>
      <c r="AO43" s="369"/>
      <c r="AP43" s="369"/>
      <c r="AQ43" s="369"/>
      <c r="AR43" s="369"/>
      <c r="AS43" s="369"/>
      <c r="AT43" s="369"/>
      <c r="AU43" s="369"/>
      <c r="AV43" s="369"/>
      <c r="AW43" s="369"/>
      <c r="AX43" s="369"/>
      <c r="AY43" s="369"/>
      <c r="AZ43" s="369"/>
      <c r="BA43" s="369"/>
      <c r="BB43" s="369"/>
      <c r="BC43" s="369"/>
      <c r="BD43" s="165"/>
      <c r="BE43" s="370" t="str">
        <f t="shared" si="1"/>
        <v/>
      </c>
      <c r="BF43" s="370"/>
      <c r="BG43" s="369"/>
      <c r="BH43" s="369"/>
      <c r="BI43" s="369"/>
      <c r="BJ43" s="369"/>
      <c r="BK43" s="369"/>
      <c r="BL43" s="369"/>
      <c r="BM43" s="369"/>
      <c r="BN43" s="369"/>
      <c r="BO43" s="369"/>
      <c r="BP43" s="369"/>
      <c r="BQ43" s="369"/>
      <c r="BR43" s="369"/>
      <c r="BS43" s="369"/>
      <c r="BT43" s="369"/>
      <c r="BU43" s="369"/>
      <c r="BV43" s="165"/>
      <c r="BW43" s="370" t="str">
        <f t="shared" si="2"/>
        <v/>
      </c>
      <c r="BX43" s="370"/>
      <c r="BY43" s="369" t="str">
        <f>IF('各会計、関係団体の財政状況及び健全化判断比率'!B77="","",'各会計、関係団体の財政状況及び健全化判断比率'!B77)</f>
        <v/>
      </c>
      <c r="BZ43" s="369"/>
      <c r="CA43" s="369"/>
      <c r="CB43" s="369"/>
      <c r="CC43" s="369"/>
      <c r="CD43" s="369"/>
      <c r="CE43" s="369"/>
      <c r="CF43" s="369"/>
      <c r="CG43" s="369"/>
      <c r="CH43" s="369"/>
      <c r="CI43" s="369"/>
      <c r="CJ43" s="369"/>
      <c r="CK43" s="369"/>
      <c r="CL43" s="369"/>
      <c r="CM43" s="369"/>
      <c r="CN43" s="165"/>
      <c r="CO43" s="370" t="str">
        <f t="shared" si="3"/>
        <v/>
      </c>
      <c r="CP43" s="370"/>
      <c r="CQ43" s="369" t="str">
        <f>IF('各会計、関係団体の財政状況及び健全化判断比率'!BS16="","",'各会計、関係団体の財政状況及び健全化判断比率'!BS16)</f>
        <v/>
      </c>
      <c r="CR43" s="369"/>
      <c r="CS43" s="369"/>
      <c r="CT43" s="369"/>
      <c r="CU43" s="369"/>
      <c r="CV43" s="369"/>
      <c r="CW43" s="369"/>
      <c r="CX43" s="369"/>
      <c r="CY43" s="369"/>
      <c r="CZ43" s="369"/>
      <c r="DA43" s="369"/>
      <c r="DB43" s="369"/>
      <c r="DC43" s="369"/>
      <c r="DD43" s="369"/>
      <c r="DE43" s="369"/>
      <c r="DF43" s="162"/>
      <c r="DG43" s="371" t="str">
        <f>IF('各会計、関係団体の財政状況及び健全化判断比率'!BR16="","",'各会計、関係団体の財政状況及び健全化判断比率'!BR16)</f>
        <v/>
      </c>
      <c r="DH43" s="371"/>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78" t="s">
        <v>526</v>
      </c>
      <c r="D34" s="1178"/>
      <c r="E34" s="1179"/>
      <c r="F34" s="32">
        <v>0.39</v>
      </c>
      <c r="G34" s="33">
        <v>10.57</v>
      </c>
      <c r="H34" s="33">
        <v>10.65</v>
      </c>
      <c r="I34" s="33">
        <v>10.28</v>
      </c>
      <c r="J34" s="34">
        <v>10</v>
      </c>
      <c r="K34" s="22"/>
      <c r="L34" s="22"/>
      <c r="M34" s="22"/>
      <c r="N34" s="22"/>
      <c r="O34" s="22"/>
      <c r="P34" s="22"/>
    </row>
    <row r="35" spans="1:16" ht="39" customHeight="1">
      <c r="A35" s="22"/>
      <c r="B35" s="35"/>
      <c r="C35" s="1172" t="s">
        <v>527</v>
      </c>
      <c r="D35" s="1173"/>
      <c r="E35" s="1174"/>
      <c r="F35" s="36">
        <v>7.05</v>
      </c>
      <c r="G35" s="37">
        <v>6.4</v>
      </c>
      <c r="H35" s="37">
        <v>5.27</v>
      </c>
      <c r="I35" s="37">
        <v>4.71</v>
      </c>
      <c r="J35" s="38">
        <v>8.36</v>
      </c>
      <c r="K35" s="22"/>
      <c r="L35" s="22"/>
      <c r="M35" s="22"/>
      <c r="N35" s="22"/>
      <c r="O35" s="22"/>
      <c r="P35" s="22"/>
    </row>
    <row r="36" spans="1:16" ht="39" customHeight="1">
      <c r="A36" s="22"/>
      <c r="B36" s="35"/>
      <c r="C36" s="1172" t="s">
        <v>528</v>
      </c>
      <c r="D36" s="1173"/>
      <c r="E36" s="1174"/>
      <c r="F36" s="36">
        <v>1.49</v>
      </c>
      <c r="G36" s="37">
        <v>1.51</v>
      </c>
      <c r="H36" s="37">
        <v>1.64</v>
      </c>
      <c r="I36" s="37">
        <v>2.1800000000000002</v>
      </c>
      <c r="J36" s="38">
        <v>1.84</v>
      </c>
      <c r="K36" s="22"/>
      <c r="L36" s="22"/>
      <c r="M36" s="22"/>
      <c r="N36" s="22"/>
      <c r="O36" s="22"/>
      <c r="P36" s="22"/>
    </row>
    <row r="37" spans="1:16" ht="39" customHeight="1">
      <c r="A37" s="22"/>
      <c r="B37" s="35"/>
      <c r="C37" s="1172" t="s">
        <v>529</v>
      </c>
      <c r="D37" s="1173"/>
      <c r="E37" s="1174"/>
      <c r="F37" s="36">
        <v>0.61</v>
      </c>
      <c r="G37" s="37">
        <v>0.8</v>
      </c>
      <c r="H37" s="37">
        <v>1.33</v>
      </c>
      <c r="I37" s="37">
        <v>1.1200000000000001</v>
      </c>
      <c r="J37" s="38">
        <v>1.47</v>
      </c>
      <c r="K37" s="22"/>
      <c r="L37" s="22"/>
      <c r="M37" s="22"/>
      <c r="N37" s="22"/>
      <c r="O37" s="22"/>
      <c r="P37" s="22"/>
    </row>
    <row r="38" spans="1:16" ht="39" customHeight="1">
      <c r="A38" s="22"/>
      <c r="B38" s="35"/>
      <c r="C38" s="1172" t="s">
        <v>530</v>
      </c>
      <c r="D38" s="1173"/>
      <c r="E38" s="1174"/>
      <c r="F38" s="36">
        <v>0</v>
      </c>
      <c r="G38" s="37">
        <v>0.01</v>
      </c>
      <c r="H38" s="37">
        <v>0.09</v>
      </c>
      <c r="I38" s="37">
        <v>0.19</v>
      </c>
      <c r="J38" s="38">
        <v>0.08</v>
      </c>
      <c r="K38" s="22"/>
      <c r="L38" s="22"/>
      <c r="M38" s="22"/>
      <c r="N38" s="22"/>
      <c r="O38" s="22"/>
      <c r="P38" s="22"/>
    </row>
    <row r="39" spans="1:16" ht="39" customHeight="1">
      <c r="A39" s="22"/>
      <c r="B39" s="35"/>
      <c r="C39" s="1172" t="s">
        <v>531</v>
      </c>
      <c r="D39" s="1173"/>
      <c r="E39" s="1174"/>
      <c r="F39" s="36">
        <v>0.31</v>
      </c>
      <c r="G39" s="37">
        <v>0.23</v>
      </c>
      <c r="H39" s="37">
        <v>0.2</v>
      </c>
      <c r="I39" s="37">
        <v>0.17</v>
      </c>
      <c r="J39" s="38">
        <v>0.08</v>
      </c>
      <c r="K39" s="22"/>
      <c r="L39" s="22"/>
      <c r="M39" s="22"/>
      <c r="N39" s="22"/>
      <c r="O39" s="22"/>
      <c r="P39" s="22"/>
    </row>
    <row r="40" spans="1:16" ht="39" customHeight="1">
      <c r="A40" s="22"/>
      <c r="B40" s="35"/>
      <c r="C40" s="1172" t="s">
        <v>532</v>
      </c>
      <c r="D40" s="1173"/>
      <c r="E40" s="1174"/>
      <c r="F40" s="36">
        <v>0.11</v>
      </c>
      <c r="G40" s="37">
        <v>0.11</v>
      </c>
      <c r="H40" s="37">
        <v>7.0000000000000007E-2</v>
      </c>
      <c r="I40" s="37">
        <v>0.06</v>
      </c>
      <c r="J40" s="38">
        <v>0.04</v>
      </c>
      <c r="K40" s="22"/>
      <c r="L40" s="22"/>
      <c r="M40" s="22"/>
      <c r="N40" s="22"/>
      <c r="O40" s="22"/>
      <c r="P40" s="22"/>
    </row>
    <row r="41" spans="1:16" ht="39" customHeight="1">
      <c r="A41" s="22"/>
      <c r="B41" s="35"/>
      <c r="C41" s="1172" t="s">
        <v>533</v>
      </c>
      <c r="D41" s="1173"/>
      <c r="E41" s="1174"/>
      <c r="F41" s="36">
        <v>0.01</v>
      </c>
      <c r="G41" s="37">
        <v>0.01</v>
      </c>
      <c r="H41" s="37" t="s">
        <v>534</v>
      </c>
      <c r="I41" s="37">
        <v>0</v>
      </c>
      <c r="J41" s="38">
        <v>0.02</v>
      </c>
      <c r="K41" s="22"/>
      <c r="L41" s="22"/>
      <c r="M41" s="22"/>
      <c r="N41" s="22"/>
      <c r="O41" s="22"/>
      <c r="P41" s="22"/>
    </row>
    <row r="42" spans="1:16" ht="39" customHeight="1">
      <c r="A42" s="22"/>
      <c r="B42" s="39"/>
      <c r="C42" s="1172" t="s">
        <v>535</v>
      </c>
      <c r="D42" s="1173"/>
      <c r="E42" s="1174"/>
      <c r="F42" s="36" t="s">
        <v>480</v>
      </c>
      <c r="G42" s="37" t="s">
        <v>480</v>
      </c>
      <c r="H42" s="37" t="s">
        <v>480</v>
      </c>
      <c r="I42" s="37" t="s">
        <v>480</v>
      </c>
      <c r="J42" s="38" t="s">
        <v>480</v>
      </c>
      <c r="K42" s="22"/>
      <c r="L42" s="22"/>
      <c r="M42" s="22"/>
      <c r="N42" s="22"/>
      <c r="O42" s="22"/>
      <c r="P42" s="22"/>
    </row>
    <row r="43" spans="1:16" ht="39" customHeight="1" thickBot="1">
      <c r="A43" s="22"/>
      <c r="B43" s="40"/>
      <c r="C43" s="1175" t="s">
        <v>536</v>
      </c>
      <c r="D43" s="1176"/>
      <c r="E43" s="1177"/>
      <c r="F43" s="41">
        <v>3.11</v>
      </c>
      <c r="G43" s="42">
        <v>2.2799999999999998</v>
      </c>
      <c r="H43" s="42">
        <v>2.64</v>
      </c>
      <c r="I43" s="42">
        <v>0.39</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88" t="s">
        <v>11</v>
      </c>
      <c r="C45" s="1189"/>
      <c r="D45" s="58"/>
      <c r="E45" s="1194" t="s">
        <v>12</v>
      </c>
      <c r="F45" s="1194"/>
      <c r="G45" s="1194"/>
      <c r="H45" s="1194"/>
      <c r="I45" s="1194"/>
      <c r="J45" s="1195"/>
      <c r="K45" s="59">
        <v>412</v>
      </c>
      <c r="L45" s="60">
        <v>390</v>
      </c>
      <c r="M45" s="60">
        <v>333</v>
      </c>
      <c r="N45" s="60">
        <v>335</v>
      </c>
      <c r="O45" s="61">
        <v>311</v>
      </c>
      <c r="P45" s="48"/>
      <c r="Q45" s="48"/>
      <c r="R45" s="48"/>
      <c r="S45" s="48"/>
      <c r="T45" s="48"/>
      <c r="U45" s="48"/>
    </row>
    <row r="46" spans="1:21" ht="30.75" customHeight="1">
      <c r="A46" s="48"/>
      <c r="B46" s="1190"/>
      <c r="C46" s="1191"/>
      <c r="D46" s="62"/>
      <c r="E46" s="1182" t="s">
        <v>13</v>
      </c>
      <c r="F46" s="1182"/>
      <c r="G46" s="1182"/>
      <c r="H46" s="1182"/>
      <c r="I46" s="1182"/>
      <c r="J46" s="1183"/>
      <c r="K46" s="63" t="s">
        <v>480</v>
      </c>
      <c r="L46" s="64" t="s">
        <v>480</v>
      </c>
      <c r="M46" s="64" t="s">
        <v>480</v>
      </c>
      <c r="N46" s="64" t="s">
        <v>480</v>
      </c>
      <c r="O46" s="65" t="s">
        <v>480</v>
      </c>
      <c r="P46" s="48"/>
      <c r="Q46" s="48"/>
      <c r="R46" s="48"/>
      <c r="S46" s="48"/>
      <c r="T46" s="48"/>
      <c r="U46" s="48"/>
    </row>
    <row r="47" spans="1:21" ht="30.75" customHeight="1">
      <c r="A47" s="48"/>
      <c r="B47" s="1190"/>
      <c r="C47" s="1191"/>
      <c r="D47" s="62"/>
      <c r="E47" s="1182" t="s">
        <v>14</v>
      </c>
      <c r="F47" s="1182"/>
      <c r="G47" s="1182"/>
      <c r="H47" s="1182"/>
      <c r="I47" s="1182"/>
      <c r="J47" s="1183"/>
      <c r="K47" s="63" t="s">
        <v>480</v>
      </c>
      <c r="L47" s="64" t="s">
        <v>480</v>
      </c>
      <c r="M47" s="64" t="s">
        <v>480</v>
      </c>
      <c r="N47" s="64" t="s">
        <v>480</v>
      </c>
      <c r="O47" s="65" t="s">
        <v>480</v>
      </c>
      <c r="P47" s="48"/>
      <c r="Q47" s="48"/>
      <c r="R47" s="48"/>
      <c r="S47" s="48"/>
      <c r="T47" s="48"/>
      <c r="U47" s="48"/>
    </row>
    <row r="48" spans="1:21" ht="30.75" customHeight="1">
      <c r="A48" s="48"/>
      <c r="B48" s="1190"/>
      <c r="C48" s="1191"/>
      <c r="D48" s="62"/>
      <c r="E48" s="1182" t="s">
        <v>15</v>
      </c>
      <c r="F48" s="1182"/>
      <c r="G48" s="1182"/>
      <c r="H48" s="1182"/>
      <c r="I48" s="1182"/>
      <c r="J48" s="1183"/>
      <c r="K48" s="63">
        <v>33</v>
      </c>
      <c r="L48" s="64">
        <v>24</v>
      </c>
      <c r="M48" s="64">
        <v>31</v>
      </c>
      <c r="N48" s="64">
        <v>51</v>
      </c>
      <c r="O48" s="65">
        <v>65</v>
      </c>
      <c r="P48" s="48"/>
      <c r="Q48" s="48"/>
      <c r="R48" s="48"/>
      <c r="S48" s="48"/>
      <c r="T48" s="48"/>
      <c r="U48" s="48"/>
    </row>
    <row r="49" spans="1:21" ht="30.75" customHeight="1">
      <c r="A49" s="48"/>
      <c r="B49" s="1190"/>
      <c r="C49" s="1191"/>
      <c r="D49" s="62"/>
      <c r="E49" s="1182" t="s">
        <v>16</v>
      </c>
      <c r="F49" s="1182"/>
      <c r="G49" s="1182"/>
      <c r="H49" s="1182"/>
      <c r="I49" s="1182"/>
      <c r="J49" s="1183"/>
      <c r="K49" s="63">
        <v>30</v>
      </c>
      <c r="L49" s="64">
        <v>18</v>
      </c>
      <c r="M49" s="64">
        <v>10</v>
      </c>
      <c r="N49" s="64">
        <v>4</v>
      </c>
      <c r="O49" s="65">
        <v>5</v>
      </c>
      <c r="P49" s="48"/>
      <c r="Q49" s="48"/>
      <c r="R49" s="48"/>
      <c r="S49" s="48"/>
      <c r="T49" s="48"/>
      <c r="U49" s="48"/>
    </row>
    <row r="50" spans="1:21" ht="30.75" customHeight="1">
      <c r="A50" s="48"/>
      <c r="B50" s="1190"/>
      <c r="C50" s="1191"/>
      <c r="D50" s="62"/>
      <c r="E50" s="1182" t="s">
        <v>17</v>
      </c>
      <c r="F50" s="1182"/>
      <c r="G50" s="1182"/>
      <c r="H50" s="1182"/>
      <c r="I50" s="1182"/>
      <c r="J50" s="1183"/>
      <c r="K50" s="63">
        <v>20</v>
      </c>
      <c r="L50" s="64">
        <v>20</v>
      </c>
      <c r="M50" s="64">
        <v>19</v>
      </c>
      <c r="N50" s="64">
        <v>8</v>
      </c>
      <c r="O50" s="65">
        <v>22</v>
      </c>
      <c r="P50" s="48"/>
      <c r="Q50" s="48"/>
      <c r="R50" s="48"/>
      <c r="S50" s="48"/>
      <c r="T50" s="48"/>
      <c r="U50" s="48"/>
    </row>
    <row r="51" spans="1:21" ht="30.75" customHeight="1">
      <c r="A51" s="48"/>
      <c r="B51" s="1192"/>
      <c r="C51" s="1193"/>
      <c r="D51" s="66"/>
      <c r="E51" s="1182" t="s">
        <v>18</v>
      </c>
      <c r="F51" s="1182"/>
      <c r="G51" s="1182"/>
      <c r="H51" s="1182"/>
      <c r="I51" s="1182"/>
      <c r="J51" s="1183"/>
      <c r="K51" s="63" t="s">
        <v>480</v>
      </c>
      <c r="L51" s="64" t="s">
        <v>480</v>
      </c>
      <c r="M51" s="64" t="s">
        <v>480</v>
      </c>
      <c r="N51" s="64" t="s">
        <v>480</v>
      </c>
      <c r="O51" s="65" t="s">
        <v>480</v>
      </c>
      <c r="P51" s="48"/>
      <c r="Q51" s="48"/>
      <c r="R51" s="48"/>
      <c r="S51" s="48"/>
      <c r="T51" s="48"/>
      <c r="U51" s="48"/>
    </row>
    <row r="52" spans="1:21" ht="30.75" customHeight="1">
      <c r="A52" s="48"/>
      <c r="B52" s="1180" t="s">
        <v>19</v>
      </c>
      <c r="C52" s="1181"/>
      <c r="D52" s="66"/>
      <c r="E52" s="1182" t="s">
        <v>20</v>
      </c>
      <c r="F52" s="1182"/>
      <c r="G52" s="1182"/>
      <c r="H52" s="1182"/>
      <c r="I52" s="1182"/>
      <c r="J52" s="1183"/>
      <c r="K52" s="63">
        <v>386</v>
      </c>
      <c r="L52" s="64">
        <v>381</v>
      </c>
      <c r="M52" s="64">
        <v>368</v>
      </c>
      <c r="N52" s="64">
        <v>392</v>
      </c>
      <c r="O52" s="65">
        <v>371</v>
      </c>
      <c r="P52" s="48"/>
      <c r="Q52" s="48"/>
      <c r="R52" s="48"/>
      <c r="S52" s="48"/>
      <c r="T52" s="48"/>
      <c r="U52" s="48"/>
    </row>
    <row r="53" spans="1:21" ht="30.75" customHeight="1" thickBot="1">
      <c r="A53" s="48"/>
      <c r="B53" s="1184" t="s">
        <v>21</v>
      </c>
      <c r="C53" s="1185"/>
      <c r="D53" s="67"/>
      <c r="E53" s="1186" t="s">
        <v>22</v>
      </c>
      <c r="F53" s="1186"/>
      <c r="G53" s="1186"/>
      <c r="H53" s="1186"/>
      <c r="I53" s="1186"/>
      <c r="J53" s="1187"/>
      <c r="K53" s="68">
        <v>109</v>
      </c>
      <c r="L53" s="69">
        <v>71</v>
      </c>
      <c r="M53" s="69">
        <v>25</v>
      </c>
      <c r="N53" s="69">
        <v>6</v>
      </c>
      <c r="O53" s="70">
        <v>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8" t="s">
        <v>24</v>
      </c>
      <c r="C41" s="1209"/>
      <c r="D41" s="81"/>
      <c r="E41" s="1210" t="s">
        <v>25</v>
      </c>
      <c r="F41" s="1210"/>
      <c r="G41" s="1210"/>
      <c r="H41" s="1211"/>
      <c r="I41" s="82">
        <v>4053</v>
      </c>
      <c r="J41" s="83">
        <v>3573</v>
      </c>
      <c r="K41" s="83">
        <v>3557</v>
      </c>
      <c r="L41" s="83">
        <v>3543</v>
      </c>
      <c r="M41" s="84">
        <v>3619</v>
      </c>
    </row>
    <row r="42" spans="2:13" ht="27.75" customHeight="1">
      <c r="B42" s="1198"/>
      <c r="C42" s="1199"/>
      <c r="D42" s="85"/>
      <c r="E42" s="1202" t="s">
        <v>26</v>
      </c>
      <c r="F42" s="1202"/>
      <c r="G42" s="1202"/>
      <c r="H42" s="1203"/>
      <c r="I42" s="86">
        <v>46</v>
      </c>
      <c r="J42" s="87">
        <v>26</v>
      </c>
      <c r="K42" s="87">
        <v>7</v>
      </c>
      <c r="L42" s="87" t="s">
        <v>480</v>
      </c>
      <c r="M42" s="88" t="s">
        <v>480</v>
      </c>
    </row>
    <row r="43" spans="2:13" ht="27.75" customHeight="1">
      <c r="B43" s="1198"/>
      <c r="C43" s="1199"/>
      <c r="D43" s="85"/>
      <c r="E43" s="1202" t="s">
        <v>27</v>
      </c>
      <c r="F43" s="1202"/>
      <c r="G43" s="1202"/>
      <c r="H43" s="1203"/>
      <c r="I43" s="86">
        <v>584</v>
      </c>
      <c r="J43" s="87">
        <v>430</v>
      </c>
      <c r="K43" s="87">
        <v>414</v>
      </c>
      <c r="L43" s="87">
        <v>475</v>
      </c>
      <c r="M43" s="88">
        <v>651</v>
      </c>
    </row>
    <row r="44" spans="2:13" ht="27.75" customHeight="1">
      <c r="B44" s="1198"/>
      <c r="C44" s="1199"/>
      <c r="D44" s="85"/>
      <c r="E44" s="1202" t="s">
        <v>28</v>
      </c>
      <c r="F44" s="1202"/>
      <c r="G44" s="1202"/>
      <c r="H44" s="1203"/>
      <c r="I44" s="86">
        <v>27</v>
      </c>
      <c r="J44" s="87">
        <v>30</v>
      </c>
      <c r="K44" s="87">
        <v>26</v>
      </c>
      <c r="L44" s="87">
        <v>25</v>
      </c>
      <c r="M44" s="88">
        <v>25</v>
      </c>
    </row>
    <row r="45" spans="2:13" ht="27.75" customHeight="1">
      <c r="B45" s="1198"/>
      <c r="C45" s="1199"/>
      <c r="D45" s="85"/>
      <c r="E45" s="1202" t="s">
        <v>29</v>
      </c>
      <c r="F45" s="1202"/>
      <c r="G45" s="1202"/>
      <c r="H45" s="1203"/>
      <c r="I45" s="86">
        <v>883</v>
      </c>
      <c r="J45" s="87">
        <v>893</v>
      </c>
      <c r="K45" s="87">
        <v>859</v>
      </c>
      <c r="L45" s="87">
        <v>779</v>
      </c>
      <c r="M45" s="88">
        <v>692</v>
      </c>
    </row>
    <row r="46" spans="2:13" ht="27.75" customHeight="1">
      <c r="B46" s="1198"/>
      <c r="C46" s="1199"/>
      <c r="D46" s="85"/>
      <c r="E46" s="1202" t="s">
        <v>30</v>
      </c>
      <c r="F46" s="1202"/>
      <c r="G46" s="1202"/>
      <c r="H46" s="1203"/>
      <c r="I46" s="86" t="s">
        <v>480</v>
      </c>
      <c r="J46" s="87" t="s">
        <v>480</v>
      </c>
      <c r="K46" s="87" t="s">
        <v>480</v>
      </c>
      <c r="L46" s="87" t="s">
        <v>480</v>
      </c>
      <c r="M46" s="88" t="s">
        <v>480</v>
      </c>
    </row>
    <row r="47" spans="2:13" ht="27.75" customHeight="1">
      <c r="B47" s="1198"/>
      <c r="C47" s="1199"/>
      <c r="D47" s="85"/>
      <c r="E47" s="1202" t="s">
        <v>31</v>
      </c>
      <c r="F47" s="1202"/>
      <c r="G47" s="1202"/>
      <c r="H47" s="1203"/>
      <c r="I47" s="86" t="s">
        <v>480</v>
      </c>
      <c r="J47" s="87" t="s">
        <v>480</v>
      </c>
      <c r="K47" s="87" t="s">
        <v>480</v>
      </c>
      <c r="L47" s="87" t="s">
        <v>480</v>
      </c>
      <c r="M47" s="88" t="s">
        <v>480</v>
      </c>
    </row>
    <row r="48" spans="2:13" ht="27.75" customHeight="1">
      <c r="B48" s="1200"/>
      <c r="C48" s="1201"/>
      <c r="D48" s="85"/>
      <c r="E48" s="1202" t="s">
        <v>32</v>
      </c>
      <c r="F48" s="1202"/>
      <c r="G48" s="1202"/>
      <c r="H48" s="1203"/>
      <c r="I48" s="86" t="s">
        <v>480</v>
      </c>
      <c r="J48" s="87" t="s">
        <v>480</v>
      </c>
      <c r="K48" s="87" t="s">
        <v>480</v>
      </c>
      <c r="L48" s="87" t="s">
        <v>480</v>
      </c>
      <c r="M48" s="88" t="s">
        <v>480</v>
      </c>
    </row>
    <row r="49" spans="2:13" ht="27.75" customHeight="1">
      <c r="B49" s="1196" t="s">
        <v>33</v>
      </c>
      <c r="C49" s="1197"/>
      <c r="D49" s="89"/>
      <c r="E49" s="1202" t="s">
        <v>34</v>
      </c>
      <c r="F49" s="1202"/>
      <c r="G49" s="1202"/>
      <c r="H49" s="1203"/>
      <c r="I49" s="86">
        <v>3205</v>
      </c>
      <c r="J49" s="87">
        <v>3099</v>
      </c>
      <c r="K49" s="87">
        <v>3646</v>
      </c>
      <c r="L49" s="87">
        <v>3256</v>
      </c>
      <c r="M49" s="88">
        <v>3520</v>
      </c>
    </row>
    <row r="50" spans="2:13" ht="27.75" customHeight="1">
      <c r="B50" s="1198"/>
      <c r="C50" s="1199"/>
      <c r="D50" s="85"/>
      <c r="E50" s="1202" t="s">
        <v>35</v>
      </c>
      <c r="F50" s="1202"/>
      <c r="G50" s="1202"/>
      <c r="H50" s="1203"/>
      <c r="I50" s="86" t="s">
        <v>480</v>
      </c>
      <c r="J50" s="87" t="s">
        <v>480</v>
      </c>
      <c r="K50" s="87" t="s">
        <v>480</v>
      </c>
      <c r="L50" s="87" t="s">
        <v>480</v>
      </c>
      <c r="M50" s="88" t="s">
        <v>480</v>
      </c>
    </row>
    <row r="51" spans="2:13" ht="27.75" customHeight="1">
      <c r="B51" s="1200"/>
      <c r="C51" s="1201"/>
      <c r="D51" s="85"/>
      <c r="E51" s="1202" t="s">
        <v>36</v>
      </c>
      <c r="F51" s="1202"/>
      <c r="G51" s="1202"/>
      <c r="H51" s="1203"/>
      <c r="I51" s="86">
        <v>3570</v>
      </c>
      <c r="J51" s="87">
        <v>3616</v>
      </c>
      <c r="K51" s="87">
        <v>3377</v>
      </c>
      <c r="L51" s="87">
        <v>3490</v>
      </c>
      <c r="M51" s="88">
        <v>3616</v>
      </c>
    </row>
    <row r="52" spans="2:13" ht="27.75" customHeight="1" thickBot="1">
      <c r="B52" s="1204" t="s">
        <v>37</v>
      </c>
      <c r="C52" s="1205"/>
      <c r="D52" s="90"/>
      <c r="E52" s="1206" t="s">
        <v>38</v>
      </c>
      <c r="F52" s="1206"/>
      <c r="G52" s="1206"/>
      <c r="H52" s="1207"/>
      <c r="I52" s="91">
        <v>-1182</v>
      </c>
      <c r="J52" s="92">
        <v>-1763</v>
      </c>
      <c r="K52" s="92">
        <v>-2159</v>
      </c>
      <c r="L52" s="92">
        <v>-1923</v>
      </c>
      <c r="M52" s="93">
        <v>-2149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1"/>
  <sheetViews>
    <sheetView showGridLines="0" zoomScaleNormal="100" zoomScaleSheetLayoutView="55" workbookViewId="0">
      <selection activeCell="I83" sqref="I82:I83"/>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35">
      <c r="P19" s="244"/>
      <c r="Q19" s="244"/>
    </row>
    <row r="20" spans="1:35">
      <c r="P20" s="244"/>
      <c r="Q20" s="244"/>
    </row>
    <row r="21" spans="1:35">
      <c r="B21" s="346"/>
      <c r="C21" s="246"/>
      <c r="D21" s="246"/>
      <c r="E21" s="246"/>
      <c r="F21" s="246"/>
      <c r="G21" s="246"/>
      <c r="H21" s="246"/>
      <c r="I21" s="246"/>
      <c r="J21" s="246"/>
      <c r="K21" s="246"/>
      <c r="L21" s="246"/>
      <c r="M21" s="246"/>
      <c r="N21" s="347"/>
      <c r="O21" s="246"/>
      <c r="P21" s="247"/>
      <c r="Q21" s="244"/>
    </row>
    <row r="22" spans="1:35">
      <c r="B22" s="248"/>
    </row>
    <row r="23" spans="1:35">
      <c r="B23" s="248"/>
    </row>
    <row r="24" spans="1:35">
      <c r="B24" s="248"/>
    </row>
    <row r="25" spans="1:35">
      <c r="B25" s="248"/>
    </row>
    <row r="26" spans="1:35">
      <c r="B26" s="248"/>
    </row>
    <row r="27" spans="1:35">
      <c r="B27" s="248"/>
    </row>
    <row r="28" spans="1:35">
      <c r="B28" s="248"/>
    </row>
    <row r="29" spans="1:35">
      <c r="B29" s="248"/>
    </row>
    <row r="30" spans="1:35">
      <c r="B30" s="248"/>
    </row>
    <row r="31" spans="1:35">
      <c r="B31" s="248"/>
    </row>
    <row r="32" spans="1:35">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48"/>
      <c r="C40" s="244"/>
      <c r="D40" s="244"/>
      <c r="E40" s="244"/>
      <c r="F40" s="244"/>
      <c r="G40" s="244"/>
      <c r="H40" s="244"/>
      <c r="I40" s="244"/>
      <c r="J40" s="244"/>
      <c r="K40" s="244"/>
      <c r="L40" s="244"/>
      <c r="M40" s="244"/>
      <c r="N40" s="244"/>
      <c r="O40" s="244"/>
      <c r="P40" s="348"/>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49" t="s">
        <v>550</v>
      </c>
      <c r="I42" s="349"/>
      <c r="J42" s="349"/>
      <c r="K42" s="349"/>
      <c r="L42" s="244"/>
      <c r="M42" s="244"/>
      <c r="N42" s="244"/>
      <c r="O42" s="244"/>
    </row>
    <row r="43" spans="2:17">
      <c r="B43" s="248"/>
      <c r="C43" s="244"/>
      <c r="D43" s="244"/>
      <c r="E43" s="244"/>
      <c r="F43" s="244"/>
      <c r="G43" s="1248"/>
      <c r="H43" s="1225"/>
      <c r="I43" s="1225"/>
      <c r="J43" s="1225"/>
      <c r="K43" s="1225"/>
      <c r="L43" s="1225"/>
      <c r="M43" s="1225"/>
      <c r="N43" s="1225"/>
      <c r="O43" s="1226"/>
    </row>
    <row r="44" spans="2:17">
      <c r="B44" s="248"/>
      <c r="C44" s="244"/>
      <c r="D44" s="244"/>
      <c r="E44" s="244"/>
      <c r="F44" s="244"/>
      <c r="G44" s="1227"/>
      <c r="H44" s="1228"/>
      <c r="I44" s="1228"/>
      <c r="J44" s="1228"/>
      <c r="K44" s="1228"/>
      <c r="L44" s="1228"/>
      <c r="M44" s="1228"/>
      <c r="N44" s="1228"/>
      <c r="O44" s="1229"/>
    </row>
    <row r="45" spans="2:17">
      <c r="B45" s="248"/>
      <c r="C45" s="244"/>
      <c r="D45" s="244"/>
      <c r="E45" s="244"/>
      <c r="F45" s="244"/>
      <c r="G45" s="1227"/>
      <c r="H45" s="1228"/>
      <c r="I45" s="1228"/>
      <c r="J45" s="1228"/>
      <c r="K45" s="1228"/>
      <c r="L45" s="1228"/>
      <c r="M45" s="1228"/>
      <c r="N45" s="1228"/>
      <c r="O45" s="1229"/>
    </row>
    <row r="46" spans="2:17">
      <c r="B46" s="248"/>
      <c r="C46" s="244"/>
      <c r="D46" s="244"/>
      <c r="E46" s="244"/>
      <c r="F46" s="244"/>
      <c r="G46" s="1227"/>
      <c r="H46" s="1228"/>
      <c r="I46" s="1228"/>
      <c r="J46" s="1228"/>
      <c r="K46" s="1228"/>
      <c r="L46" s="1228"/>
      <c r="M46" s="1228"/>
      <c r="N46" s="1228"/>
      <c r="O46" s="1229"/>
    </row>
    <row r="47" spans="2:17">
      <c r="B47" s="248"/>
      <c r="C47" s="244"/>
      <c r="D47" s="244"/>
      <c r="E47" s="244"/>
      <c r="F47" s="244"/>
      <c r="G47" s="1230"/>
      <c r="H47" s="1231"/>
      <c r="I47" s="1231"/>
      <c r="J47" s="1231"/>
      <c r="K47" s="1231"/>
      <c r="L47" s="1231"/>
      <c r="M47" s="1231"/>
      <c r="N47" s="1231"/>
      <c r="O47" s="1232"/>
    </row>
    <row r="48" spans="2:17">
      <c r="B48" s="248"/>
      <c r="C48" s="244"/>
      <c r="D48" s="244"/>
      <c r="E48" s="244"/>
      <c r="F48" s="244"/>
      <c r="G48" s="244"/>
      <c r="H48" s="350"/>
      <c r="I48" s="350"/>
      <c r="J48" s="350"/>
    </row>
    <row r="49" spans="1:17">
      <c r="B49" s="248"/>
      <c r="C49" s="244"/>
      <c r="D49" s="244"/>
      <c r="E49" s="244"/>
      <c r="F49" s="244"/>
      <c r="G49" s="243" t="s">
        <v>551</v>
      </c>
    </row>
    <row r="50" spans="1:17">
      <c r="B50" s="248"/>
      <c r="C50" s="244"/>
      <c r="D50" s="244"/>
      <c r="E50" s="244"/>
      <c r="F50" s="244"/>
      <c r="G50" s="1233"/>
      <c r="H50" s="1234"/>
      <c r="I50" s="1234"/>
      <c r="J50" s="1235"/>
      <c r="K50" s="351" t="s">
        <v>520</v>
      </c>
      <c r="L50" s="351" t="s">
        <v>521</v>
      </c>
      <c r="M50" s="351" t="s">
        <v>522</v>
      </c>
      <c r="N50" s="351" t="s">
        <v>523</v>
      </c>
      <c r="O50" s="351" t="s">
        <v>524</v>
      </c>
    </row>
    <row r="51" spans="1:17">
      <c r="B51" s="248"/>
      <c r="C51" s="244"/>
      <c r="D51" s="244"/>
      <c r="E51" s="244"/>
      <c r="F51" s="244"/>
      <c r="G51" s="1236" t="s">
        <v>552</v>
      </c>
      <c r="H51" s="1237"/>
      <c r="I51" s="1242" t="s">
        <v>553</v>
      </c>
      <c r="J51" s="1242"/>
      <c r="K51" s="1246"/>
      <c r="L51" s="1246"/>
      <c r="M51" s="1246"/>
      <c r="N51" s="1246"/>
      <c r="O51" s="1246"/>
    </row>
    <row r="52" spans="1:17">
      <c r="B52" s="248"/>
      <c r="C52" s="244"/>
      <c r="D52" s="244"/>
      <c r="E52" s="244"/>
      <c r="F52" s="244"/>
      <c r="G52" s="1238"/>
      <c r="H52" s="1239"/>
      <c r="I52" s="1243"/>
      <c r="J52" s="1243"/>
      <c r="K52" s="1212"/>
      <c r="L52" s="1212"/>
      <c r="M52" s="1212"/>
      <c r="N52" s="1212"/>
      <c r="O52" s="1212"/>
    </row>
    <row r="53" spans="1:17">
      <c r="A53" s="352"/>
      <c r="B53" s="248"/>
      <c r="C53" s="244"/>
      <c r="D53" s="244"/>
      <c r="E53" s="244"/>
      <c r="F53" s="244"/>
      <c r="G53" s="1238"/>
      <c r="H53" s="1239"/>
      <c r="I53" s="1222" t="s">
        <v>554</v>
      </c>
      <c r="J53" s="1222"/>
      <c r="K53" s="1247"/>
      <c r="L53" s="1247"/>
      <c r="M53" s="1247"/>
      <c r="N53" s="1247"/>
      <c r="O53" s="1247"/>
    </row>
    <row r="54" spans="1:17">
      <c r="A54" s="352"/>
      <c r="B54" s="248"/>
      <c r="C54" s="244"/>
      <c r="D54" s="244"/>
      <c r="E54" s="244"/>
      <c r="F54" s="244"/>
      <c r="G54" s="1240"/>
      <c r="H54" s="1241"/>
      <c r="I54" s="1222"/>
      <c r="J54" s="1222"/>
      <c r="K54" s="1245"/>
      <c r="L54" s="1245"/>
      <c r="M54" s="1245"/>
      <c r="N54" s="1245"/>
      <c r="O54" s="1245"/>
    </row>
    <row r="55" spans="1:17">
      <c r="A55" s="352"/>
      <c r="B55" s="248"/>
      <c r="C55" s="244"/>
      <c r="D55" s="244"/>
      <c r="E55" s="244"/>
      <c r="F55" s="244"/>
      <c r="G55" s="1216" t="s">
        <v>555</v>
      </c>
      <c r="H55" s="1217"/>
      <c r="I55" s="1222" t="s">
        <v>553</v>
      </c>
      <c r="J55" s="1222"/>
      <c r="K55" s="1246"/>
      <c r="L55" s="1246"/>
      <c r="M55" s="1246"/>
      <c r="N55" s="1246"/>
      <c r="O55" s="1246"/>
    </row>
    <row r="56" spans="1:17">
      <c r="A56" s="352"/>
      <c r="B56" s="248"/>
      <c r="C56" s="244"/>
      <c r="D56" s="244"/>
      <c r="E56" s="244"/>
      <c r="F56" s="244"/>
      <c r="G56" s="1218"/>
      <c r="H56" s="1219"/>
      <c r="I56" s="1222"/>
      <c r="J56" s="1222"/>
      <c r="K56" s="1212"/>
      <c r="L56" s="1212"/>
      <c r="M56" s="1212"/>
      <c r="N56" s="1212"/>
      <c r="O56" s="1212"/>
    </row>
    <row r="57" spans="1:17" s="352" customFormat="1">
      <c r="B57" s="353"/>
      <c r="C57" s="349"/>
      <c r="D57" s="349"/>
      <c r="E57" s="349"/>
      <c r="F57" s="349"/>
      <c r="G57" s="1218"/>
      <c r="H57" s="1219"/>
      <c r="I57" s="1214" t="s">
        <v>554</v>
      </c>
      <c r="J57" s="1214"/>
      <c r="K57" s="1247"/>
      <c r="L57" s="1247"/>
      <c r="M57" s="1247"/>
      <c r="N57" s="1247"/>
      <c r="O57" s="1247"/>
      <c r="P57" s="354"/>
      <c r="Q57" s="353"/>
    </row>
    <row r="58" spans="1:17" s="352" customFormat="1">
      <c r="A58" s="243"/>
      <c r="B58" s="353"/>
      <c r="C58" s="349"/>
      <c r="D58" s="349"/>
      <c r="E58" s="349"/>
      <c r="F58" s="349"/>
      <c r="G58" s="1220"/>
      <c r="H58" s="1221"/>
      <c r="I58" s="1214"/>
      <c r="J58" s="1214"/>
      <c r="K58" s="1245"/>
      <c r="L58" s="1245"/>
      <c r="M58" s="1245"/>
      <c r="N58" s="1245"/>
      <c r="O58" s="1245"/>
      <c r="P58" s="354"/>
      <c r="Q58" s="353"/>
    </row>
    <row r="59" spans="1:17" s="352" customFormat="1">
      <c r="A59" s="243"/>
      <c r="B59" s="353"/>
      <c r="C59" s="349"/>
      <c r="D59" s="349"/>
      <c r="E59" s="349"/>
      <c r="F59" s="349"/>
      <c r="G59" s="349"/>
      <c r="H59" s="349"/>
      <c r="I59" s="349"/>
      <c r="J59" s="349"/>
      <c r="K59" s="355"/>
      <c r="L59" s="355"/>
      <c r="M59" s="355"/>
      <c r="N59" s="355"/>
      <c r="O59" s="355"/>
      <c r="P59" s="354"/>
      <c r="Q59" s="353"/>
    </row>
    <row r="60" spans="1:17" s="352" customFormat="1">
      <c r="A60" s="243"/>
      <c r="B60" s="353"/>
      <c r="C60" s="349"/>
      <c r="D60" s="349"/>
      <c r="E60" s="349"/>
      <c r="F60" s="349"/>
      <c r="G60" s="349"/>
      <c r="H60" s="349"/>
      <c r="I60" s="349"/>
      <c r="J60" s="349"/>
      <c r="K60" s="355"/>
      <c r="L60" s="355"/>
      <c r="M60" s="355"/>
      <c r="N60" s="355"/>
      <c r="O60" s="355"/>
      <c r="P60" s="354"/>
      <c r="Q60" s="353"/>
    </row>
    <row r="61" spans="1:17" s="352" customFormat="1">
      <c r="A61" s="243"/>
      <c r="B61" s="356"/>
      <c r="C61" s="357"/>
      <c r="D61" s="357"/>
      <c r="E61" s="357"/>
      <c r="F61" s="357"/>
      <c r="G61" s="357"/>
      <c r="H61" s="357"/>
      <c r="I61" s="357"/>
      <c r="J61" s="357"/>
      <c r="K61" s="357"/>
      <c r="L61" s="357"/>
      <c r="M61" s="358"/>
      <c r="N61" s="358"/>
      <c r="O61" s="358"/>
      <c r="P61" s="359"/>
      <c r="Q61" s="353"/>
    </row>
    <row r="62" spans="1:17">
      <c r="B62" s="348"/>
      <c r="C62" s="348"/>
      <c r="D62" s="348"/>
      <c r="E62" s="348"/>
      <c r="F62" s="348"/>
      <c r="G62" s="348"/>
      <c r="H62" s="348"/>
      <c r="I62" s="348"/>
      <c r="J62" s="348"/>
      <c r="K62" s="348"/>
      <c r="L62" s="348"/>
      <c r="M62" s="348"/>
      <c r="N62" s="348"/>
      <c r="O62" s="348"/>
      <c r="P62" s="348"/>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49" t="s">
        <v>550</v>
      </c>
      <c r="I64" s="349"/>
      <c r="J64" s="349"/>
      <c r="K64" s="349"/>
      <c r="L64" s="244"/>
      <c r="M64" s="244"/>
      <c r="N64" s="244"/>
      <c r="O64" s="244"/>
    </row>
    <row r="65" spans="2:30">
      <c r="B65" s="248"/>
      <c r="C65" s="244"/>
      <c r="D65" s="244"/>
      <c r="E65" s="244"/>
      <c r="F65" s="244"/>
      <c r="G65" s="1224" t="s">
        <v>559</v>
      </c>
      <c r="H65" s="1225"/>
      <c r="I65" s="1225"/>
      <c r="J65" s="1225"/>
      <c r="K65" s="1225"/>
      <c r="L65" s="1225"/>
      <c r="M65" s="1225"/>
      <c r="N65" s="1225"/>
      <c r="O65" s="1226"/>
    </row>
    <row r="66" spans="2:30">
      <c r="B66" s="248"/>
      <c r="C66" s="244"/>
      <c r="D66" s="244"/>
      <c r="E66" s="244"/>
      <c r="F66" s="244"/>
      <c r="G66" s="1227"/>
      <c r="H66" s="1228"/>
      <c r="I66" s="1228"/>
      <c r="J66" s="1228"/>
      <c r="K66" s="1228"/>
      <c r="L66" s="1228"/>
      <c r="M66" s="1228"/>
      <c r="N66" s="1228"/>
      <c r="O66" s="1229"/>
    </row>
    <row r="67" spans="2:30">
      <c r="B67" s="248"/>
      <c r="C67" s="244"/>
      <c r="D67" s="244"/>
      <c r="E67" s="244"/>
      <c r="F67" s="244"/>
      <c r="G67" s="1227"/>
      <c r="H67" s="1228"/>
      <c r="I67" s="1228"/>
      <c r="J67" s="1228"/>
      <c r="K67" s="1228"/>
      <c r="L67" s="1228"/>
      <c r="M67" s="1228"/>
      <c r="N67" s="1228"/>
      <c r="O67" s="1229"/>
    </row>
    <row r="68" spans="2:30">
      <c r="B68" s="248"/>
      <c r="C68" s="244"/>
      <c r="D68" s="244"/>
      <c r="E68" s="244"/>
      <c r="F68" s="244"/>
      <c r="G68" s="1227"/>
      <c r="H68" s="1228"/>
      <c r="I68" s="1228"/>
      <c r="J68" s="1228"/>
      <c r="K68" s="1228"/>
      <c r="L68" s="1228"/>
      <c r="M68" s="1228"/>
      <c r="N68" s="1228"/>
      <c r="O68" s="1229"/>
    </row>
    <row r="69" spans="2:30">
      <c r="B69" s="248"/>
      <c r="C69" s="244"/>
      <c r="D69" s="244"/>
      <c r="E69" s="244"/>
      <c r="F69" s="244"/>
      <c r="G69" s="1230"/>
      <c r="H69" s="1231"/>
      <c r="I69" s="1231"/>
      <c r="J69" s="1231"/>
      <c r="K69" s="1231"/>
      <c r="L69" s="1231"/>
      <c r="M69" s="1231"/>
      <c r="N69" s="1231"/>
      <c r="O69" s="1232"/>
    </row>
    <row r="70" spans="2:30">
      <c r="B70" s="248"/>
      <c r="C70" s="244"/>
      <c r="D70" s="244"/>
      <c r="E70" s="244"/>
      <c r="F70" s="244"/>
      <c r="G70" s="244"/>
      <c r="H70" s="360"/>
      <c r="I70" s="360"/>
      <c r="J70" s="361"/>
      <c r="K70" s="361"/>
      <c r="L70" s="362"/>
      <c r="M70" s="361"/>
      <c r="N70" s="362"/>
      <c r="O70" s="363"/>
    </row>
    <row r="71" spans="2:30">
      <c r="B71" s="248"/>
      <c r="C71" s="244"/>
      <c r="D71" s="244"/>
      <c r="E71" s="244"/>
      <c r="F71" s="244"/>
      <c r="G71" s="364" t="s">
        <v>557</v>
      </c>
      <c r="I71" s="365"/>
      <c r="J71" s="361"/>
      <c r="K71" s="361"/>
      <c r="L71" s="362"/>
      <c r="M71" s="361"/>
      <c r="N71" s="362"/>
      <c r="O71" s="363"/>
    </row>
    <row r="72" spans="2:30">
      <c r="B72" s="248"/>
      <c r="C72" s="244"/>
      <c r="D72" s="244"/>
      <c r="E72" s="244"/>
      <c r="F72" s="244"/>
      <c r="G72" s="1233"/>
      <c r="H72" s="1234"/>
      <c r="I72" s="1234"/>
      <c r="J72" s="1235"/>
      <c r="K72" s="351" t="s">
        <v>520</v>
      </c>
      <c r="L72" s="351" t="s">
        <v>521</v>
      </c>
      <c r="M72" s="351" t="s">
        <v>522</v>
      </c>
      <c r="N72" s="351" t="s">
        <v>523</v>
      </c>
      <c r="O72" s="351" t="s">
        <v>524</v>
      </c>
    </row>
    <row r="73" spans="2:30">
      <c r="B73" s="248"/>
      <c r="C73" s="244"/>
      <c r="D73" s="244"/>
      <c r="E73" s="244"/>
      <c r="F73" s="244"/>
      <c r="G73" s="1236" t="s">
        <v>552</v>
      </c>
      <c r="H73" s="1237"/>
      <c r="I73" s="1242" t="s">
        <v>553</v>
      </c>
      <c r="J73" s="1242"/>
      <c r="K73" s="1223"/>
      <c r="L73" s="1223"/>
      <c r="M73" s="1212"/>
      <c r="N73" s="1212"/>
      <c r="O73" s="1212"/>
      <c r="S73" s="243">
        <v>9.9</v>
      </c>
    </row>
    <row r="74" spans="2:30">
      <c r="B74" s="248"/>
      <c r="C74" s="244"/>
      <c r="D74" s="244"/>
      <c r="E74" s="244"/>
      <c r="F74" s="244"/>
      <c r="G74" s="1238"/>
      <c r="H74" s="1239"/>
      <c r="I74" s="1243"/>
      <c r="J74" s="1243"/>
      <c r="K74" s="1223"/>
      <c r="L74" s="1223"/>
      <c r="M74" s="1212"/>
      <c r="N74" s="1212"/>
      <c r="O74" s="1212"/>
    </row>
    <row r="75" spans="2:30">
      <c r="B75" s="248"/>
      <c r="C75" s="244"/>
      <c r="D75" s="244"/>
      <c r="E75" s="244"/>
      <c r="F75" s="244"/>
      <c r="G75" s="1238"/>
      <c r="H75" s="1239"/>
      <c r="I75" s="1222" t="s">
        <v>558</v>
      </c>
      <c r="J75" s="1222"/>
      <c r="K75" s="1244">
        <v>6.4</v>
      </c>
      <c r="L75" s="1244">
        <v>4.8</v>
      </c>
      <c r="M75" s="1244">
        <v>3.2</v>
      </c>
      <c r="N75" s="1244">
        <v>1.5</v>
      </c>
      <c r="O75" s="1244">
        <v>0.9</v>
      </c>
      <c r="U75" s="243">
        <v>81.2</v>
      </c>
      <c r="W75" s="243">
        <v>87.2</v>
      </c>
      <c r="Y75" s="243">
        <v>99.8</v>
      </c>
      <c r="AA75" s="243">
        <v>109.5</v>
      </c>
      <c r="AC75" s="243">
        <v>115.2</v>
      </c>
    </row>
    <row r="76" spans="2:30">
      <c r="B76" s="248"/>
      <c r="C76" s="244"/>
      <c r="D76" s="244"/>
      <c r="E76" s="244"/>
      <c r="F76" s="244"/>
      <c r="G76" s="1240"/>
      <c r="H76" s="1241"/>
      <c r="I76" s="1222"/>
      <c r="J76" s="1222"/>
      <c r="K76" s="1245"/>
      <c r="L76" s="1245"/>
      <c r="M76" s="1245"/>
      <c r="N76" s="1245"/>
      <c r="O76" s="1245"/>
    </row>
    <row r="77" spans="2:30">
      <c r="B77" s="248"/>
      <c r="C77" s="244"/>
      <c r="D77" s="244"/>
      <c r="E77" s="244"/>
      <c r="F77" s="244"/>
      <c r="G77" s="1216" t="s">
        <v>555</v>
      </c>
      <c r="H77" s="1217"/>
      <c r="I77" s="1222" t="s">
        <v>553</v>
      </c>
      <c r="J77" s="1222"/>
      <c r="K77" s="1223">
        <v>27.1</v>
      </c>
      <c r="L77" s="1223">
        <v>18.7</v>
      </c>
      <c r="M77" s="1212">
        <v>12.9</v>
      </c>
      <c r="N77" s="1212">
        <v>22.6</v>
      </c>
      <c r="O77" s="1212">
        <v>0.8</v>
      </c>
      <c r="R77" s="243">
        <v>12.3</v>
      </c>
      <c r="T77" s="243">
        <v>11.1</v>
      </c>
    </row>
    <row r="78" spans="2:30">
      <c r="B78" s="248"/>
      <c r="C78" s="244"/>
      <c r="D78" s="244"/>
      <c r="E78" s="244"/>
      <c r="F78" s="244"/>
      <c r="G78" s="1218"/>
      <c r="H78" s="1219"/>
      <c r="I78" s="1222"/>
      <c r="J78" s="1222"/>
      <c r="K78" s="1223"/>
      <c r="L78" s="1223"/>
      <c r="M78" s="1212"/>
      <c r="N78" s="1212"/>
      <c r="O78" s="1212"/>
    </row>
    <row r="79" spans="2:30">
      <c r="B79" s="248"/>
      <c r="C79" s="244"/>
      <c r="D79" s="244"/>
      <c r="E79" s="244"/>
      <c r="F79" s="244"/>
      <c r="G79" s="1218"/>
      <c r="H79" s="1219"/>
      <c r="I79" s="1213" t="s">
        <v>558</v>
      </c>
      <c r="J79" s="1214"/>
      <c r="K79" s="1215">
        <v>11.9</v>
      </c>
      <c r="L79" s="1215">
        <v>10.7</v>
      </c>
      <c r="M79" s="1215">
        <v>10</v>
      </c>
      <c r="N79" s="1215">
        <v>9.5</v>
      </c>
      <c r="O79" s="1215">
        <v>8.1</v>
      </c>
      <c r="V79" s="243">
        <v>53.5</v>
      </c>
      <c r="X79" s="243">
        <v>48.2</v>
      </c>
      <c r="Z79" s="243">
        <v>34.200000000000003</v>
      </c>
      <c r="AB79" s="243">
        <v>30.3</v>
      </c>
      <c r="AD79" s="243">
        <v>28.9</v>
      </c>
    </row>
    <row r="80" spans="2:30">
      <c r="B80" s="248"/>
      <c r="C80" s="244"/>
      <c r="D80" s="244"/>
      <c r="E80" s="244"/>
      <c r="F80" s="244"/>
      <c r="G80" s="1220"/>
      <c r="H80" s="1221"/>
      <c r="I80" s="1214"/>
      <c r="J80" s="1214"/>
      <c r="K80" s="1215"/>
      <c r="L80" s="1215"/>
      <c r="M80" s="1215"/>
      <c r="N80" s="1215"/>
      <c r="O80" s="1215"/>
    </row>
    <row r="81" spans="2:17">
      <c r="B81" s="248"/>
      <c r="C81" s="244"/>
      <c r="D81" s="244"/>
      <c r="E81" s="244"/>
      <c r="F81" s="244"/>
      <c r="G81" s="244"/>
      <c r="H81" s="244"/>
      <c r="I81" s="244"/>
      <c r="J81" s="244"/>
      <c r="K81" s="366"/>
      <c r="L81" s="244"/>
      <c r="M81" s="244"/>
      <c r="N81" s="244"/>
      <c r="O81" s="244"/>
    </row>
    <row r="82" spans="2:17" ht="17.25">
      <c r="B82" s="248"/>
      <c r="C82" s="244"/>
      <c r="D82" s="244"/>
      <c r="E82" s="244"/>
      <c r="F82" s="244"/>
      <c r="G82" s="244"/>
      <c r="H82" s="244"/>
      <c r="I82" s="244"/>
      <c r="J82" s="244"/>
      <c r="K82" s="367"/>
      <c r="L82" s="367"/>
      <c r="M82" s="367"/>
      <c r="N82" s="367"/>
      <c r="O82" s="367"/>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68"/>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70" sqref="G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0" sqref="G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68881</v>
      </c>
      <c r="E3" s="116"/>
      <c r="F3" s="117">
        <v>96333</v>
      </c>
      <c r="G3" s="118"/>
      <c r="H3" s="119"/>
    </row>
    <row r="4" spans="1:8">
      <c r="A4" s="120"/>
      <c r="B4" s="121"/>
      <c r="C4" s="122"/>
      <c r="D4" s="123">
        <v>52726</v>
      </c>
      <c r="E4" s="124"/>
      <c r="F4" s="125">
        <v>57060</v>
      </c>
      <c r="G4" s="126"/>
      <c r="H4" s="127"/>
    </row>
    <row r="5" spans="1:8">
      <c r="A5" s="108" t="s">
        <v>514</v>
      </c>
      <c r="B5" s="113"/>
      <c r="C5" s="114"/>
      <c r="D5" s="115">
        <v>99770</v>
      </c>
      <c r="E5" s="116"/>
      <c r="F5" s="117">
        <v>117673</v>
      </c>
      <c r="G5" s="118"/>
      <c r="H5" s="119"/>
    </row>
    <row r="6" spans="1:8">
      <c r="A6" s="120"/>
      <c r="B6" s="121"/>
      <c r="C6" s="122"/>
      <c r="D6" s="123">
        <v>41716</v>
      </c>
      <c r="E6" s="124"/>
      <c r="F6" s="125">
        <v>62359</v>
      </c>
      <c r="G6" s="126"/>
      <c r="H6" s="127"/>
    </row>
    <row r="7" spans="1:8">
      <c r="A7" s="108" t="s">
        <v>515</v>
      </c>
      <c r="B7" s="113"/>
      <c r="C7" s="114"/>
      <c r="D7" s="115">
        <v>138767</v>
      </c>
      <c r="E7" s="116"/>
      <c r="F7" s="117">
        <v>118223</v>
      </c>
      <c r="G7" s="118"/>
      <c r="H7" s="119"/>
    </row>
    <row r="8" spans="1:8">
      <c r="A8" s="120"/>
      <c r="B8" s="121"/>
      <c r="C8" s="122"/>
      <c r="D8" s="123">
        <v>54072</v>
      </c>
      <c r="E8" s="124"/>
      <c r="F8" s="125">
        <v>57106</v>
      </c>
      <c r="G8" s="126"/>
      <c r="H8" s="127"/>
    </row>
    <row r="9" spans="1:8">
      <c r="A9" s="108" t="s">
        <v>516</v>
      </c>
      <c r="B9" s="113"/>
      <c r="C9" s="114"/>
      <c r="D9" s="115">
        <v>187050</v>
      </c>
      <c r="E9" s="116"/>
      <c r="F9" s="117">
        <v>128485</v>
      </c>
      <c r="G9" s="118"/>
      <c r="H9" s="119"/>
    </row>
    <row r="10" spans="1:8">
      <c r="A10" s="120"/>
      <c r="B10" s="121"/>
      <c r="C10" s="122"/>
      <c r="D10" s="123">
        <v>88200</v>
      </c>
      <c r="E10" s="124"/>
      <c r="F10" s="125">
        <v>62765</v>
      </c>
      <c r="G10" s="126"/>
      <c r="H10" s="127"/>
    </row>
    <row r="11" spans="1:8">
      <c r="A11" s="108" t="s">
        <v>517</v>
      </c>
      <c r="B11" s="113"/>
      <c r="C11" s="114"/>
      <c r="D11" s="115">
        <v>148356</v>
      </c>
      <c r="E11" s="116"/>
      <c r="F11" s="117">
        <v>128611</v>
      </c>
      <c r="G11" s="118"/>
      <c r="H11" s="119"/>
    </row>
    <row r="12" spans="1:8">
      <c r="A12" s="120"/>
      <c r="B12" s="121"/>
      <c r="C12" s="128"/>
      <c r="D12" s="123">
        <v>40765</v>
      </c>
      <c r="E12" s="124"/>
      <c r="F12" s="125">
        <v>61552</v>
      </c>
      <c r="G12" s="126"/>
      <c r="H12" s="127"/>
    </row>
    <row r="13" spans="1:8">
      <c r="A13" s="108"/>
      <c r="B13" s="113"/>
      <c r="C13" s="129"/>
      <c r="D13" s="130">
        <v>128565</v>
      </c>
      <c r="E13" s="131"/>
      <c r="F13" s="132">
        <v>117865</v>
      </c>
      <c r="G13" s="133"/>
      <c r="H13" s="119"/>
    </row>
    <row r="14" spans="1:8">
      <c r="A14" s="120"/>
      <c r="B14" s="121"/>
      <c r="C14" s="122"/>
      <c r="D14" s="123">
        <v>55496</v>
      </c>
      <c r="E14" s="124"/>
      <c r="F14" s="125">
        <v>60168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7.07</v>
      </c>
      <c r="C19" s="134">
        <f>ROUND(VALUE(SUBSTITUTE(実質収支比率等に係る経年分析!G$48,"▲","-")),2)</f>
        <v>6.43</v>
      </c>
      <c r="D19" s="134">
        <f>ROUND(VALUE(SUBSTITUTE(実質収支比率等に係る経年分析!H$48,"▲","-")),2)</f>
        <v>5.22</v>
      </c>
      <c r="E19" s="134">
        <f>ROUND(VALUE(SUBSTITUTE(実質収支比率等に係る経年分析!I$48,"▲","-")),2)</f>
        <v>4.72</v>
      </c>
      <c r="F19" s="134">
        <f>ROUND(VALUE(SUBSTITUTE(実質収支比率等に係る経年分析!J$48,"▲","-")),2)</f>
        <v>8.39</v>
      </c>
    </row>
    <row r="20" spans="1:11">
      <c r="A20" s="134" t="s">
        <v>43</v>
      </c>
      <c r="B20" s="134">
        <f>ROUND(VALUE(SUBSTITUTE(実質収支比率等に係る経年分析!F$47,"▲","-")),2)</f>
        <v>98.11</v>
      </c>
      <c r="C20" s="134">
        <f>ROUND(VALUE(SUBSTITUTE(実質収支比率等に係る経年分析!G$47,"▲","-")),2)</f>
        <v>103.23</v>
      </c>
      <c r="D20" s="134">
        <f>ROUND(VALUE(SUBSTITUTE(実質収支比率等に係る経年分析!H$47,"▲","-")),2)</f>
        <v>71.45</v>
      </c>
      <c r="E20" s="134">
        <f>ROUND(VALUE(SUBSTITUTE(実質収支比率等に係る経年分析!I$47,"▲","-")),2)</f>
        <v>70.56</v>
      </c>
      <c r="F20" s="134">
        <f>ROUND(VALUE(SUBSTITUTE(実質収支比率等に係る経年分析!J$47,"▲","-")),2)</f>
        <v>76.319999999999993</v>
      </c>
    </row>
    <row r="21" spans="1:11">
      <c r="A21" s="134" t="s">
        <v>44</v>
      </c>
      <c r="B21" s="134">
        <f>IF(ISNUMBER(VALUE(SUBSTITUTE(実質収支比率等に係る経年分析!F$49,"▲","-"))),ROUND(VALUE(SUBSTITUTE(実質収支比率等に係る経年分析!F$49,"▲","-")),2),NA())</f>
        <v>23.56</v>
      </c>
      <c r="C21" s="134">
        <f>IF(ISNUMBER(VALUE(SUBSTITUTE(実質収支比率等に係る経年分析!G$49,"▲","-"))),ROUND(VALUE(SUBSTITUTE(実質収支比率等に係る経年分析!G$49,"▲","-")),2),NA())</f>
        <v>24.11</v>
      </c>
      <c r="D21" s="134">
        <f>IF(ISNUMBER(VALUE(SUBSTITUTE(実質収支比率等に係る経年分析!H$49,"▲","-"))),ROUND(VALUE(SUBSTITUTE(実質収支比率等に係る経年分析!H$49,"▲","-")),2),NA())</f>
        <v>-34.74</v>
      </c>
      <c r="E21" s="134">
        <f>IF(ISNUMBER(VALUE(SUBSTITUTE(実質収支比率等に係る経年分析!I$49,"▲","-"))),ROUND(VALUE(SUBSTITUTE(実質収支比率等に係る経年分析!I$49,"▲","-")),2),NA())</f>
        <v>10.99</v>
      </c>
      <c r="F21" s="134">
        <f>IF(ISNUMBER(VALUE(SUBSTITUTE(実質収支比率等に係る経年分析!J$49,"▲","-"))),ROUND(VALUE(SUBSTITUTE(実質収支比率等に係る経年分析!J$49,"▲","-")),2),NA())</f>
        <v>11.56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2.2799999999999998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2.64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霊園事業特別会計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f>IF(ROUND(VALUE(SUBSTITUTE(連結実質赤字比率に係る赤字・黒字の構成分析!H$41,"▲", "-")), 2) &lt; 0, ABS(ROUND(VALUE(SUBSTITUTE(連結実質赤字比率に係る赤字・黒字の構成分析!H$41,"▲", "-")), 2)), NA())</f>
        <v>0.05</v>
      </c>
      <c r="G29" s="135" t="e">
        <f>IF(ROUND(VALUE(SUBSTITUTE(連結実質赤字比率に係る赤字・黒字の構成分析!H$41,"▲", "-")), 2) &gt;= 0, ABS(ROUND(VALUE(SUBSTITUTE(連結実質赤字比率に係る赤字・黒字の構成分析!H$41,"▲", "-")), 2)), NA())</f>
        <v>#N/A</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農業集落排水処理事業特別会計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工場団地造成事業特別会計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後期高齢者医療保険特別会計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2.1800000000000002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8.36</v>
      </c>
    </row>
    <row r="36" spans="1:16">
      <c r="A36" s="135" t="str">
        <f>IF(連結実質赤字比率に係る赤字・黒字の構成分析!C$34="",NA(),連結実質赤字比率に係る赤字・黒字の構成分析!C$34)</f>
        <v>宅地造成事業特別会計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386</v>
      </c>
      <c r="E42" s="136"/>
      <c r="F42" s="136"/>
      <c r="G42" s="136">
        <f>'実質公債費比率（分子）の構造'!L$52</f>
        <v>381</v>
      </c>
      <c r="H42" s="136"/>
      <c r="I42" s="136"/>
      <c r="J42" s="136">
        <f>'実質公債費比率（分子）の構造'!M$52</f>
        <v>368</v>
      </c>
      <c r="K42" s="136"/>
      <c r="L42" s="136"/>
      <c r="M42" s="136">
        <f>'実質公債費比率（分子）の構造'!N$52</f>
        <v>392</v>
      </c>
      <c r="N42" s="136"/>
      <c r="O42" s="136"/>
      <c r="P42" s="136">
        <f>'実質公債費比率（分子）の構造'!O$52</f>
        <v>371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v>
      </c>
      <c r="C44" s="136"/>
      <c r="D44" s="136"/>
      <c r="E44" s="136">
        <f>'実質公債費比率（分子）の構造'!L$50</f>
        <v>20</v>
      </c>
      <c r="F44" s="136"/>
      <c r="G44" s="136"/>
      <c r="H44" s="136">
        <f>'実質公債費比率（分子）の構造'!M$50</f>
        <v>19</v>
      </c>
      <c r="I44" s="136"/>
      <c r="J44" s="136"/>
      <c r="K44" s="136">
        <f>'実質公債費比率（分子）の構造'!N$50</f>
        <v>8</v>
      </c>
      <c r="L44" s="136"/>
      <c r="M44" s="136"/>
      <c r="N44" s="136">
        <f>'実質公債費比率（分子）の構造'!O$50</f>
        <v>22</v>
      </c>
      <c r="O44" s="136"/>
      <c r="P44" s="136"/>
    </row>
    <row r="45" spans="1:16">
      <c r="A45" s="136" t="s">
        <v>54</v>
      </c>
      <c r="B45" s="136">
        <f>'実質公債費比率（分子）の構造'!K$49</f>
        <v>30</v>
      </c>
      <c r="C45" s="136"/>
      <c r="D45" s="136"/>
      <c r="E45" s="136">
        <f>'実質公債費比率（分子）の構造'!L$49</f>
        <v>18</v>
      </c>
      <c r="F45" s="136"/>
      <c r="G45" s="136"/>
      <c r="H45" s="136">
        <f>'実質公債費比率（分子）の構造'!M$49</f>
        <v>10</v>
      </c>
      <c r="I45" s="136"/>
      <c r="J45" s="136"/>
      <c r="K45" s="136">
        <f>'実質公債費比率（分子）の構造'!N$49</f>
        <v>4</v>
      </c>
      <c r="L45" s="136"/>
      <c r="M45" s="136"/>
      <c r="N45" s="136">
        <f>'実質公債費比率（分子）の構造'!O$49</f>
        <v>5</v>
      </c>
      <c r="O45" s="136"/>
      <c r="P45" s="136"/>
    </row>
    <row r="46" spans="1:16">
      <c r="A46" s="136" t="s">
        <v>55</v>
      </c>
      <c r="B46" s="136">
        <f>'実質公債費比率（分子）の構造'!K$48</f>
        <v>33</v>
      </c>
      <c r="C46" s="136"/>
      <c r="D46" s="136"/>
      <c r="E46" s="136">
        <f>'実質公債費比率（分子）の構造'!L$48</f>
        <v>24</v>
      </c>
      <c r="F46" s="136"/>
      <c r="G46" s="136"/>
      <c r="H46" s="136">
        <f>'実質公債費比率（分子）の構造'!M$48</f>
        <v>31</v>
      </c>
      <c r="I46" s="136"/>
      <c r="J46" s="136"/>
      <c r="K46" s="136">
        <f>'実質公債費比率（分子）の構造'!N$48</f>
        <v>51</v>
      </c>
      <c r="L46" s="136"/>
      <c r="M46" s="136"/>
      <c r="N46" s="136">
        <f>'実質公債費比率（分子）の構造'!O$48</f>
        <v>65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412</v>
      </c>
      <c r="C49" s="136"/>
      <c r="D49" s="136"/>
      <c r="E49" s="136">
        <f>'実質公債費比率（分子）の構造'!L$45</f>
        <v>390</v>
      </c>
      <c r="F49" s="136"/>
      <c r="G49" s="136"/>
      <c r="H49" s="136">
        <f>'実質公債費比率（分子）の構造'!M$45</f>
        <v>333</v>
      </c>
      <c r="I49" s="136"/>
      <c r="J49" s="136"/>
      <c r="K49" s="136">
        <f>'実質公債費比率（分子）の構造'!N$45</f>
        <v>335</v>
      </c>
      <c r="L49" s="136"/>
      <c r="M49" s="136"/>
      <c r="N49" s="136">
        <f>'実質公債費比率（分子）の構造'!O$45</f>
        <v>311</v>
      </c>
      <c r="O49" s="136"/>
      <c r="P49" s="136"/>
    </row>
    <row r="50" spans="1:16">
      <c r="A50" s="136" t="s">
        <v>59</v>
      </c>
      <c r="B50" s="136" t="e">
        <f>NA()</f>
        <v>#N/A</v>
      </c>
      <c r="C50" s="136">
        <f>IF(ISNUMBER('実質公債費比率（分子）の構造'!K$53),'実質公債費比率（分子）の構造'!K$53,NA())</f>
        <v>109</v>
      </c>
      <c r="D50" s="136" t="e">
        <f>NA()</f>
        <v>#N/A</v>
      </c>
      <c r="E50" s="136" t="e">
        <f>NA()</f>
        <v>#N/A</v>
      </c>
      <c r="F50" s="136">
        <f>IF(ISNUMBER('実質公債費比率（分子）の構造'!L$53),'実質公債費比率（分子）の構造'!L$53,NA())</f>
        <v>71</v>
      </c>
      <c r="G50" s="136" t="e">
        <f>NA()</f>
        <v>#N/A</v>
      </c>
      <c r="H50" s="136" t="e">
        <f>NA()</f>
        <v>#N/A</v>
      </c>
      <c r="I50" s="136">
        <f>IF(ISNUMBER('実質公債費比率（分子）の構造'!M$53),'実質公債費比率（分子）の構造'!M$53,NA())</f>
        <v>25</v>
      </c>
      <c r="J50" s="136" t="e">
        <f>NA()</f>
        <v>#N/A</v>
      </c>
      <c r="K50" s="136" t="e">
        <f>NA()</f>
        <v>#N/A</v>
      </c>
      <c r="L50" s="136">
        <f>IF(ISNUMBER('実質公債費比率（分子）の構造'!N$53),'実質公債費比率（分子）の構造'!N$53,NA())</f>
        <v>6</v>
      </c>
      <c r="M50" s="136" t="e">
        <f>NA()</f>
        <v>#N/A</v>
      </c>
      <c r="N50" s="136" t="e">
        <f>NA()</f>
        <v>#N/A</v>
      </c>
      <c r="O50" s="136">
        <f>IF(ISNUMBER('実質公債費比率（分子）の構造'!O$53),'実質公債費比率（分子）の構造'!O$53,NA())</f>
        <v>32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3570</v>
      </c>
      <c r="E56" s="135"/>
      <c r="F56" s="135"/>
      <c r="G56" s="135">
        <f>'将来負担比率（分子）の構造'!J$51</f>
        <v>3616</v>
      </c>
      <c r="H56" s="135"/>
      <c r="I56" s="135"/>
      <c r="J56" s="135">
        <f>'将来負担比率（分子）の構造'!K$51</f>
        <v>3377</v>
      </c>
      <c r="K56" s="135"/>
      <c r="L56" s="135"/>
      <c r="M56" s="135">
        <f>'将来負担比率（分子）の構造'!L$51</f>
        <v>3490</v>
      </c>
      <c r="N56" s="135"/>
      <c r="O56" s="135"/>
      <c r="P56" s="135">
        <f>'将来負担比率（分子）の構造'!M$51</f>
        <v>3616</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3205</v>
      </c>
      <c r="E58" s="135"/>
      <c r="F58" s="135"/>
      <c r="G58" s="135">
        <f>'将来負担比率（分子）の構造'!J$49</f>
        <v>3099</v>
      </c>
      <c r="H58" s="135"/>
      <c r="I58" s="135"/>
      <c r="J58" s="135">
        <f>'将来負担比率（分子）の構造'!K$49</f>
        <v>3646</v>
      </c>
      <c r="K58" s="135"/>
      <c r="L58" s="135"/>
      <c r="M58" s="135">
        <f>'将来負担比率（分子）の構造'!L$49</f>
        <v>3256</v>
      </c>
      <c r="N58" s="135"/>
      <c r="O58" s="135"/>
      <c r="P58" s="135">
        <f>'将来負担比率（分子）の構造'!M$49</f>
        <v>3520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883</v>
      </c>
      <c r="C62" s="135"/>
      <c r="D62" s="135"/>
      <c r="E62" s="135">
        <f>'将来負担比率（分子）の構造'!J$45</f>
        <v>893</v>
      </c>
      <c r="F62" s="135"/>
      <c r="G62" s="135"/>
      <c r="H62" s="135">
        <f>'将来負担比率（分子）の構造'!K$45</f>
        <v>859</v>
      </c>
      <c r="I62" s="135"/>
      <c r="J62" s="135"/>
      <c r="K62" s="135">
        <f>'将来負担比率（分子）の構造'!L$45</f>
        <v>779</v>
      </c>
      <c r="L62" s="135"/>
      <c r="M62" s="135"/>
      <c r="N62" s="135">
        <f>'将来負担比率（分子）の構造'!M$45</f>
        <v>692</v>
      </c>
      <c r="O62" s="135"/>
      <c r="P62" s="135"/>
    </row>
    <row r="63" spans="1:16">
      <c r="A63" s="135" t="s">
        <v>28</v>
      </c>
      <c r="B63" s="135">
        <f>'将来負担比率（分子）の構造'!I$44</f>
        <v>27</v>
      </c>
      <c r="C63" s="135"/>
      <c r="D63" s="135"/>
      <c r="E63" s="135">
        <f>'将来負担比率（分子）の構造'!J$44</f>
        <v>30</v>
      </c>
      <c r="F63" s="135"/>
      <c r="G63" s="135"/>
      <c r="H63" s="135">
        <f>'将来負担比率（分子）の構造'!K$44</f>
        <v>26</v>
      </c>
      <c r="I63" s="135"/>
      <c r="J63" s="135"/>
      <c r="K63" s="135">
        <f>'将来負担比率（分子）の構造'!L$44</f>
        <v>25</v>
      </c>
      <c r="L63" s="135"/>
      <c r="M63" s="135"/>
      <c r="N63" s="135">
        <f>'将来負担比率（分子）の構造'!M$44</f>
        <v>25</v>
      </c>
      <c r="O63" s="135"/>
      <c r="P63" s="135"/>
    </row>
    <row r="64" spans="1:16">
      <c r="A64" s="135" t="s">
        <v>27</v>
      </c>
      <c r="B64" s="135">
        <f>'将来負担比率（分子）の構造'!I$43</f>
        <v>584</v>
      </c>
      <c r="C64" s="135"/>
      <c r="D64" s="135"/>
      <c r="E64" s="135">
        <f>'将来負担比率（分子）の構造'!J$43</f>
        <v>430</v>
      </c>
      <c r="F64" s="135"/>
      <c r="G64" s="135"/>
      <c r="H64" s="135">
        <f>'将来負担比率（分子）の構造'!K$43</f>
        <v>414</v>
      </c>
      <c r="I64" s="135"/>
      <c r="J64" s="135"/>
      <c r="K64" s="135">
        <f>'将来負担比率（分子）の構造'!L$43</f>
        <v>475</v>
      </c>
      <c r="L64" s="135"/>
      <c r="M64" s="135"/>
      <c r="N64" s="135">
        <f>'将来負担比率（分子）の構造'!M$43</f>
        <v>651</v>
      </c>
      <c r="O64" s="135"/>
      <c r="P64" s="135"/>
    </row>
    <row r="65" spans="1:16">
      <c r="A65" s="135" t="s">
        <v>26</v>
      </c>
      <c r="B65" s="135">
        <f>'将来負担比率（分子）の構造'!I$42</f>
        <v>46</v>
      </c>
      <c r="C65" s="135"/>
      <c r="D65" s="135"/>
      <c r="E65" s="135">
        <f>'将来負担比率（分子）の構造'!J$42</f>
        <v>26</v>
      </c>
      <c r="F65" s="135"/>
      <c r="G65" s="135"/>
      <c r="H65" s="135">
        <f>'将来負担比率（分子）の構造'!K$42</f>
        <v>7</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4053</v>
      </c>
      <c r="C66" s="135"/>
      <c r="D66" s="135"/>
      <c r="E66" s="135">
        <f>'将来負担比率（分子）の構造'!J$41</f>
        <v>3573</v>
      </c>
      <c r="F66" s="135"/>
      <c r="G66" s="135"/>
      <c r="H66" s="135">
        <f>'将来負担比率（分子）の構造'!K$41</f>
        <v>3557</v>
      </c>
      <c r="I66" s="135"/>
      <c r="J66" s="135"/>
      <c r="K66" s="135">
        <f>'将来負担比率（分子）の構造'!L$41</f>
        <v>3543</v>
      </c>
      <c r="L66" s="135"/>
      <c r="M66" s="135"/>
      <c r="N66" s="135">
        <f>'将来負担比率（分子）の構造'!M$41</f>
        <v>3619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28" t="s">
        <v>193</v>
      </c>
      <c r="DI1" s="729"/>
      <c r="DJ1" s="729"/>
      <c r="DK1" s="729"/>
      <c r="DL1" s="729"/>
      <c r="DM1" s="729"/>
      <c r="DN1" s="730"/>
      <c r="DP1" s="728" t="s">
        <v>194</v>
      </c>
      <c r="DQ1" s="729"/>
      <c r="DR1" s="729"/>
      <c r="DS1" s="729"/>
      <c r="DT1" s="729"/>
      <c r="DU1" s="729"/>
      <c r="DV1" s="729"/>
      <c r="DW1" s="729"/>
      <c r="DX1" s="729"/>
      <c r="DY1" s="729"/>
      <c r="DZ1" s="729"/>
      <c r="EA1" s="729"/>
      <c r="EB1" s="729"/>
      <c r="EC1" s="730"/>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5" t="s">
        <v>196</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197</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720" t="s">
        <v>198</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5" t="s">
        <v>1</v>
      </c>
      <c r="C4" s="676"/>
      <c r="D4" s="676"/>
      <c r="E4" s="676"/>
      <c r="F4" s="676"/>
      <c r="G4" s="676"/>
      <c r="H4" s="676"/>
      <c r="I4" s="676"/>
      <c r="J4" s="676"/>
      <c r="K4" s="676"/>
      <c r="L4" s="676"/>
      <c r="M4" s="676"/>
      <c r="N4" s="676"/>
      <c r="O4" s="676"/>
      <c r="P4" s="676"/>
      <c r="Q4" s="677"/>
      <c r="R4" s="675" t="s">
        <v>199</v>
      </c>
      <c r="S4" s="676"/>
      <c r="T4" s="676"/>
      <c r="U4" s="676"/>
      <c r="V4" s="676"/>
      <c r="W4" s="676"/>
      <c r="X4" s="676"/>
      <c r="Y4" s="677"/>
      <c r="Z4" s="675" t="s">
        <v>200</v>
      </c>
      <c r="AA4" s="676"/>
      <c r="AB4" s="676"/>
      <c r="AC4" s="677"/>
      <c r="AD4" s="675" t="s">
        <v>201</v>
      </c>
      <c r="AE4" s="676"/>
      <c r="AF4" s="676"/>
      <c r="AG4" s="676"/>
      <c r="AH4" s="676"/>
      <c r="AI4" s="676"/>
      <c r="AJ4" s="676"/>
      <c r="AK4" s="677"/>
      <c r="AL4" s="675" t="s">
        <v>200</v>
      </c>
      <c r="AM4" s="676"/>
      <c r="AN4" s="676"/>
      <c r="AO4" s="677"/>
      <c r="AP4" s="731" t="s">
        <v>202</v>
      </c>
      <c r="AQ4" s="731"/>
      <c r="AR4" s="731"/>
      <c r="AS4" s="731"/>
      <c r="AT4" s="731"/>
      <c r="AU4" s="731"/>
      <c r="AV4" s="731"/>
      <c r="AW4" s="731"/>
      <c r="AX4" s="731"/>
      <c r="AY4" s="731"/>
      <c r="AZ4" s="731"/>
      <c r="BA4" s="731"/>
      <c r="BB4" s="731"/>
      <c r="BC4" s="731"/>
      <c r="BD4" s="731"/>
      <c r="BE4" s="731"/>
      <c r="BF4" s="731"/>
      <c r="BG4" s="731" t="s">
        <v>203</v>
      </c>
      <c r="BH4" s="731"/>
      <c r="BI4" s="731"/>
      <c r="BJ4" s="731"/>
      <c r="BK4" s="731"/>
      <c r="BL4" s="731"/>
      <c r="BM4" s="731"/>
      <c r="BN4" s="731"/>
      <c r="BO4" s="731" t="s">
        <v>200</v>
      </c>
      <c r="BP4" s="731"/>
      <c r="BQ4" s="731"/>
      <c r="BR4" s="731"/>
      <c r="BS4" s="731" t="s">
        <v>204</v>
      </c>
      <c r="BT4" s="731"/>
      <c r="BU4" s="731"/>
      <c r="BV4" s="731"/>
      <c r="BW4" s="731"/>
      <c r="BX4" s="731"/>
      <c r="BY4" s="731"/>
      <c r="BZ4" s="731"/>
      <c r="CA4" s="731"/>
      <c r="CB4" s="731"/>
      <c r="CD4" s="720" t="s">
        <v>205</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181" customFormat="1" ht="11.25" customHeight="1">
      <c r="B5" s="702" t="s">
        <v>206</v>
      </c>
      <c r="C5" s="703"/>
      <c r="D5" s="703"/>
      <c r="E5" s="703"/>
      <c r="F5" s="703"/>
      <c r="G5" s="703"/>
      <c r="H5" s="703"/>
      <c r="I5" s="703"/>
      <c r="J5" s="703"/>
      <c r="K5" s="703"/>
      <c r="L5" s="703"/>
      <c r="M5" s="703"/>
      <c r="N5" s="703"/>
      <c r="O5" s="703"/>
      <c r="P5" s="703"/>
      <c r="Q5" s="704"/>
      <c r="R5" s="665">
        <v>966399</v>
      </c>
      <c r="S5" s="666"/>
      <c r="T5" s="666"/>
      <c r="U5" s="666"/>
      <c r="V5" s="666"/>
      <c r="W5" s="666"/>
      <c r="X5" s="666"/>
      <c r="Y5" s="713"/>
      <c r="Z5" s="726">
        <v>20.3</v>
      </c>
      <c r="AA5" s="726"/>
      <c r="AB5" s="726"/>
      <c r="AC5" s="726"/>
      <c r="AD5" s="727">
        <v>966399</v>
      </c>
      <c r="AE5" s="727"/>
      <c r="AF5" s="727"/>
      <c r="AG5" s="727"/>
      <c r="AH5" s="727"/>
      <c r="AI5" s="727"/>
      <c r="AJ5" s="727"/>
      <c r="AK5" s="727"/>
      <c r="AL5" s="714">
        <v>35.9</v>
      </c>
      <c r="AM5" s="683"/>
      <c r="AN5" s="683"/>
      <c r="AO5" s="715"/>
      <c r="AP5" s="702" t="s">
        <v>207</v>
      </c>
      <c r="AQ5" s="703"/>
      <c r="AR5" s="703"/>
      <c r="AS5" s="703"/>
      <c r="AT5" s="703"/>
      <c r="AU5" s="703"/>
      <c r="AV5" s="703"/>
      <c r="AW5" s="703"/>
      <c r="AX5" s="703"/>
      <c r="AY5" s="703"/>
      <c r="AZ5" s="703"/>
      <c r="BA5" s="703"/>
      <c r="BB5" s="703"/>
      <c r="BC5" s="703"/>
      <c r="BD5" s="703"/>
      <c r="BE5" s="703"/>
      <c r="BF5" s="704"/>
      <c r="BG5" s="615">
        <v>961422</v>
      </c>
      <c r="BH5" s="616"/>
      <c r="BI5" s="616"/>
      <c r="BJ5" s="616"/>
      <c r="BK5" s="616"/>
      <c r="BL5" s="616"/>
      <c r="BM5" s="616"/>
      <c r="BN5" s="617"/>
      <c r="BO5" s="668">
        <v>99.5</v>
      </c>
      <c r="BP5" s="668"/>
      <c r="BQ5" s="668"/>
      <c r="BR5" s="668"/>
      <c r="BS5" s="669" t="s">
        <v>208</v>
      </c>
      <c r="BT5" s="669"/>
      <c r="BU5" s="669"/>
      <c r="BV5" s="669"/>
      <c r="BW5" s="669"/>
      <c r="BX5" s="669"/>
      <c r="BY5" s="669"/>
      <c r="BZ5" s="669"/>
      <c r="CA5" s="669"/>
      <c r="CB5" s="705"/>
      <c r="CD5" s="720" t="s">
        <v>202</v>
      </c>
      <c r="CE5" s="721"/>
      <c r="CF5" s="721"/>
      <c r="CG5" s="721"/>
      <c r="CH5" s="721"/>
      <c r="CI5" s="721"/>
      <c r="CJ5" s="721"/>
      <c r="CK5" s="721"/>
      <c r="CL5" s="721"/>
      <c r="CM5" s="721"/>
      <c r="CN5" s="721"/>
      <c r="CO5" s="721"/>
      <c r="CP5" s="721"/>
      <c r="CQ5" s="722"/>
      <c r="CR5" s="720" t="s">
        <v>209</v>
      </c>
      <c r="CS5" s="721"/>
      <c r="CT5" s="721"/>
      <c r="CU5" s="721"/>
      <c r="CV5" s="721"/>
      <c r="CW5" s="721"/>
      <c r="CX5" s="721"/>
      <c r="CY5" s="722"/>
      <c r="CZ5" s="720" t="s">
        <v>200</v>
      </c>
      <c r="DA5" s="721"/>
      <c r="DB5" s="721"/>
      <c r="DC5" s="722"/>
      <c r="DD5" s="720" t="s">
        <v>210</v>
      </c>
      <c r="DE5" s="721"/>
      <c r="DF5" s="721"/>
      <c r="DG5" s="721"/>
      <c r="DH5" s="721"/>
      <c r="DI5" s="721"/>
      <c r="DJ5" s="721"/>
      <c r="DK5" s="721"/>
      <c r="DL5" s="721"/>
      <c r="DM5" s="721"/>
      <c r="DN5" s="721"/>
      <c r="DO5" s="721"/>
      <c r="DP5" s="722"/>
      <c r="DQ5" s="720" t="s">
        <v>211</v>
      </c>
      <c r="DR5" s="721"/>
      <c r="DS5" s="721"/>
      <c r="DT5" s="721"/>
      <c r="DU5" s="721"/>
      <c r="DV5" s="721"/>
      <c r="DW5" s="721"/>
      <c r="DX5" s="721"/>
      <c r="DY5" s="721"/>
      <c r="DZ5" s="721"/>
      <c r="EA5" s="721"/>
      <c r="EB5" s="721"/>
      <c r="EC5" s="722"/>
    </row>
    <row r="6" spans="2:143" ht="11.25" customHeight="1">
      <c r="B6" s="612" t="s">
        <v>212</v>
      </c>
      <c r="C6" s="613"/>
      <c r="D6" s="613"/>
      <c r="E6" s="613"/>
      <c r="F6" s="613"/>
      <c r="G6" s="613"/>
      <c r="H6" s="613"/>
      <c r="I6" s="613"/>
      <c r="J6" s="613"/>
      <c r="K6" s="613"/>
      <c r="L6" s="613"/>
      <c r="M6" s="613"/>
      <c r="N6" s="613"/>
      <c r="O6" s="613"/>
      <c r="P6" s="613"/>
      <c r="Q6" s="614"/>
      <c r="R6" s="615">
        <v>31397</v>
      </c>
      <c r="S6" s="616"/>
      <c r="T6" s="616"/>
      <c r="U6" s="616"/>
      <c r="V6" s="616"/>
      <c r="W6" s="616"/>
      <c r="X6" s="616"/>
      <c r="Y6" s="617"/>
      <c r="Z6" s="668">
        <v>0.7</v>
      </c>
      <c r="AA6" s="668"/>
      <c r="AB6" s="668"/>
      <c r="AC6" s="668"/>
      <c r="AD6" s="669">
        <v>31397</v>
      </c>
      <c r="AE6" s="669"/>
      <c r="AF6" s="669"/>
      <c r="AG6" s="669"/>
      <c r="AH6" s="669"/>
      <c r="AI6" s="669"/>
      <c r="AJ6" s="669"/>
      <c r="AK6" s="669"/>
      <c r="AL6" s="638">
        <v>1.2</v>
      </c>
      <c r="AM6" s="670"/>
      <c r="AN6" s="670"/>
      <c r="AO6" s="671"/>
      <c r="AP6" s="612" t="s">
        <v>213</v>
      </c>
      <c r="AQ6" s="613"/>
      <c r="AR6" s="613"/>
      <c r="AS6" s="613"/>
      <c r="AT6" s="613"/>
      <c r="AU6" s="613"/>
      <c r="AV6" s="613"/>
      <c r="AW6" s="613"/>
      <c r="AX6" s="613"/>
      <c r="AY6" s="613"/>
      <c r="AZ6" s="613"/>
      <c r="BA6" s="613"/>
      <c r="BB6" s="613"/>
      <c r="BC6" s="613"/>
      <c r="BD6" s="613"/>
      <c r="BE6" s="613"/>
      <c r="BF6" s="614"/>
      <c r="BG6" s="615">
        <v>961422</v>
      </c>
      <c r="BH6" s="616"/>
      <c r="BI6" s="616"/>
      <c r="BJ6" s="616"/>
      <c r="BK6" s="616"/>
      <c r="BL6" s="616"/>
      <c r="BM6" s="616"/>
      <c r="BN6" s="617"/>
      <c r="BO6" s="668">
        <v>99.5</v>
      </c>
      <c r="BP6" s="668"/>
      <c r="BQ6" s="668"/>
      <c r="BR6" s="668"/>
      <c r="BS6" s="669" t="s">
        <v>208</v>
      </c>
      <c r="BT6" s="669"/>
      <c r="BU6" s="669"/>
      <c r="BV6" s="669"/>
      <c r="BW6" s="669"/>
      <c r="BX6" s="669"/>
      <c r="BY6" s="669"/>
      <c r="BZ6" s="669"/>
      <c r="CA6" s="669"/>
      <c r="CB6" s="705"/>
      <c r="CD6" s="672" t="s">
        <v>214</v>
      </c>
      <c r="CE6" s="673"/>
      <c r="CF6" s="673"/>
      <c r="CG6" s="673"/>
      <c r="CH6" s="673"/>
      <c r="CI6" s="673"/>
      <c r="CJ6" s="673"/>
      <c r="CK6" s="673"/>
      <c r="CL6" s="673"/>
      <c r="CM6" s="673"/>
      <c r="CN6" s="673"/>
      <c r="CO6" s="673"/>
      <c r="CP6" s="673"/>
      <c r="CQ6" s="674"/>
      <c r="CR6" s="615">
        <v>28867</v>
      </c>
      <c r="CS6" s="616"/>
      <c r="CT6" s="616"/>
      <c r="CU6" s="616"/>
      <c r="CV6" s="616"/>
      <c r="CW6" s="616"/>
      <c r="CX6" s="616"/>
      <c r="CY6" s="617"/>
      <c r="CZ6" s="668">
        <v>0.7</v>
      </c>
      <c r="DA6" s="668"/>
      <c r="DB6" s="668"/>
      <c r="DC6" s="668"/>
      <c r="DD6" s="621" t="s">
        <v>208</v>
      </c>
      <c r="DE6" s="616"/>
      <c r="DF6" s="616"/>
      <c r="DG6" s="616"/>
      <c r="DH6" s="616"/>
      <c r="DI6" s="616"/>
      <c r="DJ6" s="616"/>
      <c r="DK6" s="616"/>
      <c r="DL6" s="616"/>
      <c r="DM6" s="616"/>
      <c r="DN6" s="616"/>
      <c r="DO6" s="616"/>
      <c r="DP6" s="617"/>
      <c r="DQ6" s="621">
        <v>28867</v>
      </c>
      <c r="DR6" s="616"/>
      <c r="DS6" s="616"/>
      <c r="DT6" s="616"/>
      <c r="DU6" s="616"/>
      <c r="DV6" s="616"/>
      <c r="DW6" s="616"/>
      <c r="DX6" s="616"/>
      <c r="DY6" s="616"/>
      <c r="DZ6" s="616"/>
      <c r="EA6" s="616"/>
      <c r="EB6" s="616"/>
      <c r="EC6" s="651"/>
    </row>
    <row r="7" spans="2:143" ht="11.25" customHeight="1">
      <c r="B7" s="612" t="s">
        <v>215</v>
      </c>
      <c r="C7" s="613"/>
      <c r="D7" s="613"/>
      <c r="E7" s="613"/>
      <c r="F7" s="613"/>
      <c r="G7" s="613"/>
      <c r="H7" s="613"/>
      <c r="I7" s="613"/>
      <c r="J7" s="613"/>
      <c r="K7" s="613"/>
      <c r="L7" s="613"/>
      <c r="M7" s="613"/>
      <c r="N7" s="613"/>
      <c r="O7" s="613"/>
      <c r="P7" s="613"/>
      <c r="Q7" s="614"/>
      <c r="R7" s="615">
        <v>827</v>
      </c>
      <c r="S7" s="616"/>
      <c r="T7" s="616"/>
      <c r="U7" s="616"/>
      <c r="V7" s="616"/>
      <c r="W7" s="616"/>
      <c r="X7" s="616"/>
      <c r="Y7" s="617"/>
      <c r="Z7" s="668">
        <v>0</v>
      </c>
      <c r="AA7" s="668"/>
      <c r="AB7" s="668"/>
      <c r="AC7" s="668"/>
      <c r="AD7" s="669">
        <v>827</v>
      </c>
      <c r="AE7" s="669"/>
      <c r="AF7" s="669"/>
      <c r="AG7" s="669"/>
      <c r="AH7" s="669"/>
      <c r="AI7" s="669"/>
      <c r="AJ7" s="669"/>
      <c r="AK7" s="669"/>
      <c r="AL7" s="638">
        <v>0</v>
      </c>
      <c r="AM7" s="670"/>
      <c r="AN7" s="670"/>
      <c r="AO7" s="671"/>
      <c r="AP7" s="612" t="s">
        <v>216</v>
      </c>
      <c r="AQ7" s="613"/>
      <c r="AR7" s="613"/>
      <c r="AS7" s="613"/>
      <c r="AT7" s="613"/>
      <c r="AU7" s="613"/>
      <c r="AV7" s="613"/>
      <c r="AW7" s="613"/>
      <c r="AX7" s="613"/>
      <c r="AY7" s="613"/>
      <c r="AZ7" s="613"/>
      <c r="BA7" s="613"/>
      <c r="BB7" s="613"/>
      <c r="BC7" s="613"/>
      <c r="BD7" s="613"/>
      <c r="BE7" s="613"/>
      <c r="BF7" s="614"/>
      <c r="BG7" s="615">
        <v>591400</v>
      </c>
      <c r="BH7" s="616"/>
      <c r="BI7" s="616"/>
      <c r="BJ7" s="616"/>
      <c r="BK7" s="616"/>
      <c r="BL7" s="616"/>
      <c r="BM7" s="616"/>
      <c r="BN7" s="617"/>
      <c r="BO7" s="668">
        <v>61.2</v>
      </c>
      <c r="BP7" s="668"/>
      <c r="BQ7" s="668"/>
      <c r="BR7" s="668"/>
      <c r="BS7" s="669" t="s">
        <v>208</v>
      </c>
      <c r="BT7" s="669"/>
      <c r="BU7" s="669"/>
      <c r="BV7" s="669"/>
      <c r="BW7" s="669"/>
      <c r="BX7" s="669"/>
      <c r="BY7" s="669"/>
      <c r="BZ7" s="669"/>
      <c r="CA7" s="669"/>
      <c r="CB7" s="705"/>
      <c r="CD7" s="652" t="s">
        <v>217</v>
      </c>
      <c r="CE7" s="649"/>
      <c r="CF7" s="649"/>
      <c r="CG7" s="649"/>
      <c r="CH7" s="649"/>
      <c r="CI7" s="649"/>
      <c r="CJ7" s="649"/>
      <c r="CK7" s="649"/>
      <c r="CL7" s="649"/>
      <c r="CM7" s="649"/>
      <c r="CN7" s="649"/>
      <c r="CO7" s="649"/>
      <c r="CP7" s="649"/>
      <c r="CQ7" s="650"/>
      <c r="CR7" s="615">
        <v>1098296</v>
      </c>
      <c r="CS7" s="616"/>
      <c r="CT7" s="616"/>
      <c r="CU7" s="616"/>
      <c r="CV7" s="616"/>
      <c r="CW7" s="616"/>
      <c r="CX7" s="616"/>
      <c r="CY7" s="617"/>
      <c r="CZ7" s="668">
        <v>25.7</v>
      </c>
      <c r="DA7" s="668"/>
      <c r="DB7" s="668"/>
      <c r="DC7" s="668"/>
      <c r="DD7" s="621">
        <v>224802</v>
      </c>
      <c r="DE7" s="616"/>
      <c r="DF7" s="616"/>
      <c r="DG7" s="616"/>
      <c r="DH7" s="616"/>
      <c r="DI7" s="616"/>
      <c r="DJ7" s="616"/>
      <c r="DK7" s="616"/>
      <c r="DL7" s="616"/>
      <c r="DM7" s="616"/>
      <c r="DN7" s="616"/>
      <c r="DO7" s="616"/>
      <c r="DP7" s="617"/>
      <c r="DQ7" s="621">
        <v>841695</v>
      </c>
      <c r="DR7" s="616"/>
      <c r="DS7" s="616"/>
      <c r="DT7" s="616"/>
      <c r="DU7" s="616"/>
      <c r="DV7" s="616"/>
      <c r="DW7" s="616"/>
      <c r="DX7" s="616"/>
      <c r="DY7" s="616"/>
      <c r="DZ7" s="616"/>
      <c r="EA7" s="616"/>
      <c r="EB7" s="616"/>
      <c r="EC7" s="651"/>
    </row>
    <row r="8" spans="2:143" ht="11.25" customHeight="1">
      <c r="B8" s="612" t="s">
        <v>218</v>
      </c>
      <c r="C8" s="613"/>
      <c r="D8" s="613"/>
      <c r="E8" s="613"/>
      <c r="F8" s="613"/>
      <c r="G8" s="613"/>
      <c r="H8" s="613"/>
      <c r="I8" s="613"/>
      <c r="J8" s="613"/>
      <c r="K8" s="613"/>
      <c r="L8" s="613"/>
      <c r="M8" s="613"/>
      <c r="N8" s="613"/>
      <c r="O8" s="613"/>
      <c r="P8" s="613"/>
      <c r="Q8" s="614"/>
      <c r="R8" s="615">
        <v>2087</v>
      </c>
      <c r="S8" s="616"/>
      <c r="T8" s="616"/>
      <c r="U8" s="616"/>
      <c r="V8" s="616"/>
      <c r="W8" s="616"/>
      <c r="X8" s="616"/>
      <c r="Y8" s="617"/>
      <c r="Z8" s="668">
        <v>0</v>
      </c>
      <c r="AA8" s="668"/>
      <c r="AB8" s="668"/>
      <c r="AC8" s="668"/>
      <c r="AD8" s="669">
        <v>2087</v>
      </c>
      <c r="AE8" s="669"/>
      <c r="AF8" s="669"/>
      <c r="AG8" s="669"/>
      <c r="AH8" s="669"/>
      <c r="AI8" s="669"/>
      <c r="AJ8" s="669"/>
      <c r="AK8" s="669"/>
      <c r="AL8" s="638">
        <v>0.1</v>
      </c>
      <c r="AM8" s="670"/>
      <c r="AN8" s="670"/>
      <c r="AO8" s="671"/>
      <c r="AP8" s="612" t="s">
        <v>219</v>
      </c>
      <c r="AQ8" s="613"/>
      <c r="AR8" s="613"/>
      <c r="AS8" s="613"/>
      <c r="AT8" s="613"/>
      <c r="AU8" s="613"/>
      <c r="AV8" s="613"/>
      <c r="AW8" s="613"/>
      <c r="AX8" s="613"/>
      <c r="AY8" s="613"/>
      <c r="AZ8" s="613"/>
      <c r="BA8" s="613"/>
      <c r="BB8" s="613"/>
      <c r="BC8" s="613"/>
      <c r="BD8" s="613"/>
      <c r="BE8" s="613"/>
      <c r="BF8" s="614"/>
      <c r="BG8" s="615">
        <v>9675</v>
      </c>
      <c r="BH8" s="616"/>
      <c r="BI8" s="616"/>
      <c r="BJ8" s="616"/>
      <c r="BK8" s="616"/>
      <c r="BL8" s="616"/>
      <c r="BM8" s="616"/>
      <c r="BN8" s="617"/>
      <c r="BO8" s="668">
        <v>1</v>
      </c>
      <c r="BP8" s="668"/>
      <c r="BQ8" s="668"/>
      <c r="BR8" s="668"/>
      <c r="BS8" s="621" t="s">
        <v>109</v>
      </c>
      <c r="BT8" s="616"/>
      <c r="BU8" s="616"/>
      <c r="BV8" s="616"/>
      <c r="BW8" s="616"/>
      <c r="BX8" s="616"/>
      <c r="BY8" s="616"/>
      <c r="BZ8" s="616"/>
      <c r="CA8" s="616"/>
      <c r="CB8" s="651"/>
      <c r="CD8" s="652" t="s">
        <v>220</v>
      </c>
      <c r="CE8" s="649"/>
      <c r="CF8" s="649"/>
      <c r="CG8" s="649"/>
      <c r="CH8" s="649"/>
      <c r="CI8" s="649"/>
      <c r="CJ8" s="649"/>
      <c r="CK8" s="649"/>
      <c r="CL8" s="649"/>
      <c r="CM8" s="649"/>
      <c r="CN8" s="649"/>
      <c r="CO8" s="649"/>
      <c r="CP8" s="649"/>
      <c r="CQ8" s="650"/>
      <c r="CR8" s="615">
        <v>801699</v>
      </c>
      <c r="CS8" s="616"/>
      <c r="CT8" s="616"/>
      <c r="CU8" s="616"/>
      <c r="CV8" s="616"/>
      <c r="CW8" s="616"/>
      <c r="CX8" s="616"/>
      <c r="CY8" s="617"/>
      <c r="CZ8" s="668">
        <v>18.7</v>
      </c>
      <c r="DA8" s="668"/>
      <c r="DB8" s="668"/>
      <c r="DC8" s="668"/>
      <c r="DD8" s="621" t="s">
        <v>208</v>
      </c>
      <c r="DE8" s="616"/>
      <c r="DF8" s="616"/>
      <c r="DG8" s="616"/>
      <c r="DH8" s="616"/>
      <c r="DI8" s="616"/>
      <c r="DJ8" s="616"/>
      <c r="DK8" s="616"/>
      <c r="DL8" s="616"/>
      <c r="DM8" s="616"/>
      <c r="DN8" s="616"/>
      <c r="DO8" s="616"/>
      <c r="DP8" s="617"/>
      <c r="DQ8" s="621">
        <v>503312</v>
      </c>
      <c r="DR8" s="616"/>
      <c r="DS8" s="616"/>
      <c r="DT8" s="616"/>
      <c r="DU8" s="616"/>
      <c r="DV8" s="616"/>
      <c r="DW8" s="616"/>
      <c r="DX8" s="616"/>
      <c r="DY8" s="616"/>
      <c r="DZ8" s="616"/>
      <c r="EA8" s="616"/>
      <c r="EB8" s="616"/>
      <c r="EC8" s="651"/>
    </row>
    <row r="9" spans="2:143" ht="11.25" customHeight="1">
      <c r="B9" s="612" t="s">
        <v>221</v>
      </c>
      <c r="C9" s="613"/>
      <c r="D9" s="613"/>
      <c r="E9" s="613"/>
      <c r="F9" s="613"/>
      <c r="G9" s="613"/>
      <c r="H9" s="613"/>
      <c r="I9" s="613"/>
      <c r="J9" s="613"/>
      <c r="K9" s="613"/>
      <c r="L9" s="613"/>
      <c r="M9" s="613"/>
      <c r="N9" s="613"/>
      <c r="O9" s="613"/>
      <c r="P9" s="613"/>
      <c r="Q9" s="614"/>
      <c r="R9" s="615">
        <v>1702</v>
      </c>
      <c r="S9" s="616"/>
      <c r="T9" s="616"/>
      <c r="U9" s="616"/>
      <c r="V9" s="616"/>
      <c r="W9" s="616"/>
      <c r="X9" s="616"/>
      <c r="Y9" s="617"/>
      <c r="Z9" s="668">
        <v>0</v>
      </c>
      <c r="AA9" s="668"/>
      <c r="AB9" s="668"/>
      <c r="AC9" s="668"/>
      <c r="AD9" s="669">
        <v>1702</v>
      </c>
      <c r="AE9" s="669"/>
      <c r="AF9" s="669"/>
      <c r="AG9" s="669"/>
      <c r="AH9" s="669"/>
      <c r="AI9" s="669"/>
      <c r="AJ9" s="669"/>
      <c r="AK9" s="669"/>
      <c r="AL9" s="638">
        <v>0.1</v>
      </c>
      <c r="AM9" s="670"/>
      <c r="AN9" s="670"/>
      <c r="AO9" s="671"/>
      <c r="AP9" s="612" t="s">
        <v>222</v>
      </c>
      <c r="AQ9" s="613"/>
      <c r="AR9" s="613"/>
      <c r="AS9" s="613"/>
      <c r="AT9" s="613"/>
      <c r="AU9" s="613"/>
      <c r="AV9" s="613"/>
      <c r="AW9" s="613"/>
      <c r="AX9" s="613"/>
      <c r="AY9" s="613"/>
      <c r="AZ9" s="613"/>
      <c r="BA9" s="613"/>
      <c r="BB9" s="613"/>
      <c r="BC9" s="613"/>
      <c r="BD9" s="613"/>
      <c r="BE9" s="613"/>
      <c r="BF9" s="614"/>
      <c r="BG9" s="615">
        <v>191039</v>
      </c>
      <c r="BH9" s="616"/>
      <c r="BI9" s="616"/>
      <c r="BJ9" s="616"/>
      <c r="BK9" s="616"/>
      <c r="BL9" s="616"/>
      <c r="BM9" s="616"/>
      <c r="BN9" s="617"/>
      <c r="BO9" s="668">
        <v>19.8</v>
      </c>
      <c r="BP9" s="668"/>
      <c r="BQ9" s="668"/>
      <c r="BR9" s="668"/>
      <c r="BS9" s="621" t="s">
        <v>109</v>
      </c>
      <c r="BT9" s="616"/>
      <c r="BU9" s="616"/>
      <c r="BV9" s="616"/>
      <c r="BW9" s="616"/>
      <c r="BX9" s="616"/>
      <c r="BY9" s="616"/>
      <c r="BZ9" s="616"/>
      <c r="CA9" s="616"/>
      <c r="CB9" s="651"/>
      <c r="CD9" s="652" t="s">
        <v>223</v>
      </c>
      <c r="CE9" s="649"/>
      <c r="CF9" s="649"/>
      <c r="CG9" s="649"/>
      <c r="CH9" s="649"/>
      <c r="CI9" s="649"/>
      <c r="CJ9" s="649"/>
      <c r="CK9" s="649"/>
      <c r="CL9" s="649"/>
      <c r="CM9" s="649"/>
      <c r="CN9" s="649"/>
      <c r="CO9" s="649"/>
      <c r="CP9" s="649"/>
      <c r="CQ9" s="650"/>
      <c r="CR9" s="615">
        <v>345212</v>
      </c>
      <c r="CS9" s="616"/>
      <c r="CT9" s="616"/>
      <c r="CU9" s="616"/>
      <c r="CV9" s="616"/>
      <c r="CW9" s="616"/>
      <c r="CX9" s="616"/>
      <c r="CY9" s="617"/>
      <c r="CZ9" s="668">
        <v>8.1</v>
      </c>
      <c r="DA9" s="668"/>
      <c r="DB9" s="668"/>
      <c r="DC9" s="668"/>
      <c r="DD9" s="621">
        <v>6862</v>
      </c>
      <c r="DE9" s="616"/>
      <c r="DF9" s="616"/>
      <c r="DG9" s="616"/>
      <c r="DH9" s="616"/>
      <c r="DI9" s="616"/>
      <c r="DJ9" s="616"/>
      <c r="DK9" s="616"/>
      <c r="DL9" s="616"/>
      <c r="DM9" s="616"/>
      <c r="DN9" s="616"/>
      <c r="DO9" s="616"/>
      <c r="DP9" s="617"/>
      <c r="DQ9" s="621">
        <v>332698</v>
      </c>
      <c r="DR9" s="616"/>
      <c r="DS9" s="616"/>
      <c r="DT9" s="616"/>
      <c r="DU9" s="616"/>
      <c r="DV9" s="616"/>
      <c r="DW9" s="616"/>
      <c r="DX9" s="616"/>
      <c r="DY9" s="616"/>
      <c r="DZ9" s="616"/>
      <c r="EA9" s="616"/>
      <c r="EB9" s="616"/>
      <c r="EC9" s="651"/>
    </row>
    <row r="10" spans="2:143" ht="11.25" customHeight="1">
      <c r="B10" s="612" t="s">
        <v>224</v>
      </c>
      <c r="C10" s="613"/>
      <c r="D10" s="613"/>
      <c r="E10" s="613"/>
      <c r="F10" s="613"/>
      <c r="G10" s="613"/>
      <c r="H10" s="613"/>
      <c r="I10" s="613"/>
      <c r="J10" s="613"/>
      <c r="K10" s="613"/>
      <c r="L10" s="613"/>
      <c r="M10" s="613"/>
      <c r="N10" s="613"/>
      <c r="O10" s="613"/>
      <c r="P10" s="613"/>
      <c r="Q10" s="614"/>
      <c r="R10" s="615">
        <v>115881</v>
      </c>
      <c r="S10" s="616"/>
      <c r="T10" s="616"/>
      <c r="U10" s="616"/>
      <c r="V10" s="616"/>
      <c r="W10" s="616"/>
      <c r="X10" s="616"/>
      <c r="Y10" s="617"/>
      <c r="Z10" s="668">
        <v>2.4</v>
      </c>
      <c r="AA10" s="668"/>
      <c r="AB10" s="668"/>
      <c r="AC10" s="668"/>
      <c r="AD10" s="669">
        <v>115881</v>
      </c>
      <c r="AE10" s="669"/>
      <c r="AF10" s="669"/>
      <c r="AG10" s="669"/>
      <c r="AH10" s="669"/>
      <c r="AI10" s="669"/>
      <c r="AJ10" s="669"/>
      <c r="AK10" s="669"/>
      <c r="AL10" s="638">
        <v>4.3</v>
      </c>
      <c r="AM10" s="670"/>
      <c r="AN10" s="670"/>
      <c r="AO10" s="671"/>
      <c r="AP10" s="612" t="s">
        <v>225</v>
      </c>
      <c r="AQ10" s="613"/>
      <c r="AR10" s="613"/>
      <c r="AS10" s="613"/>
      <c r="AT10" s="613"/>
      <c r="AU10" s="613"/>
      <c r="AV10" s="613"/>
      <c r="AW10" s="613"/>
      <c r="AX10" s="613"/>
      <c r="AY10" s="613"/>
      <c r="AZ10" s="613"/>
      <c r="BA10" s="613"/>
      <c r="BB10" s="613"/>
      <c r="BC10" s="613"/>
      <c r="BD10" s="613"/>
      <c r="BE10" s="613"/>
      <c r="BF10" s="614"/>
      <c r="BG10" s="615">
        <v>12369</v>
      </c>
      <c r="BH10" s="616"/>
      <c r="BI10" s="616"/>
      <c r="BJ10" s="616"/>
      <c r="BK10" s="616"/>
      <c r="BL10" s="616"/>
      <c r="BM10" s="616"/>
      <c r="BN10" s="617"/>
      <c r="BO10" s="668">
        <v>1.3</v>
      </c>
      <c r="BP10" s="668"/>
      <c r="BQ10" s="668"/>
      <c r="BR10" s="668"/>
      <c r="BS10" s="621" t="s">
        <v>109</v>
      </c>
      <c r="BT10" s="616"/>
      <c r="BU10" s="616"/>
      <c r="BV10" s="616"/>
      <c r="BW10" s="616"/>
      <c r="BX10" s="616"/>
      <c r="BY10" s="616"/>
      <c r="BZ10" s="616"/>
      <c r="CA10" s="616"/>
      <c r="CB10" s="651"/>
      <c r="CD10" s="652" t="s">
        <v>226</v>
      </c>
      <c r="CE10" s="649"/>
      <c r="CF10" s="649"/>
      <c r="CG10" s="649"/>
      <c r="CH10" s="649"/>
      <c r="CI10" s="649"/>
      <c r="CJ10" s="649"/>
      <c r="CK10" s="649"/>
      <c r="CL10" s="649"/>
      <c r="CM10" s="649"/>
      <c r="CN10" s="649"/>
      <c r="CO10" s="649"/>
      <c r="CP10" s="649"/>
      <c r="CQ10" s="650"/>
      <c r="CR10" s="615">
        <v>32738</v>
      </c>
      <c r="CS10" s="616"/>
      <c r="CT10" s="616"/>
      <c r="CU10" s="616"/>
      <c r="CV10" s="616"/>
      <c r="CW10" s="616"/>
      <c r="CX10" s="616"/>
      <c r="CY10" s="617"/>
      <c r="CZ10" s="668">
        <v>0.8</v>
      </c>
      <c r="DA10" s="668"/>
      <c r="DB10" s="668"/>
      <c r="DC10" s="668"/>
      <c r="DD10" s="621" t="s">
        <v>109</v>
      </c>
      <c r="DE10" s="616"/>
      <c r="DF10" s="616"/>
      <c r="DG10" s="616"/>
      <c r="DH10" s="616"/>
      <c r="DI10" s="616"/>
      <c r="DJ10" s="616"/>
      <c r="DK10" s="616"/>
      <c r="DL10" s="616"/>
      <c r="DM10" s="616"/>
      <c r="DN10" s="616"/>
      <c r="DO10" s="616"/>
      <c r="DP10" s="617"/>
      <c r="DQ10" s="621">
        <v>50</v>
      </c>
      <c r="DR10" s="616"/>
      <c r="DS10" s="616"/>
      <c r="DT10" s="616"/>
      <c r="DU10" s="616"/>
      <c r="DV10" s="616"/>
      <c r="DW10" s="616"/>
      <c r="DX10" s="616"/>
      <c r="DY10" s="616"/>
      <c r="DZ10" s="616"/>
      <c r="EA10" s="616"/>
      <c r="EB10" s="616"/>
      <c r="EC10" s="651"/>
    </row>
    <row r="11" spans="2:143" ht="11.25" customHeight="1">
      <c r="B11" s="612" t="s">
        <v>227</v>
      </c>
      <c r="C11" s="613"/>
      <c r="D11" s="613"/>
      <c r="E11" s="613"/>
      <c r="F11" s="613"/>
      <c r="G11" s="613"/>
      <c r="H11" s="613"/>
      <c r="I11" s="613"/>
      <c r="J11" s="613"/>
      <c r="K11" s="613"/>
      <c r="L11" s="613"/>
      <c r="M11" s="613"/>
      <c r="N11" s="613"/>
      <c r="O11" s="613"/>
      <c r="P11" s="613"/>
      <c r="Q11" s="614"/>
      <c r="R11" s="615" t="s">
        <v>109</v>
      </c>
      <c r="S11" s="616"/>
      <c r="T11" s="616"/>
      <c r="U11" s="616"/>
      <c r="V11" s="616"/>
      <c r="W11" s="616"/>
      <c r="X11" s="616"/>
      <c r="Y11" s="617"/>
      <c r="Z11" s="668" t="s">
        <v>109</v>
      </c>
      <c r="AA11" s="668"/>
      <c r="AB11" s="668"/>
      <c r="AC11" s="668"/>
      <c r="AD11" s="669" t="s">
        <v>109</v>
      </c>
      <c r="AE11" s="669"/>
      <c r="AF11" s="669"/>
      <c r="AG11" s="669"/>
      <c r="AH11" s="669"/>
      <c r="AI11" s="669"/>
      <c r="AJ11" s="669"/>
      <c r="AK11" s="669"/>
      <c r="AL11" s="638" t="s">
        <v>109</v>
      </c>
      <c r="AM11" s="670"/>
      <c r="AN11" s="670"/>
      <c r="AO11" s="671"/>
      <c r="AP11" s="612" t="s">
        <v>228</v>
      </c>
      <c r="AQ11" s="613"/>
      <c r="AR11" s="613"/>
      <c r="AS11" s="613"/>
      <c r="AT11" s="613"/>
      <c r="AU11" s="613"/>
      <c r="AV11" s="613"/>
      <c r="AW11" s="613"/>
      <c r="AX11" s="613"/>
      <c r="AY11" s="613"/>
      <c r="AZ11" s="613"/>
      <c r="BA11" s="613"/>
      <c r="BB11" s="613"/>
      <c r="BC11" s="613"/>
      <c r="BD11" s="613"/>
      <c r="BE11" s="613"/>
      <c r="BF11" s="614"/>
      <c r="BG11" s="615">
        <v>378317</v>
      </c>
      <c r="BH11" s="616"/>
      <c r="BI11" s="616"/>
      <c r="BJ11" s="616"/>
      <c r="BK11" s="616"/>
      <c r="BL11" s="616"/>
      <c r="BM11" s="616"/>
      <c r="BN11" s="617"/>
      <c r="BO11" s="668">
        <v>39.1</v>
      </c>
      <c r="BP11" s="668"/>
      <c r="BQ11" s="668"/>
      <c r="BR11" s="668"/>
      <c r="BS11" s="621" t="s">
        <v>109</v>
      </c>
      <c r="BT11" s="616"/>
      <c r="BU11" s="616"/>
      <c r="BV11" s="616"/>
      <c r="BW11" s="616"/>
      <c r="BX11" s="616"/>
      <c r="BY11" s="616"/>
      <c r="BZ11" s="616"/>
      <c r="CA11" s="616"/>
      <c r="CB11" s="651"/>
      <c r="CD11" s="652" t="s">
        <v>229</v>
      </c>
      <c r="CE11" s="649"/>
      <c r="CF11" s="649"/>
      <c r="CG11" s="649"/>
      <c r="CH11" s="649"/>
      <c r="CI11" s="649"/>
      <c r="CJ11" s="649"/>
      <c r="CK11" s="649"/>
      <c r="CL11" s="649"/>
      <c r="CM11" s="649"/>
      <c r="CN11" s="649"/>
      <c r="CO11" s="649"/>
      <c r="CP11" s="649"/>
      <c r="CQ11" s="650"/>
      <c r="CR11" s="615">
        <v>312799</v>
      </c>
      <c r="CS11" s="616"/>
      <c r="CT11" s="616"/>
      <c r="CU11" s="616"/>
      <c r="CV11" s="616"/>
      <c r="CW11" s="616"/>
      <c r="CX11" s="616"/>
      <c r="CY11" s="617"/>
      <c r="CZ11" s="668">
        <v>7.3</v>
      </c>
      <c r="DA11" s="668"/>
      <c r="DB11" s="668"/>
      <c r="DC11" s="668"/>
      <c r="DD11" s="621">
        <v>83376</v>
      </c>
      <c r="DE11" s="616"/>
      <c r="DF11" s="616"/>
      <c r="DG11" s="616"/>
      <c r="DH11" s="616"/>
      <c r="DI11" s="616"/>
      <c r="DJ11" s="616"/>
      <c r="DK11" s="616"/>
      <c r="DL11" s="616"/>
      <c r="DM11" s="616"/>
      <c r="DN11" s="616"/>
      <c r="DO11" s="616"/>
      <c r="DP11" s="617"/>
      <c r="DQ11" s="621">
        <v>136356</v>
      </c>
      <c r="DR11" s="616"/>
      <c r="DS11" s="616"/>
      <c r="DT11" s="616"/>
      <c r="DU11" s="616"/>
      <c r="DV11" s="616"/>
      <c r="DW11" s="616"/>
      <c r="DX11" s="616"/>
      <c r="DY11" s="616"/>
      <c r="DZ11" s="616"/>
      <c r="EA11" s="616"/>
      <c r="EB11" s="616"/>
      <c r="EC11" s="651"/>
    </row>
    <row r="12" spans="2:143" ht="11.25" customHeight="1">
      <c r="B12" s="612" t="s">
        <v>230</v>
      </c>
      <c r="C12" s="613"/>
      <c r="D12" s="613"/>
      <c r="E12" s="613"/>
      <c r="F12" s="613"/>
      <c r="G12" s="613"/>
      <c r="H12" s="613"/>
      <c r="I12" s="613"/>
      <c r="J12" s="613"/>
      <c r="K12" s="613"/>
      <c r="L12" s="613"/>
      <c r="M12" s="613"/>
      <c r="N12" s="613"/>
      <c r="O12" s="613"/>
      <c r="P12" s="613"/>
      <c r="Q12" s="614"/>
      <c r="R12" s="615" t="s">
        <v>109</v>
      </c>
      <c r="S12" s="616"/>
      <c r="T12" s="616"/>
      <c r="U12" s="616"/>
      <c r="V12" s="616"/>
      <c r="W12" s="616"/>
      <c r="X12" s="616"/>
      <c r="Y12" s="617"/>
      <c r="Z12" s="668" t="s">
        <v>109</v>
      </c>
      <c r="AA12" s="668"/>
      <c r="AB12" s="668"/>
      <c r="AC12" s="668"/>
      <c r="AD12" s="669" t="s">
        <v>109</v>
      </c>
      <c r="AE12" s="669"/>
      <c r="AF12" s="669"/>
      <c r="AG12" s="669"/>
      <c r="AH12" s="669"/>
      <c r="AI12" s="669"/>
      <c r="AJ12" s="669"/>
      <c r="AK12" s="669"/>
      <c r="AL12" s="638" t="s">
        <v>109</v>
      </c>
      <c r="AM12" s="670"/>
      <c r="AN12" s="670"/>
      <c r="AO12" s="671"/>
      <c r="AP12" s="612" t="s">
        <v>231</v>
      </c>
      <c r="AQ12" s="613"/>
      <c r="AR12" s="613"/>
      <c r="AS12" s="613"/>
      <c r="AT12" s="613"/>
      <c r="AU12" s="613"/>
      <c r="AV12" s="613"/>
      <c r="AW12" s="613"/>
      <c r="AX12" s="613"/>
      <c r="AY12" s="613"/>
      <c r="AZ12" s="613"/>
      <c r="BA12" s="613"/>
      <c r="BB12" s="613"/>
      <c r="BC12" s="613"/>
      <c r="BD12" s="613"/>
      <c r="BE12" s="613"/>
      <c r="BF12" s="614"/>
      <c r="BG12" s="615">
        <v>315823</v>
      </c>
      <c r="BH12" s="616"/>
      <c r="BI12" s="616"/>
      <c r="BJ12" s="616"/>
      <c r="BK12" s="616"/>
      <c r="BL12" s="616"/>
      <c r="BM12" s="616"/>
      <c r="BN12" s="617"/>
      <c r="BO12" s="668">
        <v>32.700000000000003</v>
      </c>
      <c r="BP12" s="668"/>
      <c r="BQ12" s="668"/>
      <c r="BR12" s="668"/>
      <c r="BS12" s="621" t="s">
        <v>109</v>
      </c>
      <c r="BT12" s="616"/>
      <c r="BU12" s="616"/>
      <c r="BV12" s="616"/>
      <c r="BW12" s="616"/>
      <c r="BX12" s="616"/>
      <c r="BY12" s="616"/>
      <c r="BZ12" s="616"/>
      <c r="CA12" s="616"/>
      <c r="CB12" s="651"/>
      <c r="CD12" s="652" t="s">
        <v>232</v>
      </c>
      <c r="CE12" s="649"/>
      <c r="CF12" s="649"/>
      <c r="CG12" s="649"/>
      <c r="CH12" s="649"/>
      <c r="CI12" s="649"/>
      <c r="CJ12" s="649"/>
      <c r="CK12" s="649"/>
      <c r="CL12" s="649"/>
      <c r="CM12" s="649"/>
      <c r="CN12" s="649"/>
      <c r="CO12" s="649"/>
      <c r="CP12" s="649"/>
      <c r="CQ12" s="650"/>
      <c r="CR12" s="615">
        <v>71977</v>
      </c>
      <c r="CS12" s="616"/>
      <c r="CT12" s="616"/>
      <c r="CU12" s="616"/>
      <c r="CV12" s="616"/>
      <c r="CW12" s="616"/>
      <c r="CX12" s="616"/>
      <c r="CY12" s="617"/>
      <c r="CZ12" s="668">
        <v>1.7</v>
      </c>
      <c r="DA12" s="668"/>
      <c r="DB12" s="668"/>
      <c r="DC12" s="668"/>
      <c r="DD12" s="621">
        <v>23706</v>
      </c>
      <c r="DE12" s="616"/>
      <c r="DF12" s="616"/>
      <c r="DG12" s="616"/>
      <c r="DH12" s="616"/>
      <c r="DI12" s="616"/>
      <c r="DJ12" s="616"/>
      <c r="DK12" s="616"/>
      <c r="DL12" s="616"/>
      <c r="DM12" s="616"/>
      <c r="DN12" s="616"/>
      <c r="DO12" s="616"/>
      <c r="DP12" s="617"/>
      <c r="DQ12" s="621">
        <v>45569</v>
      </c>
      <c r="DR12" s="616"/>
      <c r="DS12" s="616"/>
      <c r="DT12" s="616"/>
      <c r="DU12" s="616"/>
      <c r="DV12" s="616"/>
      <c r="DW12" s="616"/>
      <c r="DX12" s="616"/>
      <c r="DY12" s="616"/>
      <c r="DZ12" s="616"/>
      <c r="EA12" s="616"/>
      <c r="EB12" s="616"/>
      <c r="EC12" s="651"/>
    </row>
    <row r="13" spans="2:143" ht="11.25" customHeight="1">
      <c r="B13" s="612" t="s">
        <v>233</v>
      </c>
      <c r="C13" s="613"/>
      <c r="D13" s="613"/>
      <c r="E13" s="613"/>
      <c r="F13" s="613"/>
      <c r="G13" s="613"/>
      <c r="H13" s="613"/>
      <c r="I13" s="613"/>
      <c r="J13" s="613"/>
      <c r="K13" s="613"/>
      <c r="L13" s="613"/>
      <c r="M13" s="613"/>
      <c r="N13" s="613"/>
      <c r="O13" s="613"/>
      <c r="P13" s="613"/>
      <c r="Q13" s="614"/>
      <c r="R13" s="615">
        <v>5736</v>
      </c>
      <c r="S13" s="616"/>
      <c r="T13" s="616"/>
      <c r="U13" s="616"/>
      <c r="V13" s="616"/>
      <c r="W13" s="616"/>
      <c r="X13" s="616"/>
      <c r="Y13" s="617"/>
      <c r="Z13" s="668">
        <v>0.1</v>
      </c>
      <c r="AA13" s="668"/>
      <c r="AB13" s="668"/>
      <c r="AC13" s="668"/>
      <c r="AD13" s="669">
        <v>5736</v>
      </c>
      <c r="AE13" s="669"/>
      <c r="AF13" s="669"/>
      <c r="AG13" s="669"/>
      <c r="AH13" s="669"/>
      <c r="AI13" s="669"/>
      <c r="AJ13" s="669"/>
      <c r="AK13" s="669"/>
      <c r="AL13" s="638">
        <v>0.2</v>
      </c>
      <c r="AM13" s="670"/>
      <c r="AN13" s="670"/>
      <c r="AO13" s="671"/>
      <c r="AP13" s="612" t="s">
        <v>234</v>
      </c>
      <c r="AQ13" s="613"/>
      <c r="AR13" s="613"/>
      <c r="AS13" s="613"/>
      <c r="AT13" s="613"/>
      <c r="AU13" s="613"/>
      <c r="AV13" s="613"/>
      <c r="AW13" s="613"/>
      <c r="AX13" s="613"/>
      <c r="AY13" s="613"/>
      <c r="AZ13" s="613"/>
      <c r="BA13" s="613"/>
      <c r="BB13" s="613"/>
      <c r="BC13" s="613"/>
      <c r="BD13" s="613"/>
      <c r="BE13" s="613"/>
      <c r="BF13" s="614"/>
      <c r="BG13" s="615">
        <v>308955</v>
      </c>
      <c r="BH13" s="616"/>
      <c r="BI13" s="616"/>
      <c r="BJ13" s="616"/>
      <c r="BK13" s="616"/>
      <c r="BL13" s="616"/>
      <c r="BM13" s="616"/>
      <c r="BN13" s="617"/>
      <c r="BO13" s="668">
        <v>32</v>
      </c>
      <c r="BP13" s="668"/>
      <c r="BQ13" s="668"/>
      <c r="BR13" s="668"/>
      <c r="BS13" s="621" t="s">
        <v>109</v>
      </c>
      <c r="BT13" s="616"/>
      <c r="BU13" s="616"/>
      <c r="BV13" s="616"/>
      <c r="BW13" s="616"/>
      <c r="BX13" s="616"/>
      <c r="BY13" s="616"/>
      <c r="BZ13" s="616"/>
      <c r="CA13" s="616"/>
      <c r="CB13" s="651"/>
      <c r="CD13" s="652" t="s">
        <v>235</v>
      </c>
      <c r="CE13" s="649"/>
      <c r="CF13" s="649"/>
      <c r="CG13" s="649"/>
      <c r="CH13" s="649"/>
      <c r="CI13" s="649"/>
      <c r="CJ13" s="649"/>
      <c r="CK13" s="649"/>
      <c r="CL13" s="649"/>
      <c r="CM13" s="649"/>
      <c r="CN13" s="649"/>
      <c r="CO13" s="649"/>
      <c r="CP13" s="649"/>
      <c r="CQ13" s="650"/>
      <c r="CR13" s="615">
        <v>221991</v>
      </c>
      <c r="CS13" s="616"/>
      <c r="CT13" s="616"/>
      <c r="CU13" s="616"/>
      <c r="CV13" s="616"/>
      <c r="CW13" s="616"/>
      <c r="CX13" s="616"/>
      <c r="CY13" s="617"/>
      <c r="CZ13" s="668">
        <v>5.2</v>
      </c>
      <c r="DA13" s="668"/>
      <c r="DB13" s="668"/>
      <c r="DC13" s="668"/>
      <c r="DD13" s="621">
        <v>155482</v>
      </c>
      <c r="DE13" s="616"/>
      <c r="DF13" s="616"/>
      <c r="DG13" s="616"/>
      <c r="DH13" s="616"/>
      <c r="DI13" s="616"/>
      <c r="DJ13" s="616"/>
      <c r="DK13" s="616"/>
      <c r="DL13" s="616"/>
      <c r="DM13" s="616"/>
      <c r="DN13" s="616"/>
      <c r="DO13" s="616"/>
      <c r="DP13" s="617"/>
      <c r="DQ13" s="621">
        <v>134733</v>
      </c>
      <c r="DR13" s="616"/>
      <c r="DS13" s="616"/>
      <c r="DT13" s="616"/>
      <c r="DU13" s="616"/>
      <c r="DV13" s="616"/>
      <c r="DW13" s="616"/>
      <c r="DX13" s="616"/>
      <c r="DY13" s="616"/>
      <c r="DZ13" s="616"/>
      <c r="EA13" s="616"/>
      <c r="EB13" s="616"/>
      <c r="EC13" s="651"/>
    </row>
    <row r="14" spans="2:143" ht="11.25" customHeight="1">
      <c r="B14" s="612" t="s">
        <v>236</v>
      </c>
      <c r="C14" s="613"/>
      <c r="D14" s="613"/>
      <c r="E14" s="613"/>
      <c r="F14" s="613"/>
      <c r="G14" s="613"/>
      <c r="H14" s="613"/>
      <c r="I14" s="613"/>
      <c r="J14" s="613"/>
      <c r="K14" s="613"/>
      <c r="L14" s="613"/>
      <c r="M14" s="613"/>
      <c r="N14" s="613"/>
      <c r="O14" s="613"/>
      <c r="P14" s="613"/>
      <c r="Q14" s="614"/>
      <c r="R14" s="615" t="s">
        <v>109</v>
      </c>
      <c r="S14" s="616"/>
      <c r="T14" s="616"/>
      <c r="U14" s="616"/>
      <c r="V14" s="616"/>
      <c r="W14" s="616"/>
      <c r="X14" s="616"/>
      <c r="Y14" s="617"/>
      <c r="Z14" s="668" t="s">
        <v>109</v>
      </c>
      <c r="AA14" s="668"/>
      <c r="AB14" s="668"/>
      <c r="AC14" s="668"/>
      <c r="AD14" s="669" t="s">
        <v>109</v>
      </c>
      <c r="AE14" s="669"/>
      <c r="AF14" s="669"/>
      <c r="AG14" s="669"/>
      <c r="AH14" s="669"/>
      <c r="AI14" s="669"/>
      <c r="AJ14" s="669"/>
      <c r="AK14" s="669"/>
      <c r="AL14" s="638" t="s">
        <v>109</v>
      </c>
      <c r="AM14" s="670"/>
      <c r="AN14" s="670"/>
      <c r="AO14" s="671"/>
      <c r="AP14" s="612" t="s">
        <v>237</v>
      </c>
      <c r="AQ14" s="613"/>
      <c r="AR14" s="613"/>
      <c r="AS14" s="613"/>
      <c r="AT14" s="613"/>
      <c r="AU14" s="613"/>
      <c r="AV14" s="613"/>
      <c r="AW14" s="613"/>
      <c r="AX14" s="613"/>
      <c r="AY14" s="613"/>
      <c r="AZ14" s="613"/>
      <c r="BA14" s="613"/>
      <c r="BB14" s="613"/>
      <c r="BC14" s="613"/>
      <c r="BD14" s="613"/>
      <c r="BE14" s="613"/>
      <c r="BF14" s="614"/>
      <c r="BG14" s="615">
        <v>14454</v>
      </c>
      <c r="BH14" s="616"/>
      <c r="BI14" s="616"/>
      <c r="BJ14" s="616"/>
      <c r="BK14" s="616"/>
      <c r="BL14" s="616"/>
      <c r="BM14" s="616"/>
      <c r="BN14" s="617"/>
      <c r="BO14" s="668">
        <v>1.5</v>
      </c>
      <c r="BP14" s="668"/>
      <c r="BQ14" s="668"/>
      <c r="BR14" s="668"/>
      <c r="BS14" s="621" t="s">
        <v>109</v>
      </c>
      <c r="BT14" s="616"/>
      <c r="BU14" s="616"/>
      <c r="BV14" s="616"/>
      <c r="BW14" s="616"/>
      <c r="BX14" s="616"/>
      <c r="BY14" s="616"/>
      <c r="BZ14" s="616"/>
      <c r="CA14" s="616"/>
      <c r="CB14" s="651"/>
      <c r="CD14" s="652" t="s">
        <v>238</v>
      </c>
      <c r="CE14" s="649"/>
      <c r="CF14" s="649"/>
      <c r="CG14" s="649"/>
      <c r="CH14" s="649"/>
      <c r="CI14" s="649"/>
      <c r="CJ14" s="649"/>
      <c r="CK14" s="649"/>
      <c r="CL14" s="649"/>
      <c r="CM14" s="649"/>
      <c r="CN14" s="649"/>
      <c r="CO14" s="649"/>
      <c r="CP14" s="649"/>
      <c r="CQ14" s="650"/>
      <c r="CR14" s="615">
        <v>171699</v>
      </c>
      <c r="CS14" s="616"/>
      <c r="CT14" s="616"/>
      <c r="CU14" s="616"/>
      <c r="CV14" s="616"/>
      <c r="CW14" s="616"/>
      <c r="CX14" s="616"/>
      <c r="CY14" s="617"/>
      <c r="CZ14" s="668">
        <v>4</v>
      </c>
      <c r="DA14" s="668"/>
      <c r="DB14" s="668"/>
      <c r="DC14" s="668"/>
      <c r="DD14" s="621">
        <v>28336</v>
      </c>
      <c r="DE14" s="616"/>
      <c r="DF14" s="616"/>
      <c r="DG14" s="616"/>
      <c r="DH14" s="616"/>
      <c r="DI14" s="616"/>
      <c r="DJ14" s="616"/>
      <c r="DK14" s="616"/>
      <c r="DL14" s="616"/>
      <c r="DM14" s="616"/>
      <c r="DN14" s="616"/>
      <c r="DO14" s="616"/>
      <c r="DP14" s="617"/>
      <c r="DQ14" s="621">
        <v>151123</v>
      </c>
      <c r="DR14" s="616"/>
      <c r="DS14" s="616"/>
      <c r="DT14" s="616"/>
      <c r="DU14" s="616"/>
      <c r="DV14" s="616"/>
      <c r="DW14" s="616"/>
      <c r="DX14" s="616"/>
      <c r="DY14" s="616"/>
      <c r="DZ14" s="616"/>
      <c r="EA14" s="616"/>
      <c r="EB14" s="616"/>
      <c r="EC14" s="651"/>
    </row>
    <row r="15" spans="2:143" ht="11.25" customHeight="1">
      <c r="B15" s="612" t="s">
        <v>239</v>
      </c>
      <c r="C15" s="613"/>
      <c r="D15" s="613"/>
      <c r="E15" s="613"/>
      <c r="F15" s="613"/>
      <c r="G15" s="613"/>
      <c r="H15" s="613"/>
      <c r="I15" s="613"/>
      <c r="J15" s="613"/>
      <c r="K15" s="613"/>
      <c r="L15" s="613"/>
      <c r="M15" s="613"/>
      <c r="N15" s="613"/>
      <c r="O15" s="613"/>
      <c r="P15" s="613"/>
      <c r="Q15" s="614"/>
      <c r="R15" s="615">
        <v>1065</v>
      </c>
      <c r="S15" s="616"/>
      <c r="T15" s="616"/>
      <c r="U15" s="616"/>
      <c r="V15" s="616"/>
      <c r="W15" s="616"/>
      <c r="X15" s="616"/>
      <c r="Y15" s="617"/>
      <c r="Z15" s="668">
        <v>0</v>
      </c>
      <c r="AA15" s="668"/>
      <c r="AB15" s="668"/>
      <c r="AC15" s="668"/>
      <c r="AD15" s="669">
        <v>1065</v>
      </c>
      <c r="AE15" s="669"/>
      <c r="AF15" s="669"/>
      <c r="AG15" s="669"/>
      <c r="AH15" s="669"/>
      <c r="AI15" s="669"/>
      <c r="AJ15" s="669"/>
      <c r="AK15" s="669"/>
      <c r="AL15" s="638">
        <v>0</v>
      </c>
      <c r="AM15" s="670"/>
      <c r="AN15" s="670"/>
      <c r="AO15" s="671"/>
      <c r="AP15" s="612" t="s">
        <v>240</v>
      </c>
      <c r="AQ15" s="613"/>
      <c r="AR15" s="613"/>
      <c r="AS15" s="613"/>
      <c r="AT15" s="613"/>
      <c r="AU15" s="613"/>
      <c r="AV15" s="613"/>
      <c r="AW15" s="613"/>
      <c r="AX15" s="613"/>
      <c r="AY15" s="613"/>
      <c r="AZ15" s="613"/>
      <c r="BA15" s="613"/>
      <c r="BB15" s="613"/>
      <c r="BC15" s="613"/>
      <c r="BD15" s="613"/>
      <c r="BE15" s="613"/>
      <c r="BF15" s="614"/>
      <c r="BG15" s="615">
        <v>39745</v>
      </c>
      <c r="BH15" s="616"/>
      <c r="BI15" s="616"/>
      <c r="BJ15" s="616"/>
      <c r="BK15" s="616"/>
      <c r="BL15" s="616"/>
      <c r="BM15" s="616"/>
      <c r="BN15" s="617"/>
      <c r="BO15" s="668">
        <v>4.0999999999999996</v>
      </c>
      <c r="BP15" s="668"/>
      <c r="BQ15" s="668"/>
      <c r="BR15" s="668"/>
      <c r="BS15" s="621" t="s">
        <v>109</v>
      </c>
      <c r="BT15" s="616"/>
      <c r="BU15" s="616"/>
      <c r="BV15" s="616"/>
      <c r="BW15" s="616"/>
      <c r="BX15" s="616"/>
      <c r="BY15" s="616"/>
      <c r="BZ15" s="616"/>
      <c r="CA15" s="616"/>
      <c r="CB15" s="651"/>
      <c r="CD15" s="652" t="s">
        <v>241</v>
      </c>
      <c r="CE15" s="649"/>
      <c r="CF15" s="649"/>
      <c r="CG15" s="649"/>
      <c r="CH15" s="649"/>
      <c r="CI15" s="649"/>
      <c r="CJ15" s="649"/>
      <c r="CK15" s="649"/>
      <c r="CL15" s="649"/>
      <c r="CM15" s="649"/>
      <c r="CN15" s="649"/>
      <c r="CO15" s="649"/>
      <c r="CP15" s="649"/>
      <c r="CQ15" s="650"/>
      <c r="CR15" s="615">
        <v>878058</v>
      </c>
      <c r="CS15" s="616"/>
      <c r="CT15" s="616"/>
      <c r="CU15" s="616"/>
      <c r="CV15" s="616"/>
      <c r="CW15" s="616"/>
      <c r="CX15" s="616"/>
      <c r="CY15" s="617"/>
      <c r="CZ15" s="668">
        <v>20.5</v>
      </c>
      <c r="DA15" s="668"/>
      <c r="DB15" s="668"/>
      <c r="DC15" s="668"/>
      <c r="DD15" s="621">
        <v>392642</v>
      </c>
      <c r="DE15" s="616"/>
      <c r="DF15" s="616"/>
      <c r="DG15" s="616"/>
      <c r="DH15" s="616"/>
      <c r="DI15" s="616"/>
      <c r="DJ15" s="616"/>
      <c r="DK15" s="616"/>
      <c r="DL15" s="616"/>
      <c r="DM15" s="616"/>
      <c r="DN15" s="616"/>
      <c r="DO15" s="616"/>
      <c r="DP15" s="617"/>
      <c r="DQ15" s="621">
        <v>471477</v>
      </c>
      <c r="DR15" s="616"/>
      <c r="DS15" s="616"/>
      <c r="DT15" s="616"/>
      <c r="DU15" s="616"/>
      <c r="DV15" s="616"/>
      <c r="DW15" s="616"/>
      <c r="DX15" s="616"/>
      <c r="DY15" s="616"/>
      <c r="DZ15" s="616"/>
      <c r="EA15" s="616"/>
      <c r="EB15" s="616"/>
      <c r="EC15" s="651"/>
    </row>
    <row r="16" spans="2:143" ht="11.25" customHeight="1">
      <c r="B16" s="612" t="s">
        <v>242</v>
      </c>
      <c r="C16" s="613"/>
      <c r="D16" s="613"/>
      <c r="E16" s="613"/>
      <c r="F16" s="613"/>
      <c r="G16" s="613"/>
      <c r="H16" s="613"/>
      <c r="I16" s="613"/>
      <c r="J16" s="613"/>
      <c r="K16" s="613"/>
      <c r="L16" s="613"/>
      <c r="M16" s="613"/>
      <c r="N16" s="613"/>
      <c r="O16" s="613"/>
      <c r="P16" s="613"/>
      <c r="Q16" s="614"/>
      <c r="R16" s="615">
        <v>1833248</v>
      </c>
      <c r="S16" s="616"/>
      <c r="T16" s="616"/>
      <c r="U16" s="616"/>
      <c r="V16" s="616"/>
      <c r="W16" s="616"/>
      <c r="X16" s="616"/>
      <c r="Y16" s="617"/>
      <c r="Z16" s="668">
        <v>38.5</v>
      </c>
      <c r="AA16" s="668"/>
      <c r="AB16" s="668"/>
      <c r="AC16" s="668"/>
      <c r="AD16" s="669">
        <v>1507671</v>
      </c>
      <c r="AE16" s="669"/>
      <c r="AF16" s="669"/>
      <c r="AG16" s="669"/>
      <c r="AH16" s="669"/>
      <c r="AI16" s="669"/>
      <c r="AJ16" s="669"/>
      <c r="AK16" s="669"/>
      <c r="AL16" s="638">
        <v>56</v>
      </c>
      <c r="AM16" s="670"/>
      <c r="AN16" s="670"/>
      <c r="AO16" s="671"/>
      <c r="AP16" s="612" t="s">
        <v>243</v>
      </c>
      <c r="AQ16" s="613"/>
      <c r="AR16" s="613"/>
      <c r="AS16" s="613"/>
      <c r="AT16" s="613"/>
      <c r="AU16" s="613"/>
      <c r="AV16" s="613"/>
      <c r="AW16" s="613"/>
      <c r="AX16" s="613"/>
      <c r="AY16" s="613"/>
      <c r="AZ16" s="613"/>
      <c r="BA16" s="613"/>
      <c r="BB16" s="613"/>
      <c r="BC16" s="613"/>
      <c r="BD16" s="613"/>
      <c r="BE16" s="613"/>
      <c r="BF16" s="614"/>
      <c r="BG16" s="615" t="s">
        <v>109</v>
      </c>
      <c r="BH16" s="616"/>
      <c r="BI16" s="616"/>
      <c r="BJ16" s="616"/>
      <c r="BK16" s="616"/>
      <c r="BL16" s="616"/>
      <c r="BM16" s="616"/>
      <c r="BN16" s="617"/>
      <c r="BO16" s="668" t="s">
        <v>109</v>
      </c>
      <c r="BP16" s="668"/>
      <c r="BQ16" s="668"/>
      <c r="BR16" s="668"/>
      <c r="BS16" s="621" t="s">
        <v>109</v>
      </c>
      <c r="BT16" s="616"/>
      <c r="BU16" s="616"/>
      <c r="BV16" s="616"/>
      <c r="BW16" s="616"/>
      <c r="BX16" s="616"/>
      <c r="BY16" s="616"/>
      <c r="BZ16" s="616"/>
      <c r="CA16" s="616"/>
      <c r="CB16" s="651"/>
      <c r="CD16" s="652" t="s">
        <v>244</v>
      </c>
      <c r="CE16" s="649"/>
      <c r="CF16" s="649"/>
      <c r="CG16" s="649"/>
      <c r="CH16" s="649"/>
      <c r="CI16" s="649"/>
      <c r="CJ16" s="649"/>
      <c r="CK16" s="649"/>
      <c r="CL16" s="649"/>
      <c r="CM16" s="649"/>
      <c r="CN16" s="649"/>
      <c r="CO16" s="649"/>
      <c r="CP16" s="649"/>
      <c r="CQ16" s="650"/>
      <c r="CR16" s="615">
        <v>3519</v>
      </c>
      <c r="CS16" s="616"/>
      <c r="CT16" s="616"/>
      <c r="CU16" s="616"/>
      <c r="CV16" s="616"/>
      <c r="CW16" s="616"/>
      <c r="CX16" s="616"/>
      <c r="CY16" s="617"/>
      <c r="CZ16" s="668">
        <v>0.1</v>
      </c>
      <c r="DA16" s="668"/>
      <c r="DB16" s="668"/>
      <c r="DC16" s="668"/>
      <c r="DD16" s="621" t="s">
        <v>109</v>
      </c>
      <c r="DE16" s="616"/>
      <c r="DF16" s="616"/>
      <c r="DG16" s="616"/>
      <c r="DH16" s="616"/>
      <c r="DI16" s="616"/>
      <c r="DJ16" s="616"/>
      <c r="DK16" s="616"/>
      <c r="DL16" s="616"/>
      <c r="DM16" s="616"/>
      <c r="DN16" s="616"/>
      <c r="DO16" s="616"/>
      <c r="DP16" s="617"/>
      <c r="DQ16" s="621">
        <v>22</v>
      </c>
      <c r="DR16" s="616"/>
      <c r="DS16" s="616"/>
      <c r="DT16" s="616"/>
      <c r="DU16" s="616"/>
      <c r="DV16" s="616"/>
      <c r="DW16" s="616"/>
      <c r="DX16" s="616"/>
      <c r="DY16" s="616"/>
      <c r="DZ16" s="616"/>
      <c r="EA16" s="616"/>
      <c r="EB16" s="616"/>
      <c r="EC16" s="651"/>
    </row>
    <row r="17" spans="2:133" ht="11.25" customHeight="1">
      <c r="B17" s="612" t="s">
        <v>245</v>
      </c>
      <c r="C17" s="613"/>
      <c r="D17" s="613"/>
      <c r="E17" s="613"/>
      <c r="F17" s="613"/>
      <c r="G17" s="613"/>
      <c r="H17" s="613"/>
      <c r="I17" s="613"/>
      <c r="J17" s="613"/>
      <c r="K17" s="613"/>
      <c r="L17" s="613"/>
      <c r="M17" s="613"/>
      <c r="N17" s="613"/>
      <c r="O17" s="613"/>
      <c r="P17" s="613"/>
      <c r="Q17" s="614"/>
      <c r="R17" s="615">
        <v>1507671</v>
      </c>
      <c r="S17" s="616"/>
      <c r="T17" s="616"/>
      <c r="U17" s="616"/>
      <c r="V17" s="616"/>
      <c r="W17" s="616"/>
      <c r="X17" s="616"/>
      <c r="Y17" s="617"/>
      <c r="Z17" s="668">
        <v>31.7</v>
      </c>
      <c r="AA17" s="668"/>
      <c r="AB17" s="668"/>
      <c r="AC17" s="668"/>
      <c r="AD17" s="669">
        <v>1507671</v>
      </c>
      <c r="AE17" s="669"/>
      <c r="AF17" s="669"/>
      <c r="AG17" s="669"/>
      <c r="AH17" s="669"/>
      <c r="AI17" s="669"/>
      <c r="AJ17" s="669"/>
      <c r="AK17" s="669"/>
      <c r="AL17" s="638">
        <v>56</v>
      </c>
      <c r="AM17" s="670"/>
      <c r="AN17" s="670"/>
      <c r="AO17" s="671"/>
      <c r="AP17" s="612" t="s">
        <v>246</v>
      </c>
      <c r="AQ17" s="613"/>
      <c r="AR17" s="613"/>
      <c r="AS17" s="613"/>
      <c r="AT17" s="613"/>
      <c r="AU17" s="613"/>
      <c r="AV17" s="613"/>
      <c r="AW17" s="613"/>
      <c r="AX17" s="613"/>
      <c r="AY17" s="613"/>
      <c r="AZ17" s="613"/>
      <c r="BA17" s="613"/>
      <c r="BB17" s="613"/>
      <c r="BC17" s="613"/>
      <c r="BD17" s="613"/>
      <c r="BE17" s="613"/>
      <c r="BF17" s="614"/>
      <c r="BG17" s="615" t="s">
        <v>109</v>
      </c>
      <c r="BH17" s="616"/>
      <c r="BI17" s="616"/>
      <c r="BJ17" s="616"/>
      <c r="BK17" s="616"/>
      <c r="BL17" s="616"/>
      <c r="BM17" s="616"/>
      <c r="BN17" s="617"/>
      <c r="BO17" s="668" t="s">
        <v>109</v>
      </c>
      <c r="BP17" s="668"/>
      <c r="BQ17" s="668"/>
      <c r="BR17" s="668"/>
      <c r="BS17" s="621" t="s">
        <v>109</v>
      </c>
      <c r="BT17" s="616"/>
      <c r="BU17" s="616"/>
      <c r="BV17" s="616"/>
      <c r="BW17" s="616"/>
      <c r="BX17" s="616"/>
      <c r="BY17" s="616"/>
      <c r="BZ17" s="616"/>
      <c r="CA17" s="616"/>
      <c r="CB17" s="651"/>
      <c r="CD17" s="652" t="s">
        <v>247</v>
      </c>
      <c r="CE17" s="649"/>
      <c r="CF17" s="649"/>
      <c r="CG17" s="649"/>
      <c r="CH17" s="649"/>
      <c r="CI17" s="649"/>
      <c r="CJ17" s="649"/>
      <c r="CK17" s="649"/>
      <c r="CL17" s="649"/>
      <c r="CM17" s="649"/>
      <c r="CN17" s="649"/>
      <c r="CO17" s="649"/>
      <c r="CP17" s="649"/>
      <c r="CQ17" s="650"/>
      <c r="CR17" s="615">
        <v>310510</v>
      </c>
      <c r="CS17" s="616"/>
      <c r="CT17" s="616"/>
      <c r="CU17" s="616"/>
      <c r="CV17" s="616"/>
      <c r="CW17" s="616"/>
      <c r="CX17" s="616"/>
      <c r="CY17" s="617"/>
      <c r="CZ17" s="668">
        <v>7.3</v>
      </c>
      <c r="DA17" s="668"/>
      <c r="DB17" s="668"/>
      <c r="DC17" s="668"/>
      <c r="DD17" s="621" t="s">
        <v>109</v>
      </c>
      <c r="DE17" s="616"/>
      <c r="DF17" s="616"/>
      <c r="DG17" s="616"/>
      <c r="DH17" s="616"/>
      <c r="DI17" s="616"/>
      <c r="DJ17" s="616"/>
      <c r="DK17" s="616"/>
      <c r="DL17" s="616"/>
      <c r="DM17" s="616"/>
      <c r="DN17" s="616"/>
      <c r="DO17" s="616"/>
      <c r="DP17" s="617"/>
      <c r="DQ17" s="621">
        <v>310510</v>
      </c>
      <c r="DR17" s="616"/>
      <c r="DS17" s="616"/>
      <c r="DT17" s="616"/>
      <c r="DU17" s="616"/>
      <c r="DV17" s="616"/>
      <c r="DW17" s="616"/>
      <c r="DX17" s="616"/>
      <c r="DY17" s="616"/>
      <c r="DZ17" s="616"/>
      <c r="EA17" s="616"/>
      <c r="EB17" s="616"/>
      <c r="EC17" s="651"/>
    </row>
    <row r="18" spans="2:133" ht="11.25" customHeight="1">
      <c r="B18" s="612" t="s">
        <v>248</v>
      </c>
      <c r="C18" s="613"/>
      <c r="D18" s="613"/>
      <c r="E18" s="613"/>
      <c r="F18" s="613"/>
      <c r="G18" s="613"/>
      <c r="H18" s="613"/>
      <c r="I18" s="613"/>
      <c r="J18" s="613"/>
      <c r="K18" s="613"/>
      <c r="L18" s="613"/>
      <c r="M18" s="613"/>
      <c r="N18" s="613"/>
      <c r="O18" s="613"/>
      <c r="P18" s="613"/>
      <c r="Q18" s="614"/>
      <c r="R18" s="615">
        <v>124795</v>
      </c>
      <c r="S18" s="616"/>
      <c r="T18" s="616"/>
      <c r="U18" s="616"/>
      <c r="V18" s="616"/>
      <c r="W18" s="616"/>
      <c r="X18" s="616"/>
      <c r="Y18" s="617"/>
      <c r="Z18" s="668">
        <v>2.6</v>
      </c>
      <c r="AA18" s="668"/>
      <c r="AB18" s="668"/>
      <c r="AC18" s="668"/>
      <c r="AD18" s="669" t="s">
        <v>109</v>
      </c>
      <c r="AE18" s="669"/>
      <c r="AF18" s="669"/>
      <c r="AG18" s="669"/>
      <c r="AH18" s="669"/>
      <c r="AI18" s="669"/>
      <c r="AJ18" s="669"/>
      <c r="AK18" s="669"/>
      <c r="AL18" s="638" t="s">
        <v>109</v>
      </c>
      <c r="AM18" s="670"/>
      <c r="AN18" s="670"/>
      <c r="AO18" s="671"/>
      <c r="AP18" s="612" t="s">
        <v>249</v>
      </c>
      <c r="AQ18" s="613"/>
      <c r="AR18" s="613"/>
      <c r="AS18" s="613"/>
      <c r="AT18" s="613"/>
      <c r="AU18" s="613"/>
      <c r="AV18" s="613"/>
      <c r="AW18" s="613"/>
      <c r="AX18" s="613"/>
      <c r="AY18" s="613"/>
      <c r="AZ18" s="613"/>
      <c r="BA18" s="613"/>
      <c r="BB18" s="613"/>
      <c r="BC18" s="613"/>
      <c r="BD18" s="613"/>
      <c r="BE18" s="613"/>
      <c r="BF18" s="614"/>
      <c r="BG18" s="615" t="s">
        <v>109</v>
      </c>
      <c r="BH18" s="616"/>
      <c r="BI18" s="616"/>
      <c r="BJ18" s="616"/>
      <c r="BK18" s="616"/>
      <c r="BL18" s="616"/>
      <c r="BM18" s="616"/>
      <c r="BN18" s="617"/>
      <c r="BO18" s="668" t="s">
        <v>109</v>
      </c>
      <c r="BP18" s="668"/>
      <c r="BQ18" s="668"/>
      <c r="BR18" s="668"/>
      <c r="BS18" s="621" t="s">
        <v>109</v>
      </c>
      <c r="BT18" s="616"/>
      <c r="BU18" s="616"/>
      <c r="BV18" s="616"/>
      <c r="BW18" s="616"/>
      <c r="BX18" s="616"/>
      <c r="BY18" s="616"/>
      <c r="BZ18" s="616"/>
      <c r="CA18" s="616"/>
      <c r="CB18" s="651"/>
      <c r="CD18" s="652" t="s">
        <v>250</v>
      </c>
      <c r="CE18" s="649"/>
      <c r="CF18" s="649"/>
      <c r="CG18" s="649"/>
      <c r="CH18" s="649"/>
      <c r="CI18" s="649"/>
      <c r="CJ18" s="649"/>
      <c r="CK18" s="649"/>
      <c r="CL18" s="649"/>
      <c r="CM18" s="649"/>
      <c r="CN18" s="649"/>
      <c r="CO18" s="649"/>
      <c r="CP18" s="649"/>
      <c r="CQ18" s="650"/>
      <c r="CR18" s="615" t="s">
        <v>109</v>
      </c>
      <c r="CS18" s="616"/>
      <c r="CT18" s="616"/>
      <c r="CU18" s="616"/>
      <c r="CV18" s="616"/>
      <c r="CW18" s="616"/>
      <c r="CX18" s="616"/>
      <c r="CY18" s="617"/>
      <c r="CZ18" s="668" t="s">
        <v>109</v>
      </c>
      <c r="DA18" s="668"/>
      <c r="DB18" s="668"/>
      <c r="DC18" s="668"/>
      <c r="DD18" s="621" t="s">
        <v>109</v>
      </c>
      <c r="DE18" s="616"/>
      <c r="DF18" s="616"/>
      <c r="DG18" s="616"/>
      <c r="DH18" s="616"/>
      <c r="DI18" s="616"/>
      <c r="DJ18" s="616"/>
      <c r="DK18" s="616"/>
      <c r="DL18" s="616"/>
      <c r="DM18" s="616"/>
      <c r="DN18" s="616"/>
      <c r="DO18" s="616"/>
      <c r="DP18" s="617"/>
      <c r="DQ18" s="621" t="s">
        <v>109</v>
      </c>
      <c r="DR18" s="616"/>
      <c r="DS18" s="616"/>
      <c r="DT18" s="616"/>
      <c r="DU18" s="616"/>
      <c r="DV18" s="616"/>
      <c r="DW18" s="616"/>
      <c r="DX18" s="616"/>
      <c r="DY18" s="616"/>
      <c r="DZ18" s="616"/>
      <c r="EA18" s="616"/>
      <c r="EB18" s="616"/>
      <c r="EC18" s="651"/>
    </row>
    <row r="19" spans="2:133" ht="11.25" customHeight="1">
      <c r="B19" s="612" t="s">
        <v>251</v>
      </c>
      <c r="C19" s="613"/>
      <c r="D19" s="613"/>
      <c r="E19" s="613"/>
      <c r="F19" s="613"/>
      <c r="G19" s="613"/>
      <c r="H19" s="613"/>
      <c r="I19" s="613"/>
      <c r="J19" s="613"/>
      <c r="K19" s="613"/>
      <c r="L19" s="613"/>
      <c r="M19" s="613"/>
      <c r="N19" s="613"/>
      <c r="O19" s="613"/>
      <c r="P19" s="613"/>
      <c r="Q19" s="614"/>
      <c r="R19" s="615">
        <v>200782</v>
      </c>
      <c r="S19" s="616"/>
      <c r="T19" s="616"/>
      <c r="U19" s="616"/>
      <c r="V19" s="616"/>
      <c r="W19" s="616"/>
      <c r="X19" s="616"/>
      <c r="Y19" s="617"/>
      <c r="Z19" s="668">
        <v>4.2</v>
      </c>
      <c r="AA19" s="668"/>
      <c r="AB19" s="668"/>
      <c r="AC19" s="668"/>
      <c r="AD19" s="669" t="s">
        <v>109</v>
      </c>
      <c r="AE19" s="669"/>
      <c r="AF19" s="669"/>
      <c r="AG19" s="669"/>
      <c r="AH19" s="669"/>
      <c r="AI19" s="669"/>
      <c r="AJ19" s="669"/>
      <c r="AK19" s="669"/>
      <c r="AL19" s="638" t="s">
        <v>109</v>
      </c>
      <c r="AM19" s="670"/>
      <c r="AN19" s="670"/>
      <c r="AO19" s="671"/>
      <c r="AP19" s="612" t="s">
        <v>252</v>
      </c>
      <c r="AQ19" s="613"/>
      <c r="AR19" s="613"/>
      <c r="AS19" s="613"/>
      <c r="AT19" s="613"/>
      <c r="AU19" s="613"/>
      <c r="AV19" s="613"/>
      <c r="AW19" s="613"/>
      <c r="AX19" s="613"/>
      <c r="AY19" s="613"/>
      <c r="AZ19" s="613"/>
      <c r="BA19" s="613"/>
      <c r="BB19" s="613"/>
      <c r="BC19" s="613"/>
      <c r="BD19" s="613"/>
      <c r="BE19" s="613"/>
      <c r="BF19" s="614"/>
      <c r="BG19" s="615">
        <v>4977</v>
      </c>
      <c r="BH19" s="616"/>
      <c r="BI19" s="616"/>
      <c r="BJ19" s="616"/>
      <c r="BK19" s="616"/>
      <c r="BL19" s="616"/>
      <c r="BM19" s="616"/>
      <c r="BN19" s="617"/>
      <c r="BO19" s="668">
        <v>0.5</v>
      </c>
      <c r="BP19" s="668"/>
      <c r="BQ19" s="668"/>
      <c r="BR19" s="668"/>
      <c r="BS19" s="621" t="s">
        <v>109</v>
      </c>
      <c r="BT19" s="616"/>
      <c r="BU19" s="616"/>
      <c r="BV19" s="616"/>
      <c r="BW19" s="616"/>
      <c r="BX19" s="616"/>
      <c r="BY19" s="616"/>
      <c r="BZ19" s="616"/>
      <c r="CA19" s="616"/>
      <c r="CB19" s="651"/>
      <c r="CD19" s="652" t="s">
        <v>253</v>
      </c>
      <c r="CE19" s="649"/>
      <c r="CF19" s="649"/>
      <c r="CG19" s="649"/>
      <c r="CH19" s="649"/>
      <c r="CI19" s="649"/>
      <c r="CJ19" s="649"/>
      <c r="CK19" s="649"/>
      <c r="CL19" s="649"/>
      <c r="CM19" s="649"/>
      <c r="CN19" s="649"/>
      <c r="CO19" s="649"/>
      <c r="CP19" s="649"/>
      <c r="CQ19" s="650"/>
      <c r="CR19" s="615" t="s">
        <v>109</v>
      </c>
      <c r="CS19" s="616"/>
      <c r="CT19" s="616"/>
      <c r="CU19" s="616"/>
      <c r="CV19" s="616"/>
      <c r="CW19" s="616"/>
      <c r="CX19" s="616"/>
      <c r="CY19" s="617"/>
      <c r="CZ19" s="668" t="s">
        <v>109</v>
      </c>
      <c r="DA19" s="668"/>
      <c r="DB19" s="668"/>
      <c r="DC19" s="668"/>
      <c r="DD19" s="621" t="s">
        <v>109</v>
      </c>
      <c r="DE19" s="616"/>
      <c r="DF19" s="616"/>
      <c r="DG19" s="616"/>
      <c r="DH19" s="616"/>
      <c r="DI19" s="616"/>
      <c r="DJ19" s="616"/>
      <c r="DK19" s="616"/>
      <c r="DL19" s="616"/>
      <c r="DM19" s="616"/>
      <c r="DN19" s="616"/>
      <c r="DO19" s="616"/>
      <c r="DP19" s="617"/>
      <c r="DQ19" s="621" t="s">
        <v>109</v>
      </c>
      <c r="DR19" s="616"/>
      <c r="DS19" s="616"/>
      <c r="DT19" s="616"/>
      <c r="DU19" s="616"/>
      <c r="DV19" s="616"/>
      <c r="DW19" s="616"/>
      <c r="DX19" s="616"/>
      <c r="DY19" s="616"/>
      <c r="DZ19" s="616"/>
      <c r="EA19" s="616"/>
      <c r="EB19" s="616"/>
      <c r="EC19" s="651"/>
    </row>
    <row r="20" spans="2:133" ht="11.25" customHeight="1">
      <c r="B20" s="612" t="s">
        <v>254</v>
      </c>
      <c r="C20" s="613"/>
      <c r="D20" s="613"/>
      <c r="E20" s="613"/>
      <c r="F20" s="613"/>
      <c r="G20" s="613"/>
      <c r="H20" s="613"/>
      <c r="I20" s="613"/>
      <c r="J20" s="613"/>
      <c r="K20" s="613"/>
      <c r="L20" s="613"/>
      <c r="M20" s="613"/>
      <c r="N20" s="613"/>
      <c r="O20" s="613"/>
      <c r="P20" s="613"/>
      <c r="Q20" s="614"/>
      <c r="R20" s="615">
        <v>2958342</v>
      </c>
      <c r="S20" s="616"/>
      <c r="T20" s="616"/>
      <c r="U20" s="616"/>
      <c r="V20" s="616"/>
      <c r="W20" s="616"/>
      <c r="X20" s="616"/>
      <c r="Y20" s="617"/>
      <c r="Z20" s="668">
        <v>62.2</v>
      </c>
      <c r="AA20" s="668"/>
      <c r="AB20" s="668"/>
      <c r="AC20" s="668"/>
      <c r="AD20" s="669">
        <v>2632765</v>
      </c>
      <c r="AE20" s="669"/>
      <c r="AF20" s="669"/>
      <c r="AG20" s="669"/>
      <c r="AH20" s="669"/>
      <c r="AI20" s="669"/>
      <c r="AJ20" s="669"/>
      <c r="AK20" s="669"/>
      <c r="AL20" s="638">
        <v>97.7</v>
      </c>
      <c r="AM20" s="670"/>
      <c r="AN20" s="670"/>
      <c r="AO20" s="671"/>
      <c r="AP20" s="612" t="s">
        <v>255</v>
      </c>
      <c r="AQ20" s="613"/>
      <c r="AR20" s="613"/>
      <c r="AS20" s="613"/>
      <c r="AT20" s="613"/>
      <c r="AU20" s="613"/>
      <c r="AV20" s="613"/>
      <c r="AW20" s="613"/>
      <c r="AX20" s="613"/>
      <c r="AY20" s="613"/>
      <c r="AZ20" s="613"/>
      <c r="BA20" s="613"/>
      <c r="BB20" s="613"/>
      <c r="BC20" s="613"/>
      <c r="BD20" s="613"/>
      <c r="BE20" s="613"/>
      <c r="BF20" s="614"/>
      <c r="BG20" s="615">
        <v>4977</v>
      </c>
      <c r="BH20" s="616"/>
      <c r="BI20" s="616"/>
      <c r="BJ20" s="616"/>
      <c r="BK20" s="616"/>
      <c r="BL20" s="616"/>
      <c r="BM20" s="616"/>
      <c r="BN20" s="617"/>
      <c r="BO20" s="668">
        <v>0.5</v>
      </c>
      <c r="BP20" s="668"/>
      <c r="BQ20" s="668"/>
      <c r="BR20" s="668"/>
      <c r="BS20" s="621" t="s">
        <v>109</v>
      </c>
      <c r="BT20" s="616"/>
      <c r="BU20" s="616"/>
      <c r="BV20" s="616"/>
      <c r="BW20" s="616"/>
      <c r="BX20" s="616"/>
      <c r="BY20" s="616"/>
      <c r="BZ20" s="616"/>
      <c r="CA20" s="616"/>
      <c r="CB20" s="651"/>
      <c r="CD20" s="652" t="s">
        <v>256</v>
      </c>
      <c r="CE20" s="649"/>
      <c r="CF20" s="649"/>
      <c r="CG20" s="649"/>
      <c r="CH20" s="649"/>
      <c r="CI20" s="649"/>
      <c r="CJ20" s="649"/>
      <c r="CK20" s="649"/>
      <c r="CL20" s="649"/>
      <c r="CM20" s="649"/>
      <c r="CN20" s="649"/>
      <c r="CO20" s="649"/>
      <c r="CP20" s="649"/>
      <c r="CQ20" s="650"/>
      <c r="CR20" s="615">
        <v>4277365</v>
      </c>
      <c r="CS20" s="616"/>
      <c r="CT20" s="616"/>
      <c r="CU20" s="616"/>
      <c r="CV20" s="616"/>
      <c r="CW20" s="616"/>
      <c r="CX20" s="616"/>
      <c r="CY20" s="617"/>
      <c r="CZ20" s="668">
        <v>100</v>
      </c>
      <c r="DA20" s="668"/>
      <c r="DB20" s="668"/>
      <c r="DC20" s="668"/>
      <c r="DD20" s="621">
        <v>915206</v>
      </c>
      <c r="DE20" s="616"/>
      <c r="DF20" s="616"/>
      <c r="DG20" s="616"/>
      <c r="DH20" s="616"/>
      <c r="DI20" s="616"/>
      <c r="DJ20" s="616"/>
      <c r="DK20" s="616"/>
      <c r="DL20" s="616"/>
      <c r="DM20" s="616"/>
      <c r="DN20" s="616"/>
      <c r="DO20" s="616"/>
      <c r="DP20" s="617"/>
      <c r="DQ20" s="621">
        <v>2956412</v>
      </c>
      <c r="DR20" s="616"/>
      <c r="DS20" s="616"/>
      <c r="DT20" s="616"/>
      <c r="DU20" s="616"/>
      <c r="DV20" s="616"/>
      <c r="DW20" s="616"/>
      <c r="DX20" s="616"/>
      <c r="DY20" s="616"/>
      <c r="DZ20" s="616"/>
      <c r="EA20" s="616"/>
      <c r="EB20" s="616"/>
      <c r="EC20" s="651"/>
    </row>
    <row r="21" spans="2:133" ht="11.25" customHeight="1">
      <c r="B21" s="612" t="s">
        <v>257</v>
      </c>
      <c r="C21" s="613"/>
      <c r="D21" s="613"/>
      <c r="E21" s="613"/>
      <c r="F21" s="613"/>
      <c r="G21" s="613"/>
      <c r="H21" s="613"/>
      <c r="I21" s="613"/>
      <c r="J21" s="613"/>
      <c r="K21" s="613"/>
      <c r="L21" s="613"/>
      <c r="M21" s="613"/>
      <c r="N21" s="613"/>
      <c r="O21" s="613"/>
      <c r="P21" s="613"/>
      <c r="Q21" s="614"/>
      <c r="R21" s="615">
        <v>567</v>
      </c>
      <c r="S21" s="616"/>
      <c r="T21" s="616"/>
      <c r="U21" s="616"/>
      <c r="V21" s="616"/>
      <c r="W21" s="616"/>
      <c r="X21" s="616"/>
      <c r="Y21" s="617"/>
      <c r="Z21" s="668">
        <v>0</v>
      </c>
      <c r="AA21" s="668"/>
      <c r="AB21" s="668"/>
      <c r="AC21" s="668"/>
      <c r="AD21" s="669">
        <v>567</v>
      </c>
      <c r="AE21" s="669"/>
      <c r="AF21" s="669"/>
      <c r="AG21" s="669"/>
      <c r="AH21" s="669"/>
      <c r="AI21" s="669"/>
      <c r="AJ21" s="669"/>
      <c r="AK21" s="669"/>
      <c r="AL21" s="638">
        <v>0</v>
      </c>
      <c r="AM21" s="670"/>
      <c r="AN21" s="670"/>
      <c r="AO21" s="671"/>
      <c r="AP21" s="709" t="s">
        <v>258</v>
      </c>
      <c r="AQ21" s="716"/>
      <c r="AR21" s="716"/>
      <c r="AS21" s="716"/>
      <c r="AT21" s="716"/>
      <c r="AU21" s="716"/>
      <c r="AV21" s="716"/>
      <c r="AW21" s="716"/>
      <c r="AX21" s="716"/>
      <c r="AY21" s="716"/>
      <c r="AZ21" s="716"/>
      <c r="BA21" s="716"/>
      <c r="BB21" s="716"/>
      <c r="BC21" s="716"/>
      <c r="BD21" s="716"/>
      <c r="BE21" s="716"/>
      <c r="BF21" s="711"/>
      <c r="BG21" s="615">
        <v>4977</v>
      </c>
      <c r="BH21" s="616"/>
      <c r="BI21" s="616"/>
      <c r="BJ21" s="616"/>
      <c r="BK21" s="616"/>
      <c r="BL21" s="616"/>
      <c r="BM21" s="616"/>
      <c r="BN21" s="617"/>
      <c r="BO21" s="668">
        <v>0.5</v>
      </c>
      <c r="BP21" s="668"/>
      <c r="BQ21" s="668"/>
      <c r="BR21" s="668"/>
      <c r="BS21" s="621" t="s">
        <v>109</v>
      </c>
      <c r="BT21" s="616"/>
      <c r="BU21" s="616"/>
      <c r="BV21" s="616"/>
      <c r="BW21" s="616"/>
      <c r="BX21" s="616"/>
      <c r="BY21" s="616"/>
      <c r="BZ21" s="616"/>
      <c r="CA21" s="616"/>
      <c r="CB21" s="651"/>
      <c r="CD21" s="653"/>
      <c r="CE21" s="654"/>
      <c r="CF21" s="654"/>
      <c r="CG21" s="654"/>
      <c r="CH21" s="654"/>
      <c r="CI21" s="654"/>
      <c r="CJ21" s="654"/>
      <c r="CK21" s="654"/>
      <c r="CL21" s="654"/>
      <c r="CM21" s="654"/>
      <c r="CN21" s="654"/>
      <c r="CO21" s="654"/>
      <c r="CP21" s="654"/>
      <c r="CQ21" s="655"/>
      <c r="CR21" s="615"/>
      <c r="CS21" s="616"/>
      <c r="CT21" s="616"/>
      <c r="CU21" s="616"/>
      <c r="CV21" s="616"/>
      <c r="CW21" s="616"/>
      <c r="CX21" s="616"/>
      <c r="CY21" s="617"/>
      <c r="CZ21" s="668"/>
      <c r="DA21" s="668"/>
      <c r="DB21" s="668"/>
      <c r="DC21" s="668"/>
      <c r="DD21" s="621"/>
      <c r="DE21" s="616"/>
      <c r="DF21" s="616"/>
      <c r="DG21" s="616"/>
      <c r="DH21" s="616"/>
      <c r="DI21" s="616"/>
      <c r="DJ21" s="616"/>
      <c r="DK21" s="616"/>
      <c r="DL21" s="616"/>
      <c r="DM21" s="616"/>
      <c r="DN21" s="616"/>
      <c r="DO21" s="616"/>
      <c r="DP21" s="617"/>
      <c r="DQ21" s="621"/>
      <c r="DR21" s="616"/>
      <c r="DS21" s="616"/>
      <c r="DT21" s="616"/>
      <c r="DU21" s="616"/>
      <c r="DV21" s="616"/>
      <c r="DW21" s="616"/>
      <c r="DX21" s="616"/>
      <c r="DY21" s="616"/>
      <c r="DZ21" s="616"/>
      <c r="EA21" s="616"/>
      <c r="EB21" s="616"/>
      <c r="EC21" s="651"/>
    </row>
    <row r="22" spans="2:133" ht="11.25" customHeight="1">
      <c r="B22" s="612" t="s">
        <v>259</v>
      </c>
      <c r="C22" s="613"/>
      <c r="D22" s="613"/>
      <c r="E22" s="613"/>
      <c r="F22" s="613"/>
      <c r="G22" s="613"/>
      <c r="H22" s="613"/>
      <c r="I22" s="613"/>
      <c r="J22" s="613"/>
      <c r="K22" s="613"/>
      <c r="L22" s="613"/>
      <c r="M22" s="613"/>
      <c r="N22" s="613"/>
      <c r="O22" s="613"/>
      <c r="P22" s="613"/>
      <c r="Q22" s="614"/>
      <c r="R22" s="615">
        <v>8454</v>
      </c>
      <c r="S22" s="616"/>
      <c r="T22" s="616"/>
      <c r="U22" s="616"/>
      <c r="V22" s="616"/>
      <c r="W22" s="616"/>
      <c r="X22" s="616"/>
      <c r="Y22" s="617"/>
      <c r="Z22" s="668">
        <v>0.2</v>
      </c>
      <c r="AA22" s="668"/>
      <c r="AB22" s="668"/>
      <c r="AC22" s="668"/>
      <c r="AD22" s="669" t="s">
        <v>109</v>
      </c>
      <c r="AE22" s="669"/>
      <c r="AF22" s="669"/>
      <c r="AG22" s="669"/>
      <c r="AH22" s="669"/>
      <c r="AI22" s="669"/>
      <c r="AJ22" s="669"/>
      <c r="AK22" s="669"/>
      <c r="AL22" s="638" t="s">
        <v>109</v>
      </c>
      <c r="AM22" s="670"/>
      <c r="AN22" s="670"/>
      <c r="AO22" s="671"/>
      <c r="AP22" s="709" t="s">
        <v>260</v>
      </c>
      <c r="AQ22" s="716"/>
      <c r="AR22" s="716"/>
      <c r="AS22" s="716"/>
      <c r="AT22" s="716"/>
      <c r="AU22" s="716"/>
      <c r="AV22" s="716"/>
      <c r="AW22" s="716"/>
      <c r="AX22" s="716"/>
      <c r="AY22" s="716"/>
      <c r="AZ22" s="716"/>
      <c r="BA22" s="716"/>
      <c r="BB22" s="716"/>
      <c r="BC22" s="716"/>
      <c r="BD22" s="716"/>
      <c r="BE22" s="716"/>
      <c r="BF22" s="711"/>
      <c r="BG22" s="615" t="s">
        <v>109</v>
      </c>
      <c r="BH22" s="616"/>
      <c r="BI22" s="616"/>
      <c r="BJ22" s="616"/>
      <c r="BK22" s="616"/>
      <c r="BL22" s="616"/>
      <c r="BM22" s="616"/>
      <c r="BN22" s="617"/>
      <c r="BO22" s="668" t="s">
        <v>109</v>
      </c>
      <c r="BP22" s="668"/>
      <c r="BQ22" s="668"/>
      <c r="BR22" s="668"/>
      <c r="BS22" s="621" t="s">
        <v>109</v>
      </c>
      <c r="BT22" s="616"/>
      <c r="BU22" s="616"/>
      <c r="BV22" s="616"/>
      <c r="BW22" s="616"/>
      <c r="BX22" s="616"/>
      <c r="BY22" s="616"/>
      <c r="BZ22" s="616"/>
      <c r="CA22" s="616"/>
      <c r="CB22" s="651"/>
      <c r="CD22" s="720" t="s">
        <v>261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12" t="s">
        <v>262</v>
      </c>
      <c r="C23" s="613"/>
      <c r="D23" s="613"/>
      <c r="E23" s="613"/>
      <c r="F23" s="613"/>
      <c r="G23" s="613"/>
      <c r="H23" s="613"/>
      <c r="I23" s="613"/>
      <c r="J23" s="613"/>
      <c r="K23" s="613"/>
      <c r="L23" s="613"/>
      <c r="M23" s="613"/>
      <c r="N23" s="613"/>
      <c r="O23" s="613"/>
      <c r="P23" s="613"/>
      <c r="Q23" s="614"/>
      <c r="R23" s="615">
        <v>43814</v>
      </c>
      <c r="S23" s="616"/>
      <c r="T23" s="616"/>
      <c r="U23" s="616"/>
      <c r="V23" s="616"/>
      <c r="W23" s="616"/>
      <c r="X23" s="616"/>
      <c r="Y23" s="617"/>
      <c r="Z23" s="668">
        <v>0.9</v>
      </c>
      <c r="AA23" s="668"/>
      <c r="AB23" s="668"/>
      <c r="AC23" s="668"/>
      <c r="AD23" s="669">
        <v>7288</v>
      </c>
      <c r="AE23" s="669"/>
      <c r="AF23" s="669"/>
      <c r="AG23" s="669"/>
      <c r="AH23" s="669"/>
      <c r="AI23" s="669"/>
      <c r="AJ23" s="669"/>
      <c r="AK23" s="669"/>
      <c r="AL23" s="638">
        <v>0.3</v>
      </c>
      <c r="AM23" s="670"/>
      <c r="AN23" s="670"/>
      <c r="AO23" s="671"/>
      <c r="AP23" s="709" t="s">
        <v>263</v>
      </c>
      <c r="AQ23" s="716"/>
      <c r="AR23" s="716"/>
      <c r="AS23" s="716"/>
      <c r="AT23" s="716"/>
      <c r="AU23" s="716"/>
      <c r="AV23" s="716"/>
      <c r="AW23" s="716"/>
      <c r="AX23" s="716"/>
      <c r="AY23" s="716"/>
      <c r="AZ23" s="716"/>
      <c r="BA23" s="716"/>
      <c r="BB23" s="716"/>
      <c r="BC23" s="716"/>
      <c r="BD23" s="716"/>
      <c r="BE23" s="716"/>
      <c r="BF23" s="711"/>
      <c r="BG23" s="615" t="s">
        <v>109</v>
      </c>
      <c r="BH23" s="616"/>
      <c r="BI23" s="616"/>
      <c r="BJ23" s="616"/>
      <c r="BK23" s="616"/>
      <c r="BL23" s="616"/>
      <c r="BM23" s="616"/>
      <c r="BN23" s="617"/>
      <c r="BO23" s="668" t="s">
        <v>109</v>
      </c>
      <c r="BP23" s="668"/>
      <c r="BQ23" s="668"/>
      <c r="BR23" s="668"/>
      <c r="BS23" s="621" t="s">
        <v>109</v>
      </c>
      <c r="BT23" s="616"/>
      <c r="BU23" s="616"/>
      <c r="BV23" s="616"/>
      <c r="BW23" s="616"/>
      <c r="BX23" s="616"/>
      <c r="BY23" s="616"/>
      <c r="BZ23" s="616"/>
      <c r="CA23" s="616"/>
      <c r="CB23" s="651"/>
      <c r="CD23" s="720" t="s">
        <v>202</v>
      </c>
      <c r="CE23" s="721"/>
      <c r="CF23" s="721"/>
      <c r="CG23" s="721"/>
      <c r="CH23" s="721"/>
      <c r="CI23" s="721"/>
      <c r="CJ23" s="721"/>
      <c r="CK23" s="721"/>
      <c r="CL23" s="721"/>
      <c r="CM23" s="721"/>
      <c r="CN23" s="721"/>
      <c r="CO23" s="721"/>
      <c r="CP23" s="721"/>
      <c r="CQ23" s="722"/>
      <c r="CR23" s="720" t="s">
        <v>264</v>
      </c>
      <c r="CS23" s="721"/>
      <c r="CT23" s="721"/>
      <c r="CU23" s="721"/>
      <c r="CV23" s="721"/>
      <c r="CW23" s="721"/>
      <c r="CX23" s="721"/>
      <c r="CY23" s="722"/>
      <c r="CZ23" s="720" t="s">
        <v>265</v>
      </c>
      <c r="DA23" s="721"/>
      <c r="DB23" s="721"/>
      <c r="DC23" s="722"/>
      <c r="DD23" s="720" t="s">
        <v>266</v>
      </c>
      <c r="DE23" s="721"/>
      <c r="DF23" s="721"/>
      <c r="DG23" s="721"/>
      <c r="DH23" s="721"/>
      <c r="DI23" s="721"/>
      <c r="DJ23" s="721"/>
      <c r="DK23" s="722"/>
      <c r="DL23" s="723" t="s">
        <v>267</v>
      </c>
      <c r="DM23" s="724"/>
      <c r="DN23" s="724"/>
      <c r="DO23" s="724"/>
      <c r="DP23" s="724"/>
      <c r="DQ23" s="724"/>
      <c r="DR23" s="724"/>
      <c r="DS23" s="724"/>
      <c r="DT23" s="724"/>
      <c r="DU23" s="724"/>
      <c r="DV23" s="725"/>
      <c r="DW23" s="720" t="s">
        <v>268</v>
      </c>
      <c r="DX23" s="721"/>
      <c r="DY23" s="721"/>
      <c r="DZ23" s="721"/>
      <c r="EA23" s="721"/>
      <c r="EB23" s="721"/>
      <c r="EC23" s="722"/>
    </row>
    <row r="24" spans="2:133" ht="11.25" customHeight="1">
      <c r="B24" s="612" t="s">
        <v>269</v>
      </c>
      <c r="C24" s="613"/>
      <c r="D24" s="613"/>
      <c r="E24" s="613"/>
      <c r="F24" s="613"/>
      <c r="G24" s="613"/>
      <c r="H24" s="613"/>
      <c r="I24" s="613"/>
      <c r="J24" s="613"/>
      <c r="K24" s="613"/>
      <c r="L24" s="613"/>
      <c r="M24" s="613"/>
      <c r="N24" s="613"/>
      <c r="O24" s="613"/>
      <c r="P24" s="613"/>
      <c r="Q24" s="614"/>
      <c r="R24" s="615">
        <v>3926</v>
      </c>
      <c r="S24" s="616"/>
      <c r="T24" s="616"/>
      <c r="U24" s="616"/>
      <c r="V24" s="616"/>
      <c r="W24" s="616"/>
      <c r="X24" s="616"/>
      <c r="Y24" s="617"/>
      <c r="Z24" s="668">
        <v>0.1</v>
      </c>
      <c r="AA24" s="668"/>
      <c r="AB24" s="668"/>
      <c r="AC24" s="668"/>
      <c r="AD24" s="669" t="s">
        <v>109</v>
      </c>
      <c r="AE24" s="669"/>
      <c r="AF24" s="669"/>
      <c r="AG24" s="669"/>
      <c r="AH24" s="669"/>
      <c r="AI24" s="669"/>
      <c r="AJ24" s="669"/>
      <c r="AK24" s="669"/>
      <c r="AL24" s="638" t="s">
        <v>109</v>
      </c>
      <c r="AM24" s="670"/>
      <c r="AN24" s="670"/>
      <c r="AO24" s="671"/>
      <c r="AP24" s="709" t="s">
        <v>270</v>
      </c>
      <c r="AQ24" s="716"/>
      <c r="AR24" s="716"/>
      <c r="AS24" s="716"/>
      <c r="AT24" s="716"/>
      <c r="AU24" s="716"/>
      <c r="AV24" s="716"/>
      <c r="AW24" s="716"/>
      <c r="AX24" s="716"/>
      <c r="AY24" s="716"/>
      <c r="AZ24" s="716"/>
      <c r="BA24" s="716"/>
      <c r="BB24" s="716"/>
      <c r="BC24" s="716"/>
      <c r="BD24" s="716"/>
      <c r="BE24" s="716"/>
      <c r="BF24" s="711"/>
      <c r="BG24" s="615" t="s">
        <v>109</v>
      </c>
      <c r="BH24" s="616"/>
      <c r="BI24" s="616"/>
      <c r="BJ24" s="616"/>
      <c r="BK24" s="616"/>
      <c r="BL24" s="616"/>
      <c r="BM24" s="616"/>
      <c r="BN24" s="617"/>
      <c r="BO24" s="668" t="s">
        <v>109</v>
      </c>
      <c r="BP24" s="668"/>
      <c r="BQ24" s="668"/>
      <c r="BR24" s="668"/>
      <c r="BS24" s="621" t="s">
        <v>109</v>
      </c>
      <c r="BT24" s="616"/>
      <c r="BU24" s="616"/>
      <c r="BV24" s="616"/>
      <c r="BW24" s="616"/>
      <c r="BX24" s="616"/>
      <c r="BY24" s="616"/>
      <c r="BZ24" s="616"/>
      <c r="CA24" s="616"/>
      <c r="CB24" s="651"/>
      <c r="CD24" s="672" t="s">
        <v>271</v>
      </c>
      <c r="CE24" s="673"/>
      <c r="CF24" s="673"/>
      <c r="CG24" s="673"/>
      <c r="CH24" s="673"/>
      <c r="CI24" s="673"/>
      <c r="CJ24" s="673"/>
      <c r="CK24" s="673"/>
      <c r="CL24" s="673"/>
      <c r="CM24" s="673"/>
      <c r="CN24" s="673"/>
      <c r="CO24" s="673"/>
      <c r="CP24" s="673"/>
      <c r="CQ24" s="674"/>
      <c r="CR24" s="665">
        <v>1128654</v>
      </c>
      <c r="CS24" s="666"/>
      <c r="CT24" s="666"/>
      <c r="CU24" s="666"/>
      <c r="CV24" s="666"/>
      <c r="CW24" s="666"/>
      <c r="CX24" s="666"/>
      <c r="CY24" s="713"/>
      <c r="CZ24" s="717">
        <v>26.4</v>
      </c>
      <c r="DA24" s="718"/>
      <c r="DB24" s="718"/>
      <c r="DC24" s="719"/>
      <c r="DD24" s="712">
        <v>908873</v>
      </c>
      <c r="DE24" s="666"/>
      <c r="DF24" s="666"/>
      <c r="DG24" s="666"/>
      <c r="DH24" s="666"/>
      <c r="DI24" s="666"/>
      <c r="DJ24" s="666"/>
      <c r="DK24" s="713"/>
      <c r="DL24" s="712">
        <v>898293</v>
      </c>
      <c r="DM24" s="666"/>
      <c r="DN24" s="666"/>
      <c r="DO24" s="666"/>
      <c r="DP24" s="666"/>
      <c r="DQ24" s="666"/>
      <c r="DR24" s="666"/>
      <c r="DS24" s="666"/>
      <c r="DT24" s="666"/>
      <c r="DU24" s="666"/>
      <c r="DV24" s="713"/>
      <c r="DW24" s="714">
        <v>31.7</v>
      </c>
      <c r="DX24" s="683"/>
      <c r="DY24" s="683"/>
      <c r="DZ24" s="683"/>
      <c r="EA24" s="683"/>
      <c r="EB24" s="683"/>
      <c r="EC24" s="715"/>
    </row>
    <row r="25" spans="2:133" ht="11.25" customHeight="1">
      <c r="B25" s="612" t="s">
        <v>272</v>
      </c>
      <c r="C25" s="613"/>
      <c r="D25" s="613"/>
      <c r="E25" s="613"/>
      <c r="F25" s="613"/>
      <c r="G25" s="613"/>
      <c r="H25" s="613"/>
      <c r="I25" s="613"/>
      <c r="J25" s="613"/>
      <c r="K25" s="613"/>
      <c r="L25" s="613"/>
      <c r="M25" s="613"/>
      <c r="N25" s="613"/>
      <c r="O25" s="613"/>
      <c r="P25" s="613"/>
      <c r="Q25" s="614"/>
      <c r="R25" s="615">
        <v>237471</v>
      </c>
      <c r="S25" s="616"/>
      <c r="T25" s="616"/>
      <c r="U25" s="616"/>
      <c r="V25" s="616"/>
      <c r="W25" s="616"/>
      <c r="X25" s="616"/>
      <c r="Y25" s="617"/>
      <c r="Z25" s="668">
        <v>5</v>
      </c>
      <c r="AA25" s="668"/>
      <c r="AB25" s="668"/>
      <c r="AC25" s="668"/>
      <c r="AD25" s="669" t="s">
        <v>109</v>
      </c>
      <c r="AE25" s="669"/>
      <c r="AF25" s="669"/>
      <c r="AG25" s="669"/>
      <c r="AH25" s="669"/>
      <c r="AI25" s="669"/>
      <c r="AJ25" s="669"/>
      <c r="AK25" s="669"/>
      <c r="AL25" s="638" t="s">
        <v>109</v>
      </c>
      <c r="AM25" s="670"/>
      <c r="AN25" s="670"/>
      <c r="AO25" s="671"/>
      <c r="AP25" s="709" t="s">
        <v>273</v>
      </c>
      <c r="AQ25" s="716"/>
      <c r="AR25" s="716"/>
      <c r="AS25" s="716"/>
      <c r="AT25" s="716"/>
      <c r="AU25" s="716"/>
      <c r="AV25" s="716"/>
      <c r="AW25" s="716"/>
      <c r="AX25" s="716"/>
      <c r="AY25" s="716"/>
      <c r="AZ25" s="716"/>
      <c r="BA25" s="716"/>
      <c r="BB25" s="716"/>
      <c r="BC25" s="716"/>
      <c r="BD25" s="716"/>
      <c r="BE25" s="716"/>
      <c r="BF25" s="711"/>
      <c r="BG25" s="615" t="s">
        <v>109</v>
      </c>
      <c r="BH25" s="616"/>
      <c r="BI25" s="616"/>
      <c r="BJ25" s="616"/>
      <c r="BK25" s="616"/>
      <c r="BL25" s="616"/>
      <c r="BM25" s="616"/>
      <c r="BN25" s="617"/>
      <c r="BO25" s="668" t="s">
        <v>109</v>
      </c>
      <c r="BP25" s="668"/>
      <c r="BQ25" s="668"/>
      <c r="BR25" s="668"/>
      <c r="BS25" s="621" t="s">
        <v>109</v>
      </c>
      <c r="BT25" s="616"/>
      <c r="BU25" s="616"/>
      <c r="BV25" s="616"/>
      <c r="BW25" s="616"/>
      <c r="BX25" s="616"/>
      <c r="BY25" s="616"/>
      <c r="BZ25" s="616"/>
      <c r="CA25" s="616"/>
      <c r="CB25" s="651"/>
      <c r="CD25" s="652" t="s">
        <v>274</v>
      </c>
      <c r="CE25" s="649"/>
      <c r="CF25" s="649"/>
      <c r="CG25" s="649"/>
      <c r="CH25" s="649"/>
      <c r="CI25" s="649"/>
      <c r="CJ25" s="649"/>
      <c r="CK25" s="649"/>
      <c r="CL25" s="649"/>
      <c r="CM25" s="649"/>
      <c r="CN25" s="649"/>
      <c r="CO25" s="649"/>
      <c r="CP25" s="649"/>
      <c r="CQ25" s="650"/>
      <c r="CR25" s="615">
        <v>541548</v>
      </c>
      <c r="CS25" s="634"/>
      <c r="CT25" s="634"/>
      <c r="CU25" s="634"/>
      <c r="CV25" s="634"/>
      <c r="CW25" s="634"/>
      <c r="CX25" s="634"/>
      <c r="CY25" s="635"/>
      <c r="CZ25" s="618">
        <v>12.7</v>
      </c>
      <c r="DA25" s="636"/>
      <c r="DB25" s="636"/>
      <c r="DC25" s="637"/>
      <c r="DD25" s="621">
        <v>522602</v>
      </c>
      <c r="DE25" s="634"/>
      <c r="DF25" s="634"/>
      <c r="DG25" s="634"/>
      <c r="DH25" s="634"/>
      <c r="DI25" s="634"/>
      <c r="DJ25" s="634"/>
      <c r="DK25" s="635"/>
      <c r="DL25" s="621">
        <v>512079</v>
      </c>
      <c r="DM25" s="634"/>
      <c r="DN25" s="634"/>
      <c r="DO25" s="634"/>
      <c r="DP25" s="634"/>
      <c r="DQ25" s="634"/>
      <c r="DR25" s="634"/>
      <c r="DS25" s="634"/>
      <c r="DT25" s="634"/>
      <c r="DU25" s="634"/>
      <c r="DV25" s="635"/>
      <c r="DW25" s="638">
        <v>18.100000000000001</v>
      </c>
      <c r="DX25" s="639"/>
      <c r="DY25" s="639"/>
      <c r="DZ25" s="639"/>
      <c r="EA25" s="639"/>
      <c r="EB25" s="639"/>
      <c r="EC25" s="640"/>
    </row>
    <row r="26" spans="2:133" ht="11.25" customHeight="1">
      <c r="B26" s="706" t="s">
        <v>275</v>
      </c>
      <c r="C26" s="707"/>
      <c r="D26" s="707"/>
      <c r="E26" s="707"/>
      <c r="F26" s="707"/>
      <c r="G26" s="707"/>
      <c r="H26" s="707"/>
      <c r="I26" s="707"/>
      <c r="J26" s="707"/>
      <c r="K26" s="707"/>
      <c r="L26" s="707"/>
      <c r="M26" s="707"/>
      <c r="N26" s="707"/>
      <c r="O26" s="707"/>
      <c r="P26" s="707"/>
      <c r="Q26" s="708"/>
      <c r="R26" s="615" t="s">
        <v>109</v>
      </c>
      <c r="S26" s="616"/>
      <c r="T26" s="616"/>
      <c r="U26" s="616"/>
      <c r="V26" s="616"/>
      <c r="W26" s="616"/>
      <c r="X26" s="616"/>
      <c r="Y26" s="617"/>
      <c r="Z26" s="668" t="s">
        <v>109</v>
      </c>
      <c r="AA26" s="668"/>
      <c r="AB26" s="668"/>
      <c r="AC26" s="668"/>
      <c r="AD26" s="669" t="s">
        <v>109</v>
      </c>
      <c r="AE26" s="669"/>
      <c r="AF26" s="669"/>
      <c r="AG26" s="669"/>
      <c r="AH26" s="669"/>
      <c r="AI26" s="669"/>
      <c r="AJ26" s="669"/>
      <c r="AK26" s="669"/>
      <c r="AL26" s="638" t="s">
        <v>109</v>
      </c>
      <c r="AM26" s="670"/>
      <c r="AN26" s="670"/>
      <c r="AO26" s="671"/>
      <c r="AP26" s="709" t="s">
        <v>276</v>
      </c>
      <c r="AQ26" s="710"/>
      <c r="AR26" s="710"/>
      <c r="AS26" s="710"/>
      <c r="AT26" s="710"/>
      <c r="AU26" s="710"/>
      <c r="AV26" s="710"/>
      <c r="AW26" s="710"/>
      <c r="AX26" s="710"/>
      <c r="AY26" s="710"/>
      <c r="AZ26" s="710"/>
      <c r="BA26" s="710"/>
      <c r="BB26" s="710"/>
      <c r="BC26" s="710"/>
      <c r="BD26" s="710"/>
      <c r="BE26" s="710"/>
      <c r="BF26" s="711"/>
      <c r="BG26" s="615" t="s">
        <v>109</v>
      </c>
      <c r="BH26" s="616"/>
      <c r="BI26" s="616"/>
      <c r="BJ26" s="616"/>
      <c r="BK26" s="616"/>
      <c r="BL26" s="616"/>
      <c r="BM26" s="616"/>
      <c r="BN26" s="617"/>
      <c r="BO26" s="668" t="s">
        <v>109</v>
      </c>
      <c r="BP26" s="668"/>
      <c r="BQ26" s="668"/>
      <c r="BR26" s="668"/>
      <c r="BS26" s="621" t="s">
        <v>109</v>
      </c>
      <c r="BT26" s="616"/>
      <c r="BU26" s="616"/>
      <c r="BV26" s="616"/>
      <c r="BW26" s="616"/>
      <c r="BX26" s="616"/>
      <c r="BY26" s="616"/>
      <c r="BZ26" s="616"/>
      <c r="CA26" s="616"/>
      <c r="CB26" s="651"/>
      <c r="CD26" s="652" t="s">
        <v>277</v>
      </c>
      <c r="CE26" s="649"/>
      <c r="CF26" s="649"/>
      <c r="CG26" s="649"/>
      <c r="CH26" s="649"/>
      <c r="CI26" s="649"/>
      <c r="CJ26" s="649"/>
      <c r="CK26" s="649"/>
      <c r="CL26" s="649"/>
      <c r="CM26" s="649"/>
      <c r="CN26" s="649"/>
      <c r="CO26" s="649"/>
      <c r="CP26" s="649"/>
      <c r="CQ26" s="650"/>
      <c r="CR26" s="615">
        <v>310549</v>
      </c>
      <c r="CS26" s="616"/>
      <c r="CT26" s="616"/>
      <c r="CU26" s="616"/>
      <c r="CV26" s="616"/>
      <c r="CW26" s="616"/>
      <c r="CX26" s="616"/>
      <c r="CY26" s="617"/>
      <c r="CZ26" s="618">
        <v>7.3</v>
      </c>
      <c r="DA26" s="636"/>
      <c r="DB26" s="636"/>
      <c r="DC26" s="637"/>
      <c r="DD26" s="621">
        <v>293648</v>
      </c>
      <c r="DE26" s="616"/>
      <c r="DF26" s="616"/>
      <c r="DG26" s="616"/>
      <c r="DH26" s="616"/>
      <c r="DI26" s="616"/>
      <c r="DJ26" s="616"/>
      <c r="DK26" s="617"/>
      <c r="DL26" s="621" t="s">
        <v>208</v>
      </c>
      <c r="DM26" s="616"/>
      <c r="DN26" s="616"/>
      <c r="DO26" s="616"/>
      <c r="DP26" s="616"/>
      <c r="DQ26" s="616"/>
      <c r="DR26" s="616"/>
      <c r="DS26" s="616"/>
      <c r="DT26" s="616"/>
      <c r="DU26" s="616"/>
      <c r="DV26" s="617"/>
      <c r="DW26" s="638" t="s">
        <v>208</v>
      </c>
      <c r="DX26" s="639"/>
      <c r="DY26" s="639"/>
      <c r="DZ26" s="639"/>
      <c r="EA26" s="639"/>
      <c r="EB26" s="639"/>
      <c r="EC26" s="640"/>
    </row>
    <row r="27" spans="2:133" ht="11.25" customHeight="1">
      <c r="B27" s="612" t="s">
        <v>278</v>
      </c>
      <c r="C27" s="613"/>
      <c r="D27" s="613"/>
      <c r="E27" s="613"/>
      <c r="F27" s="613"/>
      <c r="G27" s="613"/>
      <c r="H27" s="613"/>
      <c r="I27" s="613"/>
      <c r="J27" s="613"/>
      <c r="K27" s="613"/>
      <c r="L27" s="613"/>
      <c r="M27" s="613"/>
      <c r="N27" s="613"/>
      <c r="O27" s="613"/>
      <c r="P27" s="613"/>
      <c r="Q27" s="614"/>
      <c r="R27" s="615">
        <v>431543</v>
      </c>
      <c r="S27" s="616"/>
      <c r="T27" s="616"/>
      <c r="U27" s="616"/>
      <c r="V27" s="616"/>
      <c r="W27" s="616"/>
      <c r="X27" s="616"/>
      <c r="Y27" s="617"/>
      <c r="Z27" s="668">
        <v>9.1</v>
      </c>
      <c r="AA27" s="668"/>
      <c r="AB27" s="668"/>
      <c r="AC27" s="668"/>
      <c r="AD27" s="669" t="s">
        <v>109</v>
      </c>
      <c r="AE27" s="669"/>
      <c r="AF27" s="669"/>
      <c r="AG27" s="669"/>
      <c r="AH27" s="669"/>
      <c r="AI27" s="669"/>
      <c r="AJ27" s="669"/>
      <c r="AK27" s="669"/>
      <c r="AL27" s="638" t="s">
        <v>109</v>
      </c>
      <c r="AM27" s="670"/>
      <c r="AN27" s="670"/>
      <c r="AO27" s="671"/>
      <c r="AP27" s="612" t="s">
        <v>279</v>
      </c>
      <c r="AQ27" s="613"/>
      <c r="AR27" s="613"/>
      <c r="AS27" s="613"/>
      <c r="AT27" s="613"/>
      <c r="AU27" s="613"/>
      <c r="AV27" s="613"/>
      <c r="AW27" s="613"/>
      <c r="AX27" s="613"/>
      <c r="AY27" s="613"/>
      <c r="AZ27" s="613"/>
      <c r="BA27" s="613"/>
      <c r="BB27" s="613"/>
      <c r="BC27" s="613"/>
      <c r="BD27" s="613"/>
      <c r="BE27" s="613"/>
      <c r="BF27" s="614"/>
      <c r="BG27" s="615">
        <v>966399</v>
      </c>
      <c r="BH27" s="616"/>
      <c r="BI27" s="616"/>
      <c r="BJ27" s="616"/>
      <c r="BK27" s="616"/>
      <c r="BL27" s="616"/>
      <c r="BM27" s="616"/>
      <c r="BN27" s="617"/>
      <c r="BO27" s="668">
        <v>100</v>
      </c>
      <c r="BP27" s="668"/>
      <c r="BQ27" s="668"/>
      <c r="BR27" s="668"/>
      <c r="BS27" s="621" t="s">
        <v>109</v>
      </c>
      <c r="BT27" s="616"/>
      <c r="BU27" s="616"/>
      <c r="BV27" s="616"/>
      <c r="BW27" s="616"/>
      <c r="BX27" s="616"/>
      <c r="BY27" s="616"/>
      <c r="BZ27" s="616"/>
      <c r="CA27" s="616"/>
      <c r="CB27" s="651"/>
      <c r="CD27" s="652" t="s">
        <v>280</v>
      </c>
      <c r="CE27" s="649"/>
      <c r="CF27" s="649"/>
      <c r="CG27" s="649"/>
      <c r="CH27" s="649"/>
      <c r="CI27" s="649"/>
      <c r="CJ27" s="649"/>
      <c r="CK27" s="649"/>
      <c r="CL27" s="649"/>
      <c r="CM27" s="649"/>
      <c r="CN27" s="649"/>
      <c r="CO27" s="649"/>
      <c r="CP27" s="649"/>
      <c r="CQ27" s="650"/>
      <c r="CR27" s="615">
        <v>276596</v>
      </c>
      <c r="CS27" s="634"/>
      <c r="CT27" s="634"/>
      <c r="CU27" s="634"/>
      <c r="CV27" s="634"/>
      <c r="CW27" s="634"/>
      <c r="CX27" s="634"/>
      <c r="CY27" s="635"/>
      <c r="CZ27" s="618">
        <v>6.5</v>
      </c>
      <c r="DA27" s="636"/>
      <c r="DB27" s="636"/>
      <c r="DC27" s="637"/>
      <c r="DD27" s="621">
        <v>75761</v>
      </c>
      <c r="DE27" s="634"/>
      <c r="DF27" s="634"/>
      <c r="DG27" s="634"/>
      <c r="DH27" s="634"/>
      <c r="DI27" s="634"/>
      <c r="DJ27" s="634"/>
      <c r="DK27" s="635"/>
      <c r="DL27" s="621">
        <v>75704</v>
      </c>
      <c r="DM27" s="634"/>
      <c r="DN27" s="634"/>
      <c r="DO27" s="634"/>
      <c r="DP27" s="634"/>
      <c r="DQ27" s="634"/>
      <c r="DR27" s="634"/>
      <c r="DS27" s="634"/>
      <c r="DT27" s="634"/>
      <c r="DU27" s="634"/>
      <c r="DV27" s="635"/>
      <c r="DW27" s="638">
        <v>2.7</v>
      </c>
      <c r="DX27" s="639"/>
      <c r="DY27" s="639"/>
      <c r="DZ27" s="639"/>
      <c r="EA27" s="639"/>
      <c r="EB27" s="639"/>
      <c r="EC27" s="640"/>
    </row>
    <row r="28" spans="2:133" ht="11.25" customHeight="1">
      <c r="B28" s="612" t="s">
        <v>281</v>
      </c>
      <c r="C28" s="613"/>
      <c r="D28" s="613"/>
      <c r="E28" s="613"/>
      <c r="F28" s="613"/>
      <c r="G28" s="613"/>
      <c r="H28" s="613"/>
      <c r="I28" s="613"/>
      <c r="J28" s="613"/>
      <c r="K28" s="613"/>
      <c r="L28" s="613"/>
      <c r="M28" s="613"/>
      <c r="N28" s="613"/>
      <c r="O28" s="613"/>
      <c r="P28" s="613"/>
      <c r="Q28" s="614"/>
      <c r="R28" s="615">
        <v>14102</v>
      </c>
      <c r="S28" s="616"/>
      <c r="T28" s="616"/>
      <c r="U28" s="616"/>
      <c r="V28" s="616"/>
      <c r="W28" s="616"/>
      <c r="X28" s="616"/>
      <c r="Y28" s="617"/>
      <c r="Z28" s="668">
        <v>0.3</v>
      </c>
      <c r="AA28" s="668"/>
      <c r="AB28" s="668"/>
      <c r="AC28" s="668"/>
      <c r="AD28" s="669">
        <v>318</v>
      </c>
      <c r="AE28" s="669"/>
      <c r="AF28" s="669"/>
      <c r="AG28" s="669"/>
      <c r="AH28" s="669"/>
      <c r="AI28" s="669"/>
      <c r="AJ28" s="669"/>
      <c r="AK28" s="669"/>
      <c r="AL28" s="638">
        <v>0</v>
      </c>
      <c r="AM28" s="670"/>
      <c r="AN28" s="670"/>
      <c r="AO28" s="671"/>
      <c r="AP28" s="596"/>
      <c r="AQ28" s="597"/>
      <c r="AR28" s="597"/>
      <c r="AS28" s="597"/>
      <c r="AT28" s="597"/>
      <c r="AU28" s="597"/>
      <c r="AV28" s="597"/>
      <c r="AW28" s="597"/>
      <c r="AX28" s="597"/>
      <c r="AY28" s="597"/>
      <c r="AZ28" s="597"/>
      <c r="BA28" s="597"/>
      <c r="BB28" s="597"/>
      <c r="BC28" s="597"/>
      <c r="BD28" s="597"/>
      <c r="BE28" s="597"/>
      <c r="BF28" s="598"/>
      <c r="BG28" s="615"/>
      <c r="BH28" s="616"/>
      <c r="BI28" s="616"/>
      <c r="BJ28" s="616"/>
      <c r="BK28" s="616"/>
      <c r="BL28" s="616"/>
      <c r="BM28" s="616"/>
      <c r="BN28" s="617"/>
      <c r="BO28" s="668"/>
      <c r="BP28" s="668"/>
      <c r="BQ28" s="668"/>
      <c r="BR28" s="668"/>
      <c r="BS28" s="669"/>
      <c r="BT28" s="669"/>
      <c r="BU28" s="669"/>
      <c r="BV28" s="669"/>
      <c r="BW28" s="669"/>
      <c r="BX28" s="669"/>
      <c r="BY28" s="669"/>
      <c r="BZ28" s="669"/>
      <c r="CA28" s="669"/>
      <c r="CB28" s="705"/>
      <c r="CD28" s="652" t="s">
        <v>282</v>
      </c>
      <c r="CE28" s="649"/>
      <c r="CF28" s="649"/>
      <c r="CG28" s="649"/>
      <c r="CH28" s="649"/>
      <c r="CI28" s="649"/>
      <c r="CJ28" s="649"/>
      <c r="CK28" s="649"/>
      <c r="CL28" s="649"/>
      <c r="CM28" s="649"/>
      <c r="CN28" s="649"/>
      <c r="CO28" s="649"/>
      <c r="CP28" s="649"/>
      <c r="CQ28" s="650"/>
      <c r="CR28" s="615">
        <v>310510</v>
      </c>
      <c r="CS28" s="616"/>
      <c r="CT28" s="616"/>
      <c r="CU28" s="616"/>
      <c r="CV28" s="616"/>
      <c r="CW28" s="616"/>
      <c r="CX28" s="616"/>
      <c r="CY28" s="617"/>
      <c r="CZ28" s="618">
        <v>7.3</v>
      </c>
      <c r="DA28" s="636"/>
      <c r="DB28" s="636"/>
      <c r="DC28" s="637"/>
      <c r="DD28" s="621">
        <v>310510</v>
      </c>
      <c r="DE28" s="616"/>
      <c r="DF28" s="616"/>
      <c r="DG28" s="616"/>
      <c r="DH28" s="616"/>
      <c r="DI28" s="616"/>
      <c r="DJ28" s="616"/>
      <c r="DK28" s="617"/>
      <c r="DL28" s="621">
        <v>310510</v>
      </c>
      <c r="DM28" s="616"/>
      <c r="DN28" s="616"/>
      <c r="DO28" s="616"/>
      <c r="DP28" s="616"/>
      <c r="DQ28" s="616"/>
      <c r="DR28" s="616"/>
      <c r="DS28" s="616"/>
      <c r="DT28" s="616"/>
      <c r="DU28" s="616"/>
      <c r="DV28" s="617"/>
      <c r="DW28" s="638">
        <v>11</v>
      </c>
      <c r="DX28" s="639"/>
      <c r="DY28" s="639"/>
      <c r="DZ28" s="639"/>
      <c r="EA28" s="639"/>
      <c r="EB28" s="639"/>
      <c r="EC28" s="640"/>
    </row>
    <row r="29" spans="2:133" ht="11.25" customHeight="1">
      <c r="B29" s="612" t="s">
        <v>283</v>
      </c>
      <c r="C29" s="613"/>
      <c r="D29" s="613"/>
      <c r="E29" s="613"/>
      <c r="F29" s="613"/>
      <c r="G29" s="613"/>
      <c r="H29" s="613"/>
      <c r="I29" s="613"/>
      <c r="J29" s="613"/>
      <c r="K29" s="613"/>
      <c r="L29" s="613"/>
      <c r="M29" s="613"/>
      <c r="N29" s="613"/>
      <c r="O29" s="613"/>
      <c r="P29" s="613"/>
      <c r="Q29" s="614"/>
      <c r="R29" s="615">
        <v>4866</v>
      </c>
      <c r="S29" s="616"/>
      <c r="T29" s="616"/>
      <c r="U29" s="616"/>
      <c r="V29" s="616"/>
      <c r="W29" s="616"/>
      <c r="X29" s="616"/>
      <c r="Y29" s="617"/>
      <c r="Z29" s="668">
        <v>0.1</v>
      </c>
      <c r="AA29" s="668"/>
      <c r="AB29" s="668"/>
      <c r="AC29" s="668"/>
      <c r="AD29" s="669" t="s">
        <v>109</v>
      </c>
      <c r="AE29" s="669"/>
      <c r="AF29" s="669"/>
      <c r="AG29" s="669"/>
      <c r="AH29" s="669"/>
      <c r="AI29" s="669"/>
      <c r="AJ29" s="669"/>
      <c r="AK29" s="669"/>
      <c r="AL29" s="638" t="s">
        <v>109</v>
      </c>
      <c r="AM29" s="670"/>
      <c r="AN29" s="670"/>
      <c r="AO29" s="671"/>
      <c r="AP29" s="675" t="s">
        <v>202</v>
      </c>
      <c r="AQ29" s="676"/>
      <c r="AR29" s="676"/>
      <c r="AS29" s="676"/>
      <c r="AT29" s="676"/>
      <c r="AU29" s="676"/>
      <c r="AV29" s="676"/>
      <c r="AW29" s="676"/>
      <c r="AX29" s="676"/>
      <c r="AY29" s="676"/>
      <c r="AZ29" s="676"/>
      <c r="BA29" s="676"/>
      <c r="BB29" s="676"/>
      <c r="BC29" s="676"/>
      <c r="BD29" s="676"/>
      <c r="BE29" s="676"/>
      <c r="BF29" s="677"/>
      <c r="BG29" s="675" t="s">
        <v>284</v>
      </c>
      <c r="BH29" s="691"/>
      <c r="BI29" s="691"/>
      <c r="BJ29" s="691"/>
      <c r="BK29" s="691"/>
      <c r="BL29" s="691"/>
      <c r="BM29" s="691"/>
      <c r="BN29" s="691"/>
      <c r="BO29" s="691"/>
      <c r="BP29" s="691"/>
      <c r="BQ29" s="692"/>
      <c r="BR29" s="675" t="s">
        <v>285</v>
      </c>
      <c r="BS29" s="691"/>
      <c r="BT29" s="691"/>
      <c r="BU29" s="691"/>
      <c r="BV29" s="691"/>
      <c r="BW29" s="691"/>
      <c r="BX29" s="691"/>
      <c r="BY29" s="691"/>
      <c r="BZ29" s="691"/>
      <c r="CA29" s="691"/>
      <c r="CB29" s="692"/>
      <c r="CD29" s="685" t="s">
        <v>286</v>
      </c>
      <c r="CE29" s="686"/>
      <c r="CF29" s="652" t="s">
        <v>287</v>
      </c>
      <c r="CG29" s="649"/>
      <c r="CH29" s="649"/>
      <c r="CI29" s="649"/>
      <c r="CJ29" s="649"/>
      <c r="CK29" s="649"/>
      <c r="CL29" s="649"/>
      <c r="CM29" s="649"/>
      <c r="CN29" s="649"/>
      <c r="CO29" s="649"/>
      <c r="CP29" s="649"/>
      <c r="CQ29" s="650"/>
      <c r="CR29" s="615">
        <v>310510</v>
      </c>
      <c r="CS29" s="634"/>
      <c r="CT29" s="634"/>
      <c r="CU29" s="634"/>
      <c r="CV29" s="634"/>
      <c r="CW29" s="634"/>
      <c r="CX29" s="634"/>
      <c r="CY29" s="635"/>
      <c r="CZ29" s="618">
        <v>7.3</v>
      </c>
      <c r="DA29" s="636"/>
      <c r="DB29" s="636"/>
      <c r="DC29" s="637"/>
      <c r="DD29" s="621">
        <v>310510</v>
      </c>
      <c r="DE29" s="634"/>
      <c r="DF29" s="634"/>
      <c r="DG29" s="634"/>
      <c r="DH29" s="634"/>
      <c r="DI29" s="634"/>
      <c r="DJ29" s="634"/>
      <c r="DK29" s="635"/>
      <c r="DL29" s="621">
        <v>310510</v>
      </c>
      <c r="DM29" s="634"/>
      <c r="DN29" s="634"/>
      <c r="DO29" s="634"/>
      <c r="DP29" s="634"/>
      <c r="DQ29" s="634"/>
      <c r="DR29" s="634"/>
      <c r="DS29" s="634"/>
      <c r="DT29" s="634"/>
      <c r="DU29" s="634"/>
      <c r="DV29" s="635"/>
      <c r="DW29" s="638">
        <v>11</v>
      </c>
      <c r="DX29" s="639"/>
      <c r="DY29" s="639"/>
      <c r="DZ29" s="639"/>
      <c r="EA29" s="639"/>
      <c r="EB29" s="639"/>
      <c r="EC29" s="640"/>
    </row>
    <row r="30" spans="2:133" ht="11.25" customHeight="1">
      <c r="B30" s="612" t="s">
        <v>288</v>
      </c>
      <c r="C30" s="613"/>
      <c r="D30" s="613"/>
      <c r="E30" s="613"/>
      <c r="F30" s="613"/>
      <c r="G30" s="613"/>
      <c r="H30" s="613"/>
      <c r="I30" s="613"/>
      <c r="J30" s="613"/>
      <c r="K30" s="613"/>
      <c r="L30" s="613"/>
      <c r="M30" s="613"/>
      <c r="N30" s="613"/>
      <c r="O30" s="613"/>
      <c r="P30" s="613"/>
      <c r="Q30" s="614"/>
      <c r="R30" s="615">
        <v>127574</v>
      </c>
      <c r="S30" s="616"/>
      <c r="T30" s="616"/>
      <c r="U30" s="616"/>
      <c r="V30" s="616"/>
      <c r="W30" s="616"/>
      <c r="X30" s="616"/>
      <c r="Y30" s="617"/>
      <c r="Z30" s="668">
        <v>2.7</v>
      </c>
      <c r="AA30" s="668"/>
      <c r="AB30" s="668"/>
      <c r="AC30" s="668"/>
      <c r="AD30" s="669" t="s">
        <v>109</v>
      </c>
      <c r="AE30" s="669"/>
      <c r="AF30" s="669"/>
      <c r="AG30" s="669"/>
      <c r="AH30" s="669"/>
      <c r="AI30" s="669"/>
      <c r="AJ30" s="669"/>
      <c r="AK30" s="669"/>
      <c r="AL30" s="638" t="s">
        <v>109</v>
      </c>
      <c r="AM30" s="670"/>
      <c r="AN30" s="670"/>
      <c r="AO30" s="671"/>
      <c r="AP30" s="693" t="s">
        <v>289</v>
      </c>
      <c r="AQ30" s="694"/>
      <c r="AR30" s="694"/>
      <c r="AS30" s="694"/>
      <c r="AT30" s="699" t="s">
        <v>290</v>
      </c>
      <c r="AU30" s="182"/>
      <c r="AV30" s="182"/>
      <c r="AW30" s="182"/>
      <c r="AX30" s="702" t="s">
        <v>168</v>
      </c>
      <c r="AY30" s="703"/>
      <c r="AZ30" s="703"/>
      <c r="BA30" s="703"/>
      <c r="BB30" s="703"/>
      <c r="BC30" s="703"/>
      <c r="BD30" s="703"/>
      <c r="BE30" s="703"/>
      <c r="BF30" s="704"/>
      <c r="BG30" s="681">
        <v>98.4</v>
      </c>
      <c r="BH30" s="682"/>
      <c r="BI30" s="682"/>
      <c r="BJ30" s="682"/>
      <c r="BK30" s="682"/>
      <c r="BL30" s="682"/>
      <c r="BM30" s="683">
        <v>91.5</v>
      </c>
      <c r="BN30" s="682"/>
      <c r="BO30" s="682"/>
      <c r="BP30" s="682"/>
      <c r="BQ30" s="684"/>
      <c r="BR30" s="681">
        <v>98.3</v>
      </c>
      <c r="BS30" s="682"/>
      <c r="BT30" s="682"/>
      <c r="BU30" s="682"/>
      <c r="BV30" s="682"/>
      <c r="BW30" s="682"/>
      <c r="BX30" s="683">
        <v>90.7</v>
      </c>
      <c r="BY30" s="682"/>
      <c r="BZ30" s="682"/>
      <c r="CA30" s="682"/>
      <c r="CB30" s="684"/>
      <c r="CD30" s="687"/>
      <c r="CE30" s="688"/>
      <c r="CF30" s="652" t="s">
        <v>291</v>
      </c>
      <c r="CG30" s="649"/>
      <c r="CH30" s="649"/>
      <c r="CI30" s="649"/>
      <c r="CJ30" s="649"/>
      <c r="CK30" s="649"/>
      <c r="CL30" s="649"/>
      <c r="CM30" s="649"/>
      <c r="CN30" s="649"/>
      <c r="CO30" s="649"/>
      <c r="CP30" s="649"/>
      <c r="CQ30" s="650"/>
      <c r="CR30" s="615">
        <v>280754</v>
      </c>
      <c r="CS30" s="616"/>
      <c r="CT30" s="616"/>
      <c r="CU30" s="616"/>
      <c r="CV30" s="616"/>
      <c r="CW30" s="616"/>
      <c r="CX30" s="616"/>
      <c r="CY30" s="617"/>
      <c r="CZ30" s="618">
        <v>6.6</v>
      </c>
      <c r="DA30" s="636"/>
      <c r="DB30" s="636"/>
      <c r="DC30" s="637"/>
      <c r="DD30" s="621">
        <v>280754</v>
      </c>
      <c r="DE30" s="616"/>
      <c r="DF30" s="616"/>
      <c r="DG30" s="616"/>
      <c r="DH30" s="616"/>
      <c r="DI30" s="616"/>
      <c r="DJ30" s="616"/>
      <c r="DK30" s="617"/>
      <c r="DL30" s="621">
        <v>280754</v>
      </c>
      <c r="DM30" s="616"/>
      <c r="DN30" s="616"/>
      <c r="DO30" s="616"/>
      <c r="DP30" s="616"/>
      <c r="DQ30" s="616"/>
      <c r="DR30" s="616"/>
      <c r="DS30" s="616"/>
      <c r="DT30" s="616"/>
      <c r="DU30" s="616"/>
      <c r="DV30" s="617"/>
      <c r="DW30" s="638">
        <v>9.9</v>
      </c>
      <c r="DX30" s="639"/>
      <c r="DY30" s="639"/>
      <c r="DZ30" s="639"/>
      <c r="EA30" s="639"/>
      <c r="EB30" s="639"/>
      <c r="EC30" s="640"/>
    </row>
    <row r="31" spans="2:133" ht="11.25" customHeight="1">
      <c r="B31" s="612" t="s">
        <v>292</v>
      </c>
      <c r="C31" s="613"/>
      <c r="D31" s="613"/>
      <c r="E31" s="613"/>
      <c r="F31" s="613"/>
      <c r="G31" s="613"/>
      <c r="H31" s="613"/>
      <c r="I31" s="613"/>
      <c r="J31" s="613"/>
      <c r="K31" s="613"/>
      <c r="L31" s="613"/>
      <c r="M31" s="613"/>
      <c r="N31" s="613"/>
      <c r="O31" s="613"/>
      <c r="P31" s="613"/>
      <c r="Q31" s="614"/>
      <c r="R31" s="615">
        <v>318260</v>
      </c>
      <c r="S31" s="616"/>
      <c r="T31" s="616"/>
      <c r="U31" s="616"/>
      <c r="V31" s="616"/>
      <c r="W31" s="616"/>
      <c r="X31" s="616"/>
      <c r="Y31" s="617"/>
      <c r="Z31" s="668">
        <v>6.7</v>
      </c>
      <c r="AA31" s="668"/>
      <c r="AB31" s="668"/>
      <c r="AC31" s="668"/>
      <c r="AD31" s="669" t="s">
        <v>109</v>
      </c>
      <c r="AE31" s="669"/>
      <c r="AF31" s="669"/>
      <c r="AG31" s="669"/>
      <c r="AH31" s="669"/>
      <c r="AI31" s="669"/>
      <c r="AJ31" s="669"/>
      <c r="AK31" s="669"/>
      <c r="AL31" s="638" t="s">
        <v>109</v>
      </c>
      <c r="AM31" s="670"/>
      <c r="AN31" s="670"/>
      <c r="AO31" s="671"/>
      <c r="AP31" s="695"/>
      <c r="AQ31" s="696"/>
      <c r="AR31" s="696"/>
      <c r="AS31" s="696"/>
      <c r="AT31" s="700"/>
      <c r="AU31" s="181" t="s">
        <v>293</v>
      </c>
      <c r="AV31" s="181"/>
      <c r="AW31" s="181"/>
      <c r="AX31" s="612" t="s">
        <v>294</v>
      </c>
      <c r="AY31" s="613"/>
      <c r="AZ31" s="613"/>
      <c r="BA31" s="613"/>
      <c r="BB31" s="613"/>
      <c r="BC31" s="613"/>
      <c r="BD31" s="613"/>
      <c r="BE31" s="613"/>
      <c r="BF31" s="614"/>
      <c r="BG31" s="679">
        <v>99.1</v>
      </c>
      <c r="BH31" s="634"/>
      <c r="BI31" s="634"/>
      <c r="BJ31" s="634"/>
      <c r="BK31" s="634"/>
      <c r="BL31" s="634"/>
      <c r="BM31" s="670">
        <v>95.4</v>
      </c>
      <c r="BN31" s="680"/>
      <c r="BO31" s="680"/>
      <c r="BP31" s="680"/>
      <c r="BQ31" s="644"/>
      <c r="BR31" s="679">
        <v>98.7</v>
      </c>
      <c r="BS31" s="634"/>
      <c r="BT31" s="634"/>
      <c r="BU31" s="634"/>
      <c r="BV31" s="634"/>
      <c r="BW31" s="634"/>
      <c r="BX31" s="670">
        <v>94.4</v>
      </c>
      <c r="BY31" s="680"/>
      <c r="BZ31" s="680"/>
      <c r="CA31" s="680"/>
      <c r="CB31" s="644"/>
      <c r="CD31" s="687"/>
      <c r="CE31" s="688"/>
      <c r="CF31" s="652" t="s">
        <v>295</v>
      </c>
      <c r="CG31" s="649"/>
      <c r="CH31" s="649"/>
      <c r="CI31" s="649"/>
      <c r="CJ31" s="649"/>
      <c r="CK31" s="649"/>
      <c r="CL31" s="649"/>
      <c r="CM31" s="649"/>
      <c r="CN31" s="649"/>
      <c r="CO31" s="649"/>
      <c r="CP31" s="649"/>
      <c r="CQ31" s="650"/>
      <c r="CR31" s="615">
        <v>29756</v>
      </c>
      <c r="CS31" s="634"/>
      <c r="CT31" s="634"/>
      <c r="CU31" s="634"/>
      <c r="CV31" s="634"/>
      <c r="CW31" s="634"/>
      <c r="CX31" s="634"/>
      <c r="CY31" s="635"/>
      <c r="CZ31" s="618">
        <v>0.7</v>
      </c>
      <c r="DA31" s="636"/>
      <c r="DB31" s="636"/>
      <c r="DC31" s="637"/>
      <c r="DD31" s="621">
        <v>29756</v>
      </c>
      <c r="DE31" s="634"/>
      <c r="DF31" s="634"/>
      <c r="DG31" s="634"/>
      <c r="DH31" s="634"/>
      <c r="DI31" s="634"/>
      <c r="DJ31" s="634"/>
      <c r="DK31" s="635"/>
      <c r="DL31" s="621">
        <v>29756</v>
      </c>
      <c r="DM31" s="634"/>
      <c r="DN31" s="634"/>
      <c r="DO31" s="634"/>
      <c r="DP31" s="634"/>
      <c r="DQ31" s="634"/>
      <c r="DR31" s="634"/>
      <c r="DS31" s="634"/>
      <c r="DT31" s="634"/>
      <c r="DU31" s="634"/>
      <c r="DV31" s="635"/>
      <c r="DW31" s="638">
        <v>1</v>
      </c>
      <c r="DX31" s="639"/>
      <c r="DY31" s="639"/>
      <c r="DZ31" s="639"/>
      <c r="EA31" s="639"/>
      <c r="EB31" s="639"/>
      <c r="EC31" s="640"/>
    </row>
    <row r="32" spans="2:133" ht="11.25" customHeight="1">
      <c r="B32" s="612" t="s">
        <v>296</v>
      </c>
      <c r="C32" s="613"/>
      <c r="D32" s="613"/>
      <c r="E32" s="613"/>
      <c r="F32" s="613"/>
      <c r="G32" s="613"/>
      <c r="H32" s="613"/>
      <c r="I32" s="613"/>
      <c r="J32" s="613"/>
      <c r="K32" s="613"/>
      <c r="L32" s="613"/>
      <c r="M32" s="613"/>
      <c r="N32" s="613"/>
      <c r="O32" s="613"/>
      <c r="P32" s="613"/>
      <c r="Q32" s="614"/>
      <c r="R32" s="615">
        <v>95427</v>
      </c>
      <c r="S32" s="616"/>
      <c r="T32" s="616"/>
      <c r="U32" s="616"/>
      <c r="V32" s="616"/>
      <c r="W32" s="616"/>
      <c r="X32" s="616"/>
      <c r="Y32" s="617"/>
      <c r="Z32" s="668">
        <v>2</v>
      </c>
      <c r="AA32" s="668"/>
      <c r="AB32" s="668"/>
      <c r="AC32" s="668"/>
      <c r="AD32" s="669">
        <v>52725</v>
      </c>
      <c r="AE32" s="669"/>
      <c r="AF32" s="669"/>
      <c r="AG32" s="669"/>
      <c r="AH32" s="669"/>
      <c r="AI32" s="669"/>
      <c r="AJ32" s="669"/>
      <c r="AK32" s="669"/>
      <c r="AL32" s="638">
        <v>2</v>
      </c>
      <c r="AM32" s="670"/>
      <c r="AN32" s="670"/>
      <c r="AO32" s="671"/>
      <c r="AP32" s="697"/>
      <c r="AQ32" s="698"/>
      <c r="AR32" s="698"/>
      <c r="AS32" s="698"/>
      <c r="AT32" s="701"/>
      <c r="AU32" s="183"/>
      <c r="AV32" s="183"/>
      <c r="AW32" s="183"/>
      <c r="AX32" s="596" t="s">
        <v>297</v>
      </c>
      <c r="AY32" s="597"/>
      <c r="AZ32" s="597"/>
      <c r="BA32" s="597"/>
      <c r="BB32" s="597"/>
      <c r="BC32" s="597"/>
      <c r="BD32" s="597"/>
      <c r="BE32" s="597"/>
      <c r="BF32" s="598"/>
      <c r="BG32" s="678">
        <v>97.1</v>
      </c>
      <c r="BH32" s="600"/>
      <c r="BI32" s="600"/>
      <c r="BJ32" s="600"/>
      <c r="BK32" s="600"/>
      <c r="BL32" s="600"/>
      <c r="BM32" s="663">
        <v>84.1</v>
      </c>
      <c r="BN32" s="600"/>
      <c r="BO32" s="600"/>
      <c r="BP32" s="600"/>
      <c r="BQ32" s="657"/>
      <c r="BR32" s="678">
        <v>97.6</v>
      </c>
      <c r="BS32" s="600"/>
      <c r="BT32" s="600"/>
      <c r="BU32" s="600"/>
      <c r="BV32" s="600"/>
      <c r="BW32" s="600"/>
      <c r="BX32" s="663">
        <v>84.8</v>
      </c>
      <c r="BY32" s="600"/>
      <c r="BZ32" s="600"/>
      <c r="CA32" s="600"/>
      <c r="CB32" s="657"/>
      <c r="CD32" s="689"/>
      <c r="CE32" s="690"/>
      <c r="CF32" s="652" t="s">
        <v>298</v>
      </c>
      <c r="CG32" s="649"/>
      <c r="CH32" s="649"/>
      <c r="CI32" s="649"/>
      <c r="CJ32" s="649"/>
      <c r="CK32" s="649"/>
      <c r="CL32" s="649"/>
      <c r="CM32" s="649"/>
      <c r="CN32" s="649"/>
      <c r="CO32" s="649"/>
      <c r="CP32" s="649"/>
      <c r="CQ32" s="650"/>
      <c r="CR32" s="615" t="s">
        <v>109</v>
      </c>
      <c r="CS32" s="616"/>
      <c r="CT32" s="616"/>
      <c r="CU32" s="616"/>
      <c r="CV32" s="616"/>
      <c r="CW32" s="616"/>
      <c r="CX32" s="616"/>
      <c r="CY32" s="617"/>
      <c r="CZ32" s="618" t="s">
        <v>109</v>
      </c>
      <c r="DA32" s="636"/>
      <c r="DB32" s="636"/>
      <c r="DC32" s="637"/>
      <c r="DD32" s="621" t="s">
        <v>109</v>
      </c>
      <c r="DE32" s="616"/>
      <c r="DF32" s="616"/>
      <c r="DG32" s="616"/>
      <c r="DH32" s="616"/>
      <c r="DI32" s="616"/>
      <c r="DJ32" s="616"/>
      <c r="DK32" s="617"/>
      <c r="DL32" s="621" t="s">
        <v>109</v>
      </c>
      <c r="DM32" s="616"/>
      <c r="DN32" s="616"/>
      <c r="DO32" s="616"/>
      <c r="DP32" s="616"/>
      <c r="DQ32" s="616"/>
      <c r="DR32" s="616"/>
      <c r="DS32" s="616"/>
      <c r="DT32" s="616"/>
      <c r="DU32" s="616"/>
      <c r="DV32" s="617"/>
      <c r="DW32" s="638" t="s">
        <v>109</v>
      </c>
      <c r="DX32" s="639"/>
      <c r="DY32" s="639"/>
      <c r="DZ32" s="639"/>
      <c r="EA32" s="639"/>
      <c r="EB32" s="639"/>
      <c r="EC32" s="640"/>
    </row>
    <row r="33" spans="2:133" ht="11.25" customHeight="1">
      <c r="B33" s="612" t="s">
        <v>299</v>
      </c>
      <c r="C33" s="613"/>
      <c r="D33" s="613"/>
      <c r="E33" s="613"/>
      <c r="F33" s="613"/>
      <c r="G33" s="613"/>
      <c r="H33" s="613"/>
      <c r="I33" s="613"/>
      <c r="J33" s="613"/>
      <c r="K33" s="613"/>
      <c r="L33" s="613"/>
      <c r="M33" s="613"/>
      <c r="N33" s="613"/>
      <c r="O33" s="613"/>
      <c r="P33" s="613"/>
      <c r="Q33" s="614"/>
      <c r="R33" s="615">
        <v>513281</v>
      </c>
      <c r="S33" s="616"/>
      <c r="T33" s="616"/>
      <c r="U33" s="616"/>
      <c r="V33" s="616"/>
      <c r="W33" s="616"/>
      <c r="X33" s="616"/>
      <c r="Y33" s="617"/>
      <c r="Z33" s="668">
        <v>10.8</v>
      </c>
      <c r="AA33" s="668"/>
      <c r="AB33" s="668"/>
      <c r="AC33" s="668"/>
      <c r="AD33" s="669" t="s">
        <v>109</v>
      </c>
      <c r="AE33" s="669"/>
      <c r="AF33" s="669"/>
      <c r="AG33" s="669"/>
      <c r="AH33" s="669"/>
      <c r="AI33" s="669"/>
      <c r="AJ33" s="669"/>
      <c r="AK33" s="669"/>
      <c r="AL33" s="638" t="s">
        <v>109</v>
      </c>
      <c r="AM33" s="670"/>
      <c r="AN33" s="670"/>
      <c r="AO33" s="671"/>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2" t="s">
        <v>300</v>
      </c>
      <c r="CE33" s="649"/>
      <c r="CF33" s="649"/>
      <c r="CG33" s="649"/>
      <c r="CH33" s="649"/>
      <c r="CI33" s="649"/>
      <c r="CJ33" s="649"/>
      <c r="CK33" s="649"/>
      <c r="CL33" s="649"/>
      <c r="CM33" s="649"/>
      <c r="CN33" s="649"/>
      <c r="CO33" s="649"/>
      <c r="CP33" s="649"/>
      <c r="CQ33" s="650"/>
      <c r="CR33" s="615">
        <v>2229986</v>
      </c>
      <c r="CS33" s="634"/>
      <c r="CT33" s="634"/>
      <c r="CU33" s="634"/>
      <c r="CV33" s="634"/>
      <c r="CW33" s="634"/>
      <c r="CX33" s="634"/>
      <c r="CY33" s="635"/>
      <c r="CZ33" s="618">
        <v>52.1</v>
      </c>
      <c r="DA33" s="636"/>
      <c r="DB33" s="636"/>
      <c r="DC33" s="637"/>
      <c r="DD33" s="621">
        <v>1821582</v>
      </c>
      <c r="DE33" s="634"/>
      <c r="DF33" s="634"/>
      <c r="DG33" s="634"/>
      <c r="DH33" s="634"/>
      <c r="DI33" s="634"/>
      <c r="DJ33" s="634"/>
      <c r="DK33" s="635"/>
      <c r="DL33" s="621">
        <v>1236329</v>
      </c>
      <c r="DM33" s="634"/>
      <c r="DN33" s="634"/>
      <c r="DO33" s="634"/>
      <c r="DP33" s="634"/>
      <c r="DQ33" s="634"/>
      <c r="DR33" s="634"/>
      <c r="DS33" s="634"/>
      <c r="DT33" s="634"/>
      <c r="DU33" s="634"/>
      <c r="DV33" s="635"/>
      <c r="DW33" s="638">
        <v>43.6</v>
      </c>
      <c r="DX33" s="639"/>
      <c r="DY33" s="639"/>
      <c r="DZ33" s="639"/>
      <c r="EA33" s="639"/>
      <c r="EB33" s="639"/>
      <c r="EC33" s="640"/>
    </row>
    <row r="34" spans="2:133" ht="11.25" customHeight="1">
      <c r="B34" s="612" t="s">
        <v>301</v>
      </c>
      <c r="C34" s="613"/>
      <c r="D34" s="613"/>
      <c r="E34" s="613"/>
      <c r="F34" s="613"/>
      <c r="G34" s="613"/>
      <c r="H34" s="613"/>
      <c r="I34" s="613"/>
      <c r="J34" s="613"/>
      <c r="K34" s="613"/>
      <c r="L34" s="613"/>
      <c r="M34" s="613"/>
      <c r="N34" s="613"/>
      <c r="O34" s="613"/>
      <c r="P34" s="613"/>
      <c r="Q34" s="614"/>
      <c r="R34" s="615" t="s">
        <v>109</v>
      </c>
      <c r="S34" s="616"/>
      <c r="T34" s="616"/>
      <c r="U34" s="616"/>
      <c r="V34" s="616"/>
      <c r="W34" s="616"/>
      <c r="X34" s="616"/>
      <c r="Y34" s="617"/>
      <c r="Z34" s="668" t="s">
        <v>109</v>
      </c>
      <c r="AA34" s="668"/>
      <c r="AB34" s="668"/>
      <c r="AC34" s="668"/>
      <c r="AD34" s="669" t="s">
        <v>109</v>
      </c>
      <c r="AE34" s="669"/>
      <c r="AF34" s="669"/>
      <c r="AG34" s="669"/>
      <c r="AH34" s="669"/>
      <c r="AI34" s="669"/>
      <c r="AJ34" s="669"/>
      <c r="AK34" s="669"/>
      <c r="AL34" s="638" t="s">
        <v>109</v>
      </c>
      <c r="AM34" s="670"/>
      <c r="AN34" s="670"/>
      <c r="AO34" s="671"/>
      <c r="AP34" s="186"/>
      <c r="AQ34" s="675" t="s">
        <v>302</v>
      </c>
      <c r="AR34" s="676"/>
      <c r="AS34" s="676"/>
      <c r="AT34" s="676"/>
      <c r="AU34" s="676"/>
      <c r="AV34" s="676"/>
      <c r="AW34" s="676"/>
      <c r="AX34" s="676"/>
      <c r="AY34" s="676"/>
      <c r="AZ34" s="676"/>
      <c r="BA34" s="676"/>
      <c r="BB34" s="676"/>
      <c r="BC34" s="676"/>
      <c r="BD34" s="676"/>
      <c r="BE34" s="676"/>
      <c r="BF34" s="677"/>
      <c r="BG34" s="675" t="s">
        <v>303</v>
      </c>
      <c r="BH34" s="676"/>
      <c r="BI34" s="676"/>
      <c r="BJ34" s="676"/>
      <c r="BK34" s="676"/>
      <c r="BL34" s="676"/>
      <c r="BM34" s="676"/>
      <c r="BN34" s="676"/>
      <c r="BO34" s="676"/>
      <c r="BP34" s="676"/>
      <c r="BQ34" s="676"/>
      <c r="BR34" s="676"/>
      <c r="BS34" s="676"/>
      <c r="BT34" s="676"/>
      <c r="BU34" s="676"/>
      <c r="BV34" s="676"/>
      <c r="BW34" s="676"/>
      <c r="BX34" s="676"/>
      <c r="BY34" s="676"/>
      <c r="BZ34" s="676"/>
      <c r="CA34" s="676"/>
      <c r="CB34" s="677"/>
      <c r="CD34" s="652" t="s">
        <v>304</v>
      </c>
      <c r="CE34" s="649"/>
      <c r="CF34" s="649"/>
      <c r="CG34" s="649"/>
      <c r="CH34" s="649"/>
      <c r="CI34" s="649"/>
      <c r="CJ34" s="649"/>
      <c r="CK34" s="649"/>
      <c r="CL34" s="649"/>
      <c r="CM34" s="649"/>
      <c r="CN34" s="649"/>
      <c r="CO34" s="649"/>
      <c r="CP34" s="649"/>
      <c r="CQ34" s="650"/>
      <c r="CR34" s="615">
        <v>794001</v>
      </c>
      <c r="CS34" s="616"/>
      <c r="CT34" s="616"/>
      <c r="CU34" s="616"/>
      <c r="CV34" s="616"/>
      <c r="CW34" s="616"/>
      <c r="CX34" s="616"/>
      <c r="CY34" s="617"/>
      <c r="CZ34" s="618">
        <v>18.600000000000001</v>
      </c>
      <c r="DA34" s="636"/>
      <c r="DB34" s="636"/>
      <c r="DC34" s="637"/>
      <c r="DD34" s="621">
        <v>532336</v>
      </c>
      <c r="DE34" s="616"/>
      <c r="DF34" s="616"/>
      <c r="DG34" s="616"/>
      <c r="DH34" s="616"/>
      <c r="DI34" s="616"/>
      <c r="DJ34" s="616"/>
      <c r="DK34" s="617"/>
      <c r="DL34" s="621">
        <v>448448</v>
      </c>
      <c r="DM34" s="616"/>
      <c r="DN34" s="616"/>
      <c r="DO34" s="616"/>
      <c r="DP34" s="616"/>
      <c r="DQ34" s="616"/>
      <c r="DR34" s="616"/>
      <c r="DS34" s="616"/>
      <c r="DT34" s="616"/>
      <c r="DU34" s="616"/>
      <c r="DV34" s="617"/>
      <c r="DW34" s="638">
        <v>15.8</v>
      </c>
      <c r="DX34" s="639"/>
      <c r="DY34" s="639"/>
      <c r="DZ34" s="639"/>
      <c r="EA34" s="639"/>
      <c r="EB34" s="639"/>
      <c r="EC34" s="640"/>
    </row>
    <row r="35" spans="2:133" ht="11.25" customHeight="1">
      <c r="B35" s="612" t="s">
        <v>305</v>
      </c>
      <c r="C35" s="613"/>
      <c r="D35" s="613"/>
      <c r="E35" s="613"/>
      <c r="F35" s="613"/>
      <c r="G35" s="613"/>
      <c r="H35" s="613"/>
      <c r="I35" s="613"/>
      <c r="J35" s="613"/>
      <c r="K35" s="613"/>
      <c r="L35" s="613"/>
      <c r="M35" s="613"/>
      <c r="N35" s="613"/>
      <c r="O35" s="613"/>
      <c r="P35" s="613"/>
      <c r="Q35" s="614"/>
      <c r="R35" s="615">
        <v>141181</v>
      </c>
      <c r="S35" s="616"/>
      <c r="T35" s="616"/>
      <c r="U35" s="616"/>
      <c r="V35" s="616"/>
      <c r="W35" s="616"/>
      <c r="X35" s="616"/>
      <c r="Y35" s="617"/>
      <c r="Z35" s="668">
        <v>3</v>
      </c>
      <c r="AA35" s="668"/>
      <c r="AB35" s="668"/>
      <c r="AC35" s="668"/>
      <c r="AD35" s="669" t="s">
        <v>109</v>
      </c>
      <c r="AE35" s="669"/>
      <c r="AF35" s="669"/>
      <c r="AG35" s="669"/>
      <c r="AH35" s="669"/>
      <c r="AI35" s="669"/>
      <c r="AJ35" s="669"/>
      <c r="AK35" s="669"/>
      <c r="AL35" s="638" t="s">
        <v>109</v>
      </c>
      <c r="AM35" s="670"/>
      <c r="AN35" s="670"/>
      <c r="AO35" s="671"/>
      <c r="AP35" s="186"/>
      <c r="AQ35" s="672" t="s">
        <v>306</v>
      </c>
      <c r="AR35" s="673"/>
      <c r="AS35" s="673"/>
      <c r="AT35" s="673"/>
      <c r="AU35" s="673"/>
      <c r="AV35" s="673"/>
      <c r="AW35" s="673"/>
      <c r="AX35" s="673"/>
      <c r="AY35" s="674"/>
      <c r="AZ35" s="665">
        <v>404900</v>
      </c>
      <c r="BA35" s="666"/>
      <c r="BB35" s="666"/>
      <c r="BC35" s="666"/>
      <c r="BD35" s="666"/>
      <c r="BE35" s="666"/>
      <c r="BF35" s="667"/>
      <c r="BG35" s="672" t="s">
        <v>307</v>
      </c>
      <c r="BH35" s="673"/>
      <c r="BI35" s="673"/>
      <c r="BJ35" s="673"/>
      <c r="BK35" s="673"/>
      <c r="BL35" s="673"/>
      <c r="BM35" s="673"/>
      <c r="BN35" s="673"/>
      <c r="BO35" s="673"/>
      <c r="BP35" s="673"/>
      <c r="BQ35" s="673"/>
      <c r="BR35" s="673"/>
      <c r="BS35" s="673"/>
      <c r="BT35" s="673"/>
      <c r="BU35" s="674"/>
      <c r="BV35" s="665">
        <v>548</v>
      </c>
      <c r="BW35" s="666"/>
      <c r="BX35" s="666"/>
      <c r="BY35" s="666"/>
      <c r="BZ35" s="666"/>
      <c r="CA35" s="666"/>
      <c r="CB35" s="667"/>
      <c r="CD35" s="652" t="s">
        <v>308</v>
      </c>
      <c r="CE35" s="649"/>
      <c r="CF35" s="649"/>
      <c r="CG35" s="649"/>
      <c r="CH35" s="649"/>
      <c r="CI35" s="649"/>
      <c r="CJ35" s="649"/>
      <c r="CK35" s="649"/>
      <c r="CL35" s="649"/>
      <c r="CM35" s="649"/>
      <c r="CN35" s="649"/>
      <c r="CO35" s="649"/>
      <c r="CP35" s="649"/>
      <c r="CQ35" s="650"/>
      <c r="CR35" s="615">
        <v>39095</v>
      </c>
      <c r="CS35" s="634"/>
      <c r="CT35" s="634"/>
      <c r="CU35" s="634"/>
      <c r="CV35" s="634"/>
      <c r="CW35" s="634"/>
      <c r="CX35" s="634"/>
      <c r="CY35" s="635"/>
      <c r="CZ35" s="618">
        <v>0.9</v>
      </c>
      <c r="DA35" s="636"/>
      <c r="DB35" s="636"/>
      <c r="DC35" s="637"/>
      <c r="DD35" s="621">
        <v>34275</v>
      </c>
      <c r="DE35" s="634"/>
      <c r="DF35" s="634"/>
      <c r="DG35" s="634"/>
      <c r="DH35" s="634"/>
      <c r="DI35" s="634"/>
      <c r="DJ35" s="634"/>
      <c r="DK35" s="635"/>
      <c r="DL35" s="621">
        <v>30819</v>
      </c>
      <c r="DM35" s="634"/>
      <c r="DN35" s="634"/>
      <c r="DO35" s="634"/>
      <c r="DP35" s="634"/>
      <c r="DQ35" s="634"/>
      <c r="DR35" s="634"/>
      <c r="DS35" s="634"/>
      <c r="DT35" s="634"/>
      <c r="DU35" s="634"/>
      <c r="DV35" s="635"/>
      <c r="DW35" s="638">
        <v>1.1000000000000001</v>
      </c>
      <c r="DX35" s="639"/>
      <c r="DY35" s="639"/>
      <c r="DZ35" s="639"/>
      <c r="EA35" s="639"/>
      <c r="EB35" s="639"/>
      <c r="EC35" s="640"/>
    </row>
    <row r="36" spans="2:133" ht="11.25" customHeight="1">
      <c r="B36" s="596" t="s">
        <v>309</v>
      </c>
      <c r="C36" s="597"/>
      <c r="D36" s="597"/>
      <c r="E36" s="597"/>
      <c r="F36" s="597"/>
      <c r="G36" s="597"/>
      <c r="H36" s="597"/>
      <c r="I36" s="597"/>
      <c r="J36" s="597"/>
      <c r="K36" s="597"/>
      <c r="L36" s="597"/>
      <c r="M36" s="597"/>
      <c r="N36" s="597"/>
      <c r="O36" s="597"/>
      <c r="P36" s="597"/>
      <c r="Q36" s="598"/>
      <c r="R36" s="599">
        <v>4757627</v>
      </c>
      <c r="S36" s="656"/>
      <c r="T36" s="656"/>
      <c r="U36" s="656"/>
      <c r="V36" s="656"/>
      <c r="W36" s="656"/>
      <c r="X36" s="656"/>
      <c r="Y36" s="659"/>
      <c r="Z36" s="660">
        <v>100</v>
      </c>
      <c r="AA36" s="660"/>
      <c r="AB36" s="660"/>
      <c r="AC36" s="660"/>
      <c r="AD36" s="661">
        <v>2693663</v>
      </c>
      <c r="AE36" s="661"/>
      <c r="AF36" s="661"/>
      <c r="AG36" s="661"/>
      <c r="AH36" s="661"/>
      <c r="AI36" s="661"/>
      <c r="AJ36" s="661"/>
      <c r="AK36" s="661"/>
      <c r="AL36" s="662">
        <v>100</v>
      </c>
      <c r="AM36" s="663"/>
      <c r="AN36" s="663"/>
      <c r="AO36" s="664"/>
      <c r="AQ36" s="641" t="s">
        <v>310</v>
      </c>
      <c r="AR36" s="642"/>
      <c r="AS36" s="642"/>
      <c r="AT36" s="642"/>
      <c r="AU36" s="642"/>
      <c r="AV36" s="642"/>
      <c r="AW36" s="642"/>
      <c r="AX36" s="642"/>
      <c r="AY36" s="643"/>
      <c r="AZ36" s="615">
        <v>44169</v>
      </c>
      <c r="BA36" s="616"/>
      <c r="BB36" s="616"/>
      <c r="BC36" s="616"/>
      <c r="BD36" s="634"/>
      <c r="BE36" s="634"/>
      <c r="BF36" s="644"/>
      <c r="BG36" s="652" t="s">
        <v>311</v>
      </c>
      <c r="BH36" s="649"/>
      <c r="BI36" s="649"/>
      <c r="BJ36" s="649"/>
      <c r="BK36" s="649"/>
      <c r="BL36" s="649"/>
      <c r="BM36" s="649"/>
      <c r="BN36" s="649"/>
      <c r="BO36" s="649"/>
      <c r="BP36" s="649"/>
      <c r="BQ36" s="649"/>
      <c r="BR36" s="649"/>
      <c r="BS36" s="649"/>
      <c r="BT36" s="649"/>
      <c r="BU36" s="650"/>
      <c r="BV36" s="615">
        <v>-157622</v>
      </c>
      <c r="BW36" s="616"/>
      <c r="BX36" s="616"/>
      <c r="BY36" s="616"/>
      <c r="BZ36" s="616"/>
      <c r="CA36" s="616"/>
      <c r="CB36" s="651"/>
      <c r="CD36" s="652" t="s">
        <v>312</v>
      </c>
      <c r="CE36" s="649"/>
      <c r="CF36" s="649"/>
      <c r="CG36" s="649"/>
      <c r="CH36" s="649"/>
      <c r="CI36" s="649"/>
      <c r="CJ36" s="649"/>
      <c r="CK36" s="649"/>
      <c r="CL36" s="649"/>
      <c r="CM36" s="649"/>
      <c r="CN36" s="649"/>
      <c r="CO36" s="649"/>
      <c r="CP36" s="649"/>
      <c r="CQ36" s="650"/>
      <c r="CR36" s="615">
        <v>666738</v>
      </c>
      <c r="CS36" s="616"/>
      <c r="CT36" s="616"/>
      <c r="CU36" s="616"/>
      <c r="CV36" s="616"/>
      <c r="CW36" s="616"/>
      <c r="CX36" s="616"/>
      <c r="CY36" s="617"/>
      <c r="CZ36" s="618">
        <v>15.6</v>
      </c>
      <c r="DA36" s="636"/>
      <c r="DB36" s="636"/>
      <c r="DC36" s="637"/>
      <c r="DD36" s="621">
        <v>586670</v>
      </c>
      <c r="DE36" s="616"/>
      <c r="DF36" s="616"/>
      <c r="DG36" s="616"/>
      <c r="DH36" s="616"/>
      <c r="DI36" s="616"/>
      <c r="DJ36" s="616"/>
      <c r="DK36" s="617"/>
      <c r="DL36" s="621">
        <v>488395</v>
      </c>
      <c r="DM36" s="616"/>
      <c r="DN36" s="616"/>
      <c r="DO36" s="616"/>
      <c r="DP36" s="616"/>
      <c r="DQ36" s="616"/>
      <c r="DR36" s="616"/>
      <c r="DS36" s="616"/>
      <c r="DT36" s="616"/>
      <c r="DU36" s="616"/>
      <c r="DV36" s="617"/>
      <c r="DW36" s="638">
        <v>17.2</v>
      </c>
      <c r="DX36" s="639"/>
      <c r="DY36" s="639"/>
      <c r="DZ36" s="639"/>
      <c r="EA36" s="639"/>
      <c r="EB36" s="639"/>
      <c r="EC36" s="640"/>
    </row>
    <row r="37" spans="2:133" ht="11.25" customHeight="1">
      <c r="AQ37" s="641" t="s">
        <v>313</v>
      </c>
      <c r="AR37" s="642"/>
      <c r="AS37" s="642"/>
      <c r="AT37" s="642"/>
      <c r="AU37" s="642"/>
      <c r="AV37" s="642"/>
      <c r="AW37" s="642"/>
      <c r="AX37" s="642"/>
      <c r="AY37" s="643"/>
      <c r="AZ37" s="615">
        <v>24057</v>
      </c>
      <c r="BA37" s="616"/>
      <c r="BB37" s="616"/>
      <c r="BC37" s="616"/>
      <c r="BD37" s="634"/>
      <c r="BE37" s="634"/>
      <c r="BF37" s="644"/>
      <c r="BG37" s="652" t="s">
        <v>314</v>
      </c>
      <c r="BH37" s="649"/>
      <c r="BI37" s="649"/>
      <c r="BJ37" s="649"/>
      <c r="BK37" s="649"/>
      <c r="BL37" s="649"/>
      <c r="BM37" s="649"/>
      <c r="BN37" s="649"/>
      <c r="BO37" s="649"/>
      <c r="BP37" s="649"/>
      <c r="BQ37" s="649"/>
      <c r="BR37" s="649"/>
      <c r="BS37" s="649"/>
      <c r="BT37" s="649"/>
      <c r="BU37" s="650"/>
      <c r="BV37" s="615">
        <v>918</v>
      </c>
      <c r="BW37" s="616"/>
      <c r="BX37" s="616"/>
      <c r="BY37" s="616"/>
      <c r="BZ37" s="616"/>
      <c r="CA37" s="616"/>
      <c r="CB37" s="651"/>
      <c r="CD37" s="652" t="s">
        <v>315</v>
      </c>
      <c r="CE37" s="649"/>
      <c r="CF37" s="649"/>
      <c r="CG37" s="649"/>
      <c r="CH37" s="649"/>
      <c r="CI37" s="649"/>
      <c r="CJ37" s="649"/>
      <c r="CK37" s="649"/>
      <c r="CL37" s="649"/>
      <c r="CM37" s="649"/>
      <c r="CN37" s="649"/>
      <c r="CO37" s="649"/>
      <c r="CP37" s="649"/>
      <c r="CQ37" s="650"/>
      <c r="CR37" s="615">
        <v>340879</v>
      </c>
      <c r="CS37" s="634"/>
      <c r="CT37" s="634"/>
      <c r="CU37" s="634"/>
      <c r="CV37" s="634"/>
      <c r="CW37" s="634"/>
      <c r="CX37" s="634"/>
      <c r="CY37" s="635"/>
      <c r="CZ37" s="618">
        <v>8</v>
      </c>
      <c r="DA37" s="636"/>
      <c r="DB37" s="636"/>
      <c r="DC37" s="637"/>
      <c r="DD37" s="621">
        <v>340403</v>
      </c>
      <c r="DE37" s="634"/>
      <c r="DF37" s="634"/>
      <c r="DG37" s="634"/>
      <c r="DH37" s="634"/>
      <c r="DI37" s="634"/>
      <c r="DJ37" s="634"/>
      <c r="DK37" s="635"/>
      <c r="DL37" s="621">
        <v>340403</v>
      </c>
      <c r="DM37" s="634"/>
      <c r="DN37" s="634"/>
      <c r="DO37" s="634"/>
      <c r="DP37" s="634"/>
      <c r="DQ37" s="634"/>
      <c r="DR37" s="634"/>
      <c r="DS37" s="634"/>
      <c r="DT37" s="634"/>
      <c r="DU37" s="634"/>
      <c r="DV37" s="635"/>
      <c r="DW37" s="638">
        <v>12</v>
      </c>
      <c r="DX37" s="639"/>
      <c r="DY37" s="639"/>
      <c r="DZ37" s="639"/>
      <c r="EA37" s="639"/>
      <c r="EB37" s="639"/>
      <c r="EC37" s="640"/>
    </row>
    <row r="38" spans="2:133" ht="11.25" customHeight="1">
      <c r="AQ38" s="641" t="s">
        <v>316</v>
      </c>
      <c r="AR38" s="642"/>
      <c r="AS38" s="642"/>
      <c r="AT38" s="642"/>
      <c r="AU38" s="642"/>
      <c r="AV38" s="642"/>
      <c r="AW38" s="642"/>
      <c r="AX38" s="642"/>
      <c r="AY38" s="643"/>
      <c r="AZ38" s="615">
        <v>2000</v>
      </c>
      <c r="BA38" s="616"/>
      <c r="BB38" s="616"/>
      <c r="BC38" s="616"/>
      <c r="BD38" s="634"/>
      <c r="BE38" s="634"/>
      <c r="BF38" s="644"/>
      <c r="BG38" s="652" t="s">
        <v>317</v>
      </c>
      <c r="BH38" s="649"/>
      <c r="BI38" s="649"/>
      <c r="BJ38" s="649"/>
      <c r="BK38" s="649"/>
      <c r="BL38" s="649"/>
      <c r="BM38" s="649"/>
      <c r="BN38" s="649"/>
      <c r="BO38" s="649"/>
      <c r="BP38" s="649"/>
      <c r="BQ38" s="649"/>
      <c r="BR38" s="649"/>
      <c r="BS38" s="649"/>
      <c r="BT38" s="649"/>
      <c r="BU38" s="650"/>
      <c r="BV38" s="615">
        <v>1591</v>
      </c>
      <c r="BW38" s="616"/>
      <c r="BX38" s="616"/>
      <c r="BY38" s="616"/>
      <c r="BZ38" s="616"/>
      <c r="CA38" s="616"/>
      <c r="CB38" s="651"/>
      <c r="CD38" s="652" t="s">
        <v>318</v>
      </c>
      <c r="CE38" s="649"/>
      <c r="CF38" s="649"/>
      <c r="CG38" s="649"/>
      <c r="CH38" s="649"/>
      <c r="CI38" s="649"/>
      <c r="CJ38" s="649"/>
      <c r="CK38" s="649"/>
      <c r="CL38" s="649"/>
      <c r="CM38" s="649"/>
      <c r="CN38" s="649"/>
      <c r="CO38" s="649"/>
      <c r="CP38" s="649"/>
      <c r="CQ38" s="650"/>
      <c r="CR38" s="615">
        <v>404900</v>
      </c>
      <c r="CS38" s="616"/>
      <c r="CT38" s="616"/>
      <c r="CU38" s="616"/>
      <c r="CV38" s="616"/>
      <c r="CW38" s="616"/>
      <c r="CX38" s="616"/>
      <c r="CY38" s="617"/>
      <c r="CZ38" s="618">
        <v>9.5</v>
      </c>
      <c r="DA38" s="636"/>
      <c r="DB38" s="636"/>
      <c r="DC38" s="637"/>
      <c r="DD38" s="621">
        <v>359159</v>
      </c>
      <c r="DE38" s="616"/>
      <c r="DF38" s="616"/>
      <c r="DG38" s="616"/>
      <c r="DH38" s="616"/>
      <c r="DI38" s="616"/>
      <c r="DJ38" s="616"/>
      <c r="DK38" s="617"/>
      <c r="DL38" s="621">
        <v>268667</v>
      </c>
      <c r="DM38" s="616"/>
      <c r="DN38" s="616"/>
      <c r="DO38" s="616"/>
      <c r="DP38" s="616"/>
      <c r="DQ38" s="616"/>
      <c r="DR38" s="616"/>
      <c r="DS38" s="616"/>
      <c r="DT38" s="616"/>
      <c r="DU38" s="616"/>
      <c r="DV38" s="617"/>
      <c r="DW38" s="638">
        <v>9.5</v>
      </c>
      <c r="DX38" s="639"/>
      <c r="DY38" s="639"/>
      <c r="DZ38" s="639"/>
      <c r="EA38" s="639"/>
      <c r="EB38" s="639"/>
      <c r="EC38" s="640"/>
    </row>
    <row r="39" spans="2:133" ht="11.25" customHeight="1">
      <c r="AQ39" s="641" t="s">
        <v>319</v>
      </c>
      <c r="AR39" s="642"/>
      <c r="AS39" s="642"/>
      <c r="AT39" s="642"/>
      <c r="AU39" s="642"/>
      <c r="AV39" s="642"/>
      <c r="AW39" s="642"/>
      <c r="AX39" s="642"/>
      <c r="AY39" s="643"/>
      <c r="AZ39" s="615">
        <v>1500</v>
      </c>
      <c r="BA39" s="616"/>
      <c r="BB39" s="616"/>
      <c r="BC39" s="616"/>
      <c r="BD39" s="634"/>
      <c r="BE39" s="634"/>
      <c r="BF39" s="644"/>
      <c r="BG39" s="645" t="s">
        <v>320</v>
      </c>
      <c r="BH39" s="646"/>
      <c r="BI39" s="646"/>
      <c r="BJ39" s="646"/>
      <c r="BK39" s="646"/>
      <c r="BL39" s="187"/>
      <c r="BM39" s="649" t="s">
        <v>321</v>
      </c>
      <c r="BN39" s="649"/>
      <c r="BO39" s="649"/>
      <c r="BP39" s="649"/>
      <c r="BQ39" s="649"/>
      <c r="BR39" s="649"/>
      <c r="BS39" s="649"/>
      <c r="BT39" s="649"/>
      <c r="BU39" s="650"/>
      <c r="BV39" s="615">
        <v>75</v>
      </c>
      <c r="BW39" s="616"/>
      <c r="BX39" s="616"/>
      <c r="BY39" s="616"/>
      <c r="BZ39" s="616"/>
      <c r="CA39" s="616"/>
      <c r="CB39" s="651"/>
      <c r="CD39" s="652" t="s">
        <v>322</v>
      </c>
      <c r="CE39" s="649"/>
      <c r="CF39" s="649"/>
      <c r="CG39" s="649"/>
      <c r="CH39" s="649"/>
      <c r="CI39" s="649"/>
      <c r="CJ39" s="649"/>
      <c r="CK39" s="649"/>
      <c r="CL39" s="649"/>
      <c r="CM39" s="649"/>
      <c r="CN39" s="649"/>
      <c r="CO39" s="649"/>
      <c r="CP39" s="649"/>
      <c r="CQ39" s="650"/>
      <c r="CR39" s="615">
        <v>315252</v>
      </c>
      <c r="CS39" s="634"/>
      <c r="CT39" s="634"/>
      <c r="CU39" s="634"/>
      <c r="CV39" s="634"/>
      <c r="CW39" s="634"/>
      <c r="CX39" s="634"/>
      <c r="CY39" s="635"/>
      <c r="CZ39" s="618">
        <v>7.4</v>
      </c>
      <c r="DA39" s="636"/>
      <c r="DB39" s="636"/>
      <c r="DC39" s="637"/>
      <c r="DD39" s="621">
        <v>309142</v>
      </c>
      <c r="DE39" s="634"/>
      <c r="DF39" s="634"/>
      <c r="DG39" s="634"/>
      <c r="DH39" s="634"/>
      <c r="DI39" s="634"/>
      <c r="DJ39" s="634"/>
      <c r="DK39" s="635"/>
      <c r="DL39" s="621" t="s">
        <v>109</v>
      </c>
      <c r="DM39" s="634"/>
      <c r="DN39" s="634"/>
      <c r="DO39" s="634"/>
      <c r="DP39" s="634"/>
      <c r="DQ39" s="634"/>
      <c r="DR39" s="634"/>
      <c r="DS39" s="634"/>
      <c r="DT39" s="634"/>
      <c r="DU39" s="634"/>
      <c r="DV39" s="635"/>
      <c r="DW39" s="638" t="s">
        <v>109</v>
      </c>
      <c r="DX39" s="639"/>
      <c r="DY39" s="639"/>
      <c r="DZ39" s="639"/>
      <c r="EA39" s="639"/>
      <c r="EB39" s="639"/>
      <c r="EC39" s="64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1" t="s">
        <v>323</v>
      </c>
      <c r="AR40" s="642"/>
      <c r="AS40" s="642"/>
      <c r="AT40" s="642"/>
      <c r="AU40" s="642"/>
      <c r="AV40" s="642"/>
      <c r="AW40" s="642"/>
      <c r="AX40" s="642"/>
      <c r="AY40" s="643"/>
      <c r="AZ40" s="615">
        <v>142955</v>
      </c>
      <c r="BA40" s="616"/>
      <c r="BB40" s="616"/>
      <c r="BC40" s="616"/>
      <c r="BD40" s="634"/>
      <c r="BE40" s="634"/>
      <c r="BF40" s="644"/>
      <c r="BG40" s="645"/>
      <c r="BH40" s="646"/>
      <c r="BI40" s="646"/>
      <c r="BJ40" s="646"/>
      <c r="BK40" s="646"/>
      <c r="BL40" s="187"/>
      <c r="BM40" s="649" t="s">
        <v>324</v>
      </c>
      <c r="BN40" s="649"/>
      <c r="BO40" s="649"/>
      <c r="BP40" s="649"/>
      <c r="BQ40" s="649"/>
      <c r="BR40" s="649"/>
      <c r="BS40" s="649"/>
      <c r="BT40" s="649"/>
      <c r="BU40" s="650"/>
      <c r="BV40" s="615">
        <v>127</v>
      </c>
      <c r="BW40" s="616"/>
      <c r="BX40" s="616"/>
      <c r="BY40" s="616"/>
      <c r="BZ40" s="616"/>
      <c r="CA40" s="616"/>
      <c r="CB40" s="651"/>
      <c r="CD40" s="652" t="s">
        <v>325</v>
      </c>
      <c r="CE40" s="649"/>
      <c r="CF40" s="649"/>
      <c r="CG40" s="649"/>
      <c r="CH40" s="649"/>
      <c r="CI40" s="649"/>
      <c r="CJ40" s="649"/>
      <c r="CK40" s="649"/>
      <c r="CL40" s="649"/>
      <c r="CM40" s="649"/>
      <c r="CN40" s="649"/>
      <c r="CO40" s="649"/>
      <c r="CP40" s="649"/>
      <c r="CQ40" s="650"/>
      <c r="CR40" s="615">
        <v>10000</v>
      </c>
      <c r="CS40" s="616"/>
      <c r="CT40" s="616"/>
      <c r="CU40" s="616"/>
      <c r="CV40" s="616"/>
      <c r="CW40" s="616"/>
      <c r="CX40" s="616"/>
      <c r="CY40" s="617"/>
      <c r="CZ40" s="618">
        <v>0.2</v>
      </c>
      <c r="DA40" s="636"/>
      <c r="DB40" s="636"/>
      <c r="DC40" s="637"/>
      <c r="DD40" s="621" t="s">
        <v>109</v>
      </c>
      <c r="DE40" s="616"/>
      <c r="DF40" s="616"/>
      <c r="DG40" s="616"/>
      <c r="DH40" s="616"/>
      <c r="DI40" s="616"/>
      <c r="DJ40" s="616"/>
      <c r="DK40" s="617"/>
      <c r="DL40" s="621" t="s">
        <v>109</v>
      </c>
      <c r="DM40" s="616"/>
      <c r="DN40" s="616"/>
      <c r="DO40" s="616"/>
      <c r="DP40" s="616"/>
      <c r="DQ40" s="616"/>
      <c r="DR40" s="616"/>
      <c r="DS40" s="616"/>
      <c r="DT40" s="616"/>
      <c r="DU40" s="616"/>
      <c r="DV40" s="617"/>
      <c r="DW40" s="638" t="s">
        <v>109</v>
      </c>
      <c r="DX40" s="639"/>
      <c r="DY40" s="639"/>
      <c r="DZ40" s="639"/>
      <c r="EA40" s="639"/>
      <c r="EB40" s="639"/>
      <c r="EC40" s="64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3" t="s">
        <v>316</v>
      </c>
      <c r="AR41" s="654"/>
      <c r="AS41" s="654"/>
      <c r="AT41" s="654"/>
      <c r="AU41" s="654"/>
      <c r="AV41" s="654"/>
      <c r="AW41" s="654"/>
      <c r="AX41" s="654"/>
      <c r="AY41" s="655"/>
      <c r="AZ41" s="599">
        <v>190219</v>
      </c>
      <c r="BA41" s="656"/>
      <c r="BB41" s="656"/>
      <c r="BC41" s="656"/>
      <c r="BD41" s="600"/>
      <c r="BE41" s="600"/>
      <c r="BF41" s="657"/>
      <c r="BG41" s="647"/>
      <c r="BH41" s="648"/>
      <c r="BI41" s="648"/>
      <c r="BJ41" s="648"/>
      <c r="BK41" s="648"/>
      <c r="BL41" s="189"/>
      <c r="BM41" s="654" t="s">
        <v>326</v>
      </c>
      <c r="BN41" s="654"/>
      <c r="BO41" s="654"/>
      <c r="BP41" s="654"/>
      <c r="BQ41" s="654"/>
      <c r="BR41" s="654"/>
      <c r="BS41" s="654"/>
      <c r="BT41" s="654"/>
      <c r="BU41" s="655"/>
      <c r="BV41" s="599">
        <v>292</v>
      </c>
      <c r="BW41" s="656"/>
      <c r="BX41" s="656"/>
      <c r="BY41" s="656"/>
      <c r="BZ41" s="656"/>
      <c r="CA41" s="656"/>
      <c r="CB41" s="658"/>
      <c r="CD41" s="652" t="s">
        <v>327</v>
      </c>
      <c r="CE41" s="649"/>
      <c r="CF41" s="649"/>
      <c r="CG41" s="649"/>
      <c r="CH41" s="649"/>
      <c r="CI41" s="649"/>
      <c r="CJ41" s="649"/>
      <c r="CK41" s="649"/>
      <c r="CL41" s="649"/>
      <c r="CM41" s="649"/>
      <c r="CN41" s="649"/>
      <c r="CO41" s="649"/>
      <c r="CP41" s="649"/>
      <c r="CQ41" s="650"/>
      <c r="CR41" s="615" t="s">
        <v>208</v>
      </c>
      <c r="CS41" s="634"/>
      <c r="CT41" s="634"/>
      <c r="CU41" s="634"/>
      <c r="CV41" s="634"/>
      <c r="CW41" s="634"/>
      <c r="CX41" s="634"/>
      <c r="CY41" s="635"/>
      <c r="CZ41" s="618" t="s">
        <v>208</v>
      </c>
      <c r="DA41" s="636"/>
      <c r="DB41" s="636"/>
      <c r="DC41" s="637"/>
      <c r="DD41" s="621" t="s">
        <v>208</v>
      </c>
      <c r="DE41" s="634"/>
      <c r="DF41" s="634"/>
      <c r="DG41" s="634"/>
      <c r="DH41" s="634"/>
      <c r="DI41" s="634"/>
      <c r="DJ41" s="634"/>
      <c r="DK41" s="635"/>
      <c r="DL41" s="622"/>
      <c r="DM41" s="623"/>
      <c r="DN41" s="623"/>
      <c r="DO41" s="623"/>
      <c r="DP41" s="623"/>
      <c r="DQ41" s="623"/>
      <c r="DR41" s="623"/>
      <c r="DS41" s="623"/>
      <c r="DT41" s="623"/>
      <c r="DU41" s="623"/>
      <c r="DV41" s="624"/>
      <c r="DW41" s="625"/>
      <c r="DX41" s="626"/>
      <c r="DY41" s="626"/>
      <c r="DZ41" s="626"/>
      <c r="EA41" s="626"/>
      <c r="EB41" s="626"/>
      <c r="EC41" s="62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2" t="s">
        <v>329</v>
      </c>
      <c r="CE42" s="613"/>
      <c r="CF42" s="613"/>
      <c r="CG42" s="613"/>
      <c r="CH42" s="613"/>
      <c r="CI42" s="613"/>
      <c r="CJ42" s="613"/>
      <c r="CK42" s="613"/>
      <c r="CL42" s="613"/>
      <c r="CM42" s="613"/>
      <c r="CN42" s="613"/>
      <c r="CO42" s="613"/>
      <c r="CP42" s="613"/>
      <c r="CQ42" s="614"/>
      <c r="CR42" s="615">
        <v>918725</v>
      </c>
      <c r="CS42" s="616"/>
      <c r="CT42" s="616"/>
      <c r="CU42" s="616"/>
      <c r="CV42" s="616"/>
      <c r="CW42" s="616"/>
      <c r="CX42" s="616"/>
      <c r="CY42" s="617"/>
      <c r="CZ42" s="618">
        <v>21.5</v>
      </c>
      <c r="DA42" s="619"/>
      <c r="DB42" s="619"/>
      <c r="DC42" s="620"/>
      <c r="DD42" s="621">
        <v>225957</v>
      </c>
      <c r="DE42" s="616"/>
      <c r="DF42" s="616"/>
      <c r="DG42" s="616"/>
      <c r="DH42" s="616"/>
      <c r="DI42" s="616"/>
      <c r="DJ42" s="616"/>
      <c r="DK42" s="617"/>
      <c r="DL42" s="622"/>
      <c r="DM42" s="623"/>
      <c r="DN42" s="623"/>
      <c r="DO42" s="623"/>
      <c r="DP42" s="623"/>
      <c r="DQ42" s="623"/>
      <c r="DR42" s="623"/>
      <c r="DS42" s="623"/>
      <c r="DT42" s="623"/>
      <c r="DU42" s="623"/>
      <c r="DV42" s="624"/>
      <c r="DW42" s="625"/>
      <c r="DX42" s="626"/>
      <c r="DY42" s="626"/>
      <c r="DZ42" s="626"/>
      <c r="EA42" s="626"/>
      <c r="EB42" s="626"/>
      <c r="EC42" s="62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2" t="s">
        <v>331</v>
      </c>
      <c r="CE43" s="613"/>
      <c r="CF43" s="613"/>
      <c r="CG43" s="613"/>
      <c r="CH43" s="613"/>
      <c r="CI43" s="613"/>
      <c r="CJ43" s="613"/>
      <c r="CK43" s="613"/>
      <c r="CL43" s="613"/>
      <c r="CM43" s="613"/>
      <c r="CN43" s="613"/>
      <c r="CO43" s="613"/>
      <c r="CP43" s="613"/>
      <c r="CQ43" s="614"/>
      <c r="CR43" s="615" t="s">
        <v>118</v>
      </c>
      <c r="CS43" s="634"/>
      <c r="CT43" s="634"/>
      <c r="CU43" s="634"/>
      <c r="CV43" s="634"/>
      <c r="CW43" s="634"/>
      <c r="CX43" s="634"/>
      <c r="CY43" s="635"/>
      <c r="CZ43" s="618" t="s">
        <v>118</v>
      </c>
      <c r="DA43" s="636"/>
      <c r="DB43" s="636"/>
      <c r="DC43" s="637"/>
      <c r="DD43" s="621" t="s">
        <v>118</v>
      </c>
      <c r="DE43" s="634"/>
      <c r="DF43" s="634"/>
      <c r="DG43" s="634"/>
      <c r="DH43" s="634"/>
      <c r="DI43" s="634"/>
      <c r="DJ43" s="634"/>
      <c r="DK43" s="635"/>
      <c r="DL43" s="622"/>
      <c r="DM43" s="623"/>
      <c r="DN43" s="623"/>
      <c r="DO43" s="623"/>
      <c r="DP43" s="623"/>
      <c r="DQ43" s="623"/>
      <c r="DR43" s="623"/>
      <c r="DS43" s="623"/>
      <c r="DT43" s="623"/>
      <c r="DU43" s="623"/>
      <c r="DV43" s="624"/>
      <c r="DW43" s="625"/>
      <c r="DX43" s="626"/>
      <c r="DY43" s="626"/>
      <c r="DZ43" s="626"/>
      <c r="EA43" s="626"/>
      <c r="EB43" s="626"/>
      <c r="EC43" s="627"/>
    </row>
    <row r="44" spans="2:133" ht="11.25" customHeight="1">
      <c r="B44" s="192" t="s">
        <v>332</v>
      </c>
      <c r="CD44" s="628" t="s">
        <v>286</v>
      </c>
      <c r="CE44" s="629"/>
      <c r="CF44" s="612" t="s">
        <v>333</v>
      </c>
      <c r="CG44" s="613"/>
      <c r="CH44" s="613"/>
      <c r="CI44" s="613"/>
      <c r="CJ44" s="613"/>
      <c r="CK44" s="613"/>
      <c r="CL44" s="613"/>
      <c r="CM44" s="613"/>
      <c r="CN44" s="613"/>
      <c r="CO44" s="613"/>
      <c r="CP44" s="613"/>
      <c r="CQ44" s="614"/>
      <c r="CR44" s="615">
        <v>915206</v>
      </c>
      <c r="CS44" s="616"/>
      <c r="CT44" s="616"/>
      <c r="CU44" s="616"/>
      <c r="CV44" s="616"/>
      <c r="CW44" s="616"/>
      <c r="CX44" s="616"/>
      <c r="CY44" s="617"/>
      <c r="CZ44" s="618">
        <v>21.4</v>
      </c>
      <c r="DA44" s="619"/>
      <c r="DB44" s="619"/>
      <c r="DC44" s="620"/>
      <c r="DD44" s="621">
        <v>225935</v>
      </c>
      <c r="DE44" s="616"/>
      <c r="DF44" s="616"/>
      <c r="DG44" s="616"/>
      <c r="DH44" s="616"/>
      <c r="DI44" s="616"/>
      <c r="DJ44" s="616"/>
      <c r="DK44" s="617"/>
      <c r="DL44" s="622"/>
      <c r="DM44" s="623"/>
      <c r="DN44" s="623"/>
      <c r="DO44" s="623"/>
      <c r="DP44" s="623"/>
      <c r="DQ44" s="623"/>
      <c r="DR44" s="623"/>
      <c r="DS44" s="623"/>
      <c r="DT44" s="623"/>
      <c r="DU44" s="623"/>
      <c r="DV44" s="624"/>
      <c r="DW44" s="625"/>
      <c r="DX44" s="626"/>
      <c r="DY44" s="626"/>
      <c r="DZ44" s="626"/>
      <c r="EA44" s="626"/>
      <c r="EB44" s="626"/>
      <c r="EC44" s="627"/>
    </row>
    <row r="45" spans="2:133" ht="11.25" customHeight="1">
      <c r="CD45" s="630"/>
      <c r="CE45" s="631"/>
      <c r="CF45" s="612" t="s">
        <v>334</v>
      </c>
      <c r="CG45" s="613"/>
      <c r="CH45" s="613"/>
      <c r="CI45" s="613"/>
      <c r="CJ45" s="613"/>
      <c r="CK45" s="613"/>
      <c r="CL45" s="613"/>
      <c r="CM45" s="613"/>
      <c r="CN45" s="613"/>
      <c r="CO45" s="613"/>
      <c r="CP45" s="613"/>
      <c r="CQ45" s="614"/>
      <c r="CR45" s="615">
        <v>657592</v>
      </c>
      <c r="CS45" s="634"/>
      <c r="CT45" s="634"/>
      <c r="CU45" s="634"/>
      <c r="CV45" s="634"/>
      <c r="CW45" s="634"/>
      <c r="CX45" s="634"/>
      <c r="CY45" s="635"/>
      <c r="CZ45" s="618">
        <v>15.4</v>
      </c>
      <c r="DA45" s="636"/>
      <c r="DB45" s="636"/>
      <c r="DC45" s="637"/>
      <c r="DD45" s="621">
        <v>37310</v>
      </c>
      <c r="DE45" s="634"/>
      <c r="DF45" s="634"/>
      <c r="DG45" s="634"/>
      <c r="DH45" s="634"/>
      <c r="DI45" s="634"/>
      <c r="DJ45" s="634"/>
      <c r="DK45" s="635"/>
      <c r="DL45" s="622"/>
      <c r="DM45" s="623"/>
      <c r="DN45" s="623"/>
      <c r="DO45" s="623"/>
      <c r="DP45" s="623"/>
      <c r="DQ45" s="623"/>
      <c r="DR45" s="623"/>
      <c r="DS45" s="623"/>
      <c r="DT45" s="623"/>
      <c r="DU45" s="623"/>
      <c r="DV45" s="624"/>
      <c r="DW45" s="625"/>
      <c r="DX45" s="626"/>
      <c r="DY45" s="626"/>
      <c r="DZ45" s="626"/>
      <c r="EA45" s="626"/>
      <c r="EB45" s="626"/>
      <c r="EC45" s="627"/>
    </row>
    <row r="46" spans="2:133" ht="11.25" customHeight="1">
      <c r="CD46" s="630"/>
      <c r="CE46" s="631"/>
      <c r="CF46" s="612" t="s">
        <v>335</v>
      </c>
      <c r="CG46" s="613"/>
      <c r="CH46" s="613"/>
      <c r="CI46" s="613"/>
      <c r="CJ46" s="613"/>
      <c r="CK46" s="613"/>
      <c r="CL46" s="613"/>
      <c r="CM46" s="613"/>
      <c r="CN46" s="613"/>
      <c r="CO46" s="613"/>
      <c r="CP46" s="613"/>
      <c r="CQ46" s="614"/>
      <c r="CR46" s="615">
        <v>251481</v>
      </c>
      <c r="CS46" s="616"/>
      <c r="CT46" s="616"/>
      <c r="CU46" s="616"/>
      <c r="CV46" s="616"/>
      <c r="CW46" s="616"/>
      <c r="CX46" s="616"/>
      <c r="CY46" s="617"/>
      <c r="CZ46" s="618">
        <v>5.9</v>
      </c>
      <c r="DA46" s="619"/>
      <c r="DB46" s="619"/>
      <c r="DC46" s="620"/>
      <c r="DD46" s="621">
        <v>182492</v>
      </c>
      <c r="DE46" s="616"/>
      <c r="DF46" s="616"/>
      <c r="DG46" s="616"/>
      <c r="DH46" s="616"/>
      <c r="DI46" s="616"/>
      <c r="DJ46" s="616"/>
      <c r="DK46" s="617"/>
      <c r="DL46" s="622"/>
      <c r="DM46" s="623"/>
      <c r="DN46" s="623"/>
      <c r="DO46" s="623"/>
      <c r="DP46" s="623"/>
      <c r="DQ46" s="623"/>
      <c r="DR46" s="623"/>
      <c r="DS46" s="623"/>
      <c r="DT46" s="623"/>
      <c r="DU46" s="623"/>
      <c r="DV46" s="624"/>
      <c r="DW46" s="625"/>
      <c r="DX46" s="626"/>
      <c r="DY46" s="626"/>
      <c r="DZ46" s="626"/>
      <c r="EA46" s="626"/>
      <c r="EB46" s="626"/>
      <c r="EC46" s="627"/>
    </row>
    <row r="47" spans="2:133" ht="11.25" customHeight="1">
      <c r="CD47" s="630"/>
      <c r="CE47" s="631"/>
      <c r="CF47" s="612" t="s">
        <v>336</v>
      </c>
      <c r="CG47" s="613"/>
      <c r="CH47" s="613"/>
      <c r="CI47" s="613"/>
      <c r="CJ47" s="613"/>
      <c r="CK47" s="613"/>
      <c r="CL47" s="613"/>
      <c r="CM47" s="613"/>
      <c r="CN47" s="613"/>
      <c r="CO47" s="613"/>
      <c r="CP47" s="613"/>
      <c r="CQ47" s="614"/>
      <c r="CR47" s="615">
        <v>3519</v>
      </c>
      <c r="CS47" s="634"/>
      <c r="CT47" s="634"/>
      <c r="CU47" s="634"/>
      <c r="CV47" s="634"/>
      <c r="CW47" s="634"/>
      <c r="CX47" s="634"/>
      <c r="CY47" s="635"/>
      <c r="CZ47" s="618">
        <v>0.1</v>
      </c>
      <c r="DA47" s="636"/>
      <c r="DB47" s="636"/>
      <c r="DC47" s="637"/>
      <c r="DD47" s="621">
        <v>22</v>
      </c>
      <c r="DE47" s="634"/>
      <c r="DF47" s="634"/>
      <c r="DG47" s="634"/>
      <c r="DH47" s="634"/>
      <c r="DI47" s="634"/>
      <c r="DJ47" s="634"/>
      <c r="DK47" s="635"/>
      <c r="DL47" s="622"/>
      <c r="DM47" s="623"/>
      <c r="DN47" s="623"/>
      <c r="DO47" s="623"/>
      <c r="DP47" s="623"/>
      <c r="DQ47" s="623"/>
      <c r="DR47" s="623"/>
      <c r="DS47" s="623"/>
      <c r="DT47" s="623"/>
      <c r="DU47" s="623"/>
      <c r="DV47" s="624"/>
      <c r="DW47" s="625"/>
      <c r="DX47" s="626"/>
      <c r="DY47" s="626"/>
      <c r="DZ47" s="626"/>
      <c r="EA47" s="626"/>
      <c r="EB47" s="626"/>
      <c r="EC47" s="627"/>
    </row>
    <row r="48" spans="2:133">
      <c r="CD48" s="632"/>
      <c r="CE48" s="633"/>
      <c r="CF48" s="612" t="s">
        <v>337</v>
      </c>
      <c r="CG48" s="613"/>
      <c r="CH48" s="613"/>
      <c r="CI48" s="613"/>
      <c r="CJ48" s="613"/>
      <c r="CK48" s="613"/>
      <c r="CL48" s="613"/>
      <c r="CM48" s="613"/>
      <c r="CN48" s="613"/>
      <c r="CO48" s="613"/>
      <c r="CP48" s="613"/>
      <c r="CQ48" s="614"/>
      <c r="CR48" s="615" t="s">
        <v>118</v>
      </c>
      <c r="CS48" s="616"/>
      <c r="CT48" s="616"/>
      <c r="CU48" s="616"/>
      <c r="CV48" s="616"/>
      <c r="CW48" s="616"/>
      <c r="CX48" s="616"/>
      <c r="CY48" s="617"/>
      <c r="CZ48" s="618" t="s">
        <v>118</v>
      </c>
      <c r="DA48" s="619"/>
      <c r="DB48" s="619"/>
      <c r="DC48" s="620"/>
      <c r="DD48" s="621" t="s">
        <v>118</v>
      </c>
      <c r="DE48" s="616"/>
      <c r="DF48" s="616"/>
      <c r="DG48" s="616"/>
      <c r="DH48" s="616"/>
      <c r="DI48" s="616"/>
      <c r="DJ48" s="616"/>
      <c r="DK48" s="617"/>
      <c r="DL48" s="622"/>
      <c r="DM48" s="623"/>
      <c r="DN48" s="623"/>
      <c r="DO48" s="623"/>
      <c r="DP48" s="623"/>
      <c r="DQ48" s="623"/>
      <c r="DR48" s="623"/>
      <c r="DS48" s="623"/>
      <c r="DT48" s="623"/>
      <c r="DU48" s="623"/>
      <c r="DV48" s="624"/>
      <c r="DW48" s="625"/>
      <c r="DX48" s="626"/>
      <c r="DY48" s="626"/>
      <c r="DZ48" s="626"/>
      <c r="EA48" s="626"/>
      <c r="EB48" s="626"/>
      <c r="EC48" s="627"/>
    </row>
    <row r="49" spans="82:133" ht="11.25" customHeight="1">
      <c r="CD49" s="596" t="s">
        <v>338</v>
      </c>
      <c r="CE49" s="597"/>
      <c r="CF49" s="597"/>
      <c r="CG49" s="597"/>
      <c r="CH49" s="597"/>
      <c r="CI49" s="597"/>
      <c r="CJ49" s="597"/>
      <c r="CK49" s="597"/>
      <c r="CL49" s="597"/>
      <c r="CM49" s="597"/>
      <c r="CN49" s="597"/>
      <c r="CO49" s="597"/>
      <c r="CP49" s="597"/>
      <c r="CQ49" s="598"/>
      <c r="CR49" s="599">
        <v>4277365</v>
      </c>
      <c r="CS49" s="600"/>
      <c r="CT49" s="600"/>
      <c r="CU49" s="600"/>
      <c r="CV49" s="600"/>
      <c r="CW49" s="600"/>
      <c r="CX49" s="600"/>
      <c r="CY49" s="601"/>
      <c r="CZ49" s="602">
        <v>100</v>
      </c>
      <c r="DA49" s="603"/>
      <c r="DB49" s="603"/>
      <c r="DC49" s="604"/>
      <c r="DD49" s="605">
        <v>2956412</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Q23" sqref="Q23:U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340</v>
      </c>
      <c r="DK2" s="1134"/>
      <c r="DL2" s="1134"/>
      <c r="DM2" s="1134"/>
      <c r="DN2" s="1134"/>
      <c r="DO2" s="1135"/>
      <c r="DP2" s="200"/>
      <c r="DQ2" s="1133" t="s">
        <v>341</v>
      </c>
      <c r="DR2" s="1134"/>
      <c r="DS2" s="1134"/>
      <c r="DT2" s="1134"/>
      <c r="DU2" s="1134"/>
      <c r="DV2" s="1134"/>
      <c r="DW2" s="1134"/>
      <c r="DX2" s="1134"/>
      <c r="DY2" s="1134"/>
      <c r="DZ2" s="11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6" t="s">
        <v>342</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8" t="s">
        <v>344</v>
      </c>
      <c r="B5" s="1019"/>
      <c r="C5" s="1019"/>
      <c r="D5" s="1019"/>
      <c r="E5" s="1019"/>
      <c r="F5" s="1019"/>
      <c r="G5" s="1019"/>
      <c r="H5" s="1019"/>
      <c r="I5" s="1019"/>
      <c r="J5" s="1019"/>
      <c r="K5" s="1019"/>
      <c r="L5" s="1019"/>
      <c r="M5" s="1019"/>
      <c r="N5" s="1019"/>
      <c r="O5" s="1019"/>
      <c r="P5" s="1020"/>
      <c r="Q5" s="1024" t="s">
        <v>345</v>
      </c>
      <c r="R5" s="1025"/>
      <c r="S5" s="1025"/>
      <c r="T5" s="1025"/>
      <c r="U5" s="1026"/>
      <c r="V5" s="1024" t="s">
        <v>346</v>
      </c>
      <c r="W5" s="1025"/>
      <c r="X5" s="1025"/>
      <c r="Y5" s="1025"/>
      <c r="Z5" s="1026"/>
      <c r="AA5" s="1024" t="s">
        <v>347</v>
      </c>
      <c r="AB5" s="1025"/>
      <c r="AC5" s="1025"/>
      <c r="AD5" s="1025"/>
      <c r="AE5" s="1025"/>
      <c r="AF5" s="1136" t="s">
        <v>348</v>
      </c>
      <c r="AG5" s="1025"/>
      <c r="AH5" s="1025"/>
      <c r="AI5" s="1025"/>
      <c r="AJ5" s="1040"/>
      <c r="AK5" s="1025" t="s">
        <v>349</v>
      </c>
      <c r="AL5" s="1025"/>
      <c r="AM5" s="1025"/>
      <c r="AN5" s="1025"/>
      <c r="AO5" s="1026"/>
      <c r="AP5" s="1024" t="s">
        <v>350</v>
      </c>
      <c r="AQ5" s="1025"/>
      <c r="AR5" s="1025"/>
      <c r="AS5" s="1025"/>
      <c r="AT5" s="1026"/>
      <c r="AU5" s="1024" t="s">
        <v>351</v>
      </c>
      <c r="AV5" s="1025"/>
      <c r="AW5" s="1025"/>
      <c r="AX5" s="1025"/>
      <c r="AY5" s="1040"/>
      <c r="AZ5" s="207"/>
      <c r="BA5" s="207"/>
      <c r="BB5" s="207"/>
      <c r="BC5" s="207"/>
      <c r="BD5" s="207"/>
      <c r="BE5" s="208"/>
      <c r="BF5" s="208"/>
      <c r="BG5" s="208"/>
      <c r="BH5" s="208"/>
      <c r="BI5" s="208"/>
      <c r="BJ5" s="208"/>
      <c r="BK5" s="208"/>
      <c r="BL5" s="208"/>
      <c r="BM5" s="208"/>
      <c r="BN5" s="208"/>
      <c r="BO5" s="208"/>
      <c r="BP5" s="208"/>
      <c r="BQ5" s="1018" t="s">
        <v>352</v>
      </c>
      <c r="BR5" s="1019"/>
      <c r="BS5" s="1019"/>
      <c r="BT5" s="1019"/>
      <c r="BU5" s="1019"/>
      <c r="BV5" s="1019"/>
      <c r="BW5" s="1019"/>
      <c r="BX5" s="1019"/>
      <c r="BY5" s="1019"/>
      <c r="BZ5" s="1019"/>
      <c r="CA5" s="1019"/>
      <c r="CB5" s="1019"/>
      <c r="CC5" s="1019"/>
      <c r="CD5" s="1019"/>
      <c r="CE5" s="1019"/>
      <c r="CF5" s="1019"/>
      <c r="CG5" s="1020"/>
      <c r="CH5" s="1024" t="s">
        <v>353</v>
      </c>
      <c r="CI5" s="1025"/>
      <c r="CJ5" s="1025"/>
      <c r="CK5" s="1025"/>
      <c r="CL5" s="1026"/>
      <c r="CM5" s="1024" t="s">
        <v>354</v>
      </c>
      <c r="CN5" s="1025"/>
      <c r="CO5" s="1025"/>
      <c r="CP5" s="1025"/>
      <c r="CQ5" s="1026"/>
      <c r="CR5" s="1024" t="s">
        <v>355</v>
      </c>
      <c r="CS5" s="1025"/>
      <c r="CT5" s="1025"/>
      <c r="CU5" s="1025"/>
      <c r="CV5" s="1026"/>
      <c r="CW5" s="1024" t="s">
        <v>356</v>
      </c>
      <c r="CX5" s="1025"/>
      <c r="CY5" s="1025"/>
      <c r="CZ5" s="1025"/>
      <c r="DA5" s="1026"/>
      <c r="DB5" s="1024" t="s">
        <v>357</v>
      </c>
      <c r="DC5" s="1025"/>
      <c r="DD5" s="1025"/>
      <c r="DE5" s="1025"/>
      <c r="DF5" s="1026"/>
      <c r="DG5" s="1121" t="s">
        <v>358</v>
      </c>
      <c r="DH5" s="1122"/>
      <c r="DI5" s="1122"/>
      <c r="DJ5" s="1122"/>
      <c r="DK5" s="1123"/>
      <c r="DL5" s="1121" t="s">
        <v>359</v>
      </c>
      <c r="DM5" s="1122"/>
      <c r="DN5" s="1122"/>
      <c r="DO5" s="1122"/>
      <c r="DP5" s="1123"/>
      <c r="DQ5" s="1024" t="s">
        <v>360</v>
      </c>
      <c r="DR5" s="1025"/>
      <c r="DS5" s="1025"/>
      <c r="DT5" s="1025"/>
      <c r="DU5" s="1026"/>
      <c r="DV5" s="1024" t="s">
        <v>351</v>
      </c>
      <c r="DW5" s="1025"/>
      <c r="DX5" s="1025"/>
      <c r="DY5" s="1025"/>
      <c r="DZ5" s="1040"/>
      <c r="EA5" s="205"/>
    </row>
    <row r="6" spans="1:131" s="206" customFormat="1" ht="26.25" customHeight="1" thickBot="1">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37"/>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24"/>
      <c r="DH6" s="1125"/>
      <c r="DI6" s="1125"/>
      <c r="DJ6" s="1125"/>
      <c r="DK6" s="1126"/>
      <c r="DL6" s="1124"/>
      <c r="DM6" s="1125"/>
      <c r="DN6" s="1125"/>
      <c r="DO6" s="1125"/>
      <c r="DP6" s="1126"/>
      <c r="DQ6" s="1027"/>
      <c r="DR6" s="1028"/>
      <c r="DS6" s="1028"/>
      <c r="DT6" s="1028"/>
      <c r="DU6" s="1029"/>
      <c r="DV6" s="1027"/>
      <c r="DW6" s="1028"/>
      <c r="DX6" s="1028"/>
      <c r="DY6" s="1028"/>
      <c r="DZ6" s="1041"/>
      <c r="EA6" s="205"/>
    </row>
    <row r="7" spans="1:131" s="206" customFormat="1" ht="26.25" customHeight="1" thickTop="1">
      <c r="A7" s="209">
        <v>1</v>
      </c>
      <c r="B7" s="1073" t="s">
        <v>361</v>
      </c>
      <c r="C7" s="1074"/>
      <c r="D7" s="1074"/>
      <c r="E7" s="1074"/>
      <c r="F7" s="1074"/>
      <c r="G7" s="1074"/>
      <c r="H7" s="1074"/>
      <c r="I7" s="1074"/>
      <c r="J7" s="1074"/>
      <c r="K7" s="1074"/>
      <c r="L7" s="1074"/>
      <c r="M7" s="1074"/>
      <c r="N7" s="1074"/>
      <c r="O7" s="1074"/>
      <c r="P7" s="1075"/>
      <c r="Q7" s="1127">
        <v>4816</v>
      </c>
      <c r="R7" s="1128"/>
      <c r="S7" s="1128"/>
      <c r="T7" s="1128"/>
      <c r="U7" s="1128"/>
      <c r="V7" s="1128">
        <v>4336</v>
      </c>
      <c r="W7" s="1128"/>
      <c r="X7" s="1128"/>
      <c r="Y7" s="1128"/>
      <c r="Z7" s="1128"/>
      <c r="AA7" s="1128">
        <v>480</v>
      </c>
      <c r="AB7" s="1128"/>
      <c r="AC7" s="1128"/>
      <c r="AD7" s="1128"/>
      <c r="AE7" s="1129"/>
      <c r="AF7" s="1130">
        <v>216</v>
      </c>
      <c r="AG7" s="1131"/>
      <c r="AH7" s="1131"/>
      <c r="AI7" s="1131"/>
      <c r="AJ7" s="1132"/>
      <c r="AK7" s="1114">
        <v>128</v>
      </c>
      <c r="AL7" s="1115"/>
      <c r="AM7" s="1115"/>
      <c r="AN7" s="1115"/>
      <c r="AO7" s="1115"/>
      <c r="AP7" s="1115">
        <v>3980</v>
      </c>
      <c r="AQ7" s="1115"/>
      <c r="AR7" s="1115"/>
      <c r="AS7" s="1115"/>
      <c r="AT7" s="1115"/>
      <c r="AU7" s="1116"/>
      <c r="AV7" s="1116"/>
      <c r="AW7" s="1116"/>
      <c r="AX7" s="1116"/>
      <c r="AY7" s="1117"/>
      <c r="AZ7" s="203"/>
      <c r="BA7" s="203"/>
      <c r="BB7" s="203"/>
      <c r="BC7" s="203"/>
      <c r="BD7" s="203"/>
      <c r="BE7" s="204"/>
      <c r="BF7" s="204"/>
      <c r="BG7" s="204"/>
      <c r="BH7" s="204"/>
      <c r="BI7" s="204"/>
      <c r="BJ7" s="204"/>
      <c r="BK7" s="204"/>
      <c r="BL7" s="204"/>
      <c r="BM7" s="204"/>
      <c r="BN7" s="204"/>
      <c r="BO7" s="204"/>
      <c r="BP7" s="204"/>
      <c r="BQ7" s="210">
        <v>1</v>
      </c>
      <c r="BR7" s="211"/>
      <c r="BS7" s="1118" t="s">
        <v>537</v>
      </c>
      <c r="BT7" s="1119"/>
      <c r="BU7" s="1119"/>
      <c r="BV7" s="1119"/>
      <c r="BW7" s="1119"/>
      <c r="BX7" s="1119"/>
      <c r="BY7" s="1119"/>
      <c r="BZ7" s="1119"/>
      <c r="CA7" s="1119"/>
      <c r="CB7" s="1119"/>
      <c r="CC7" s="1119"/>
      <c r="CD7" s="1119"/>
      <c r="CE7" s="1119"/>
      <c r="CF7" s="1119"/>
      <c r="CG7" s="1120"/>
      <c r="CH7" s="1111">
        <v>-676</v>
      </c>
      <c r="CI7" s="1112"/>
      <c r="CJ7" s="1112"/>
      <c r="CK7" s="1112"/>
      <c r="CL7" s="1113"/>
      <c r="CM7" s="1111">
        <v>73</v>
      </c>
      <c r="CN7" s="1112"/>
      <c r="CO7" s="1112"/>
      <c r="CP7" s="1112"/>
      <c r="CQ7" s="1113"/>
      <c r="CR7" s="1111">
        <v>700</v>
      </c>
      <c r="CS7" s="1112"/>
      <c r="CT7" s="1112"/>
      <c r="CU7" s="1112"/>
      <c r="CV7" s="1113"/>
      <c r="CW7" s="1111">
        <v>0</v>
      </c>
      <c r="CX7" s="1112"/>
      <c r="CY7" s="1112"/>
      <c r="CZ7" s="1112"/>
      <c r="DA7" s="1113"/>
      <c r="DB7" s="1111">
        <v>0</v>
      </c>
      <c r="DC7" s="1112"/>
      <c r="DD7" s="1112"/>
      <c r="DE7" s="1112"/>
      <c r="DF7" s="1113"/>
      <c r="DG7" s="1111">
        <v>0</v>
      </c>
      <c r="DH7" s="1112"/>
      <c r="DI7" s="1112"/>
      <c r="DJ7" s="1112"/>
      <c r="DK7" s="1113"/>
      <c r="DL7" s="1111">
        <v>0</v>
      </c>
      <c r="DM7" s="1112"/>
      <c r="DN7" s="1112"/>
      <c r="DO7" s="1112"/>
      <c r="DP7" s="1113"/>
      <c r="DQ7" s="1111">
        <v>0</v>
      </c>
      <c r="DR7" s="1112"/>
      <c r="DS7" s="1112"/>
      <c r="DT7" s="1112"/>
      <c r="DU7" s="1113"/>
      <c r="DV7" s="1138"/>
      <c r="DW7" s="1139"/>
      <c r="DX7" s="1139"/>
      <c r="DY7" s="1139"/>
      <c r="DZ7" s="1140"/>
      <c r="EA7" s="205"/>
    </row>
    <row r="8" spans="1:131" s="206" customFormat="1" ht="26.25" customHeight="1">
      <c r="A8" s="212">
        <v>2</v>
      </c>
      <c r="B8" s="1054" t="s">
        <v>362</v>
      </c>
      <c r="C8" s="1055"/>
      <c r="D8" s="1055"/>
      <c r="E8" s="1055"/>
      <c r="F8" s="1055"/>
      <c r="G8" s="1055"/>
      <c r="H8" s="1055"/>
      <c r="I8" s="1055"/>
      <c r="J8" s="1055"/>
      <c r="K8" s="1055"/>
      <c r="L8" s="1055"/>
      <c r="M8" s="1055"/>
      <c r="N8" s="1055"/>
      <c r="O8" s="1055"/>
      <c r="P8" s="1056"/>
      <c r="Q8" s="1066">
        <v>1</v>
      </c>
      <c r="R8" s="1067"/>
      <c r="S8" s="1067"/>
      <c r="T8" s="1067"/>
      <c r="U8" s="1067"/>
      <c r="V8" s="1067">
        <v>0</v>
      </c>
      <c r="W8" s="1067"/>
      <c r="X8" s="1067"/>
      <c r="Y8" s="1067"/>
      <c r="Z8" s="1067"/>
      <c r="AA8" s="1067">
        <v>1</v>
      </c>
      <c r="AB8" s="1067"/>
      <c r="AC8" s="1067"/>
      <c r="AD8" s="1067"/>
      <c r="AE8" s="1068"/>
      <c r="AF8" s="1060">
        <v>1</v>
      </c>
      <c r="AG8" s="1061"/>
      <c r="AH8" s="1061"/>
      <c r="AI8" s="1061"/>
      <c r="AJ8" s="1062"/>
      <c r="AK8" s="1109">
        <v>0</v>
      </c>
      <c r="AL8" s="1110"/>
      <c r="AM8" s="1110"/>
      <c r="AN8" s="1110"/>
      <c r="AO8" s="1110"/>
      <c r="AP8" s="1110"/>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t="s">
        <v>538</v>
      </c>
      <c r="BT8" s="1038"/>
      <c r="BU8" s="1038"/>
      <c r="BV8" s="1038"/>
      <c r="BW8" s="1038"/>
      <c r="BX8" s="1038"/>
      <c r="BY8" s="1038"/>
      <c r="BZ8" s="1038"/>
      <c r="CA8" s="1038"/>
      <c r="CB8" s="1038"/>
      <c r="CC8" s="1038"/>
      <c r="CD8" s="1038"/>
      <c r="CE8" s="1038"/>
      <c r="CF8" s="1038"/>
      <c r="CG8" s="1039"/>
      <c r="CH8" s="1012">
        <v>-8</v>
      </c>
      <c r="CI8" s="1013"/>
      <c r="CJ8" s="1013"/>
      <c r="CK8" s="1013"/>
      <c r="CL8" s="1014"/>
      <c r="CM8" s="1012">
        <v>47</v>
      </c>
      <c r="CN8" s="1013"/>
      <c r="CO8" s="1013"/>
      <c r="CP8" s="1013"/>
      <c r="CQ8" s="1014"/>
      <c r="CR8" s="1012">
        <v>25</v>
      </c>
      <c r="CS8" s="1013"/>
      <c r="CT8" s="1013"/>
      <c r="CU8" s="1013"/>
      <c r="CV8" s="1014"/>
      <c r="CW8" s="1012">
        <v>0</v>
      </c>
      <c r="CX8" s="1013"/>
      <c r="CY8" s="1013"/>
      <c r="CZ8" s="1013"/>
      <c r="DA8" s="1014"/>
      <c r="DB8" s="1012">
        <v>12</v>
      </c>
      <c r="DC8" s="1013"/>
      <c r="DD8" s="1013"/>
      <c r="DE8" s="1013"/>
      <c r="DF8" s="1014"/>
      <c r="DG8" s="1012"/>
      <c r="DH8" s="1013"/>
      <c r="DI8" s="1013"/>
      <c r="DJ8" s="1013"/>
      <c r="DK8" s="1014"/>
      <c r="DL8" s="1012"/>
      <c r="DM8" s="1013"/>
      <c r="DN8" s="1013"/>
      <c r="DO8" s="1013"/>
      <c r="DP8" s="1014"/>
      <c r="DQ8" s="1012"/>
      <c r="DR8" s="1013"/>
      <c r="DS8" s="1013"/>
      <c r="DT8" s="1013"/>
      <c r="DU8" s="1014"/>
      <c r="DV8" s="1015"/>
      <c r="DW8" s="1016"/>
      <c r="DX8" s="1016"/>
      <c r="DY8" s="1016"/>
      <c r="DZ8" s="1017"/>
      <c r="EA8" s="205"/>
    </row>
    <row r="9" spans="1:131" s="206" customFormat="1" ht="26.25" customHeight="1">
      <c r="A9" s="212">
        <v>3</v>
      </c>
      <c r="B9" s="1054"/>
      <c r="C9" s="1055"/>
      <c r="D9" s="1055"/>
      <c r="E9" s="1055"/>
      <c r="F9" s="1055"/>
      <c r="G9" s="1055"/>
      <c r="H9" s="1055"/>
      <c r="I9" s="1055"/>
      <c r="J9" s="1055"/>
      <c r="K9" s="1055"/>
      <c r="L9" s="1055"/>
      <c r="M9" s="1055"/>
      <c r="N9" s="1055"/>
      <c r="O9" s="1055"/>
      <c r="P9" s="1056"/>
      <c r="Q9" s="1066"/>
      <c r="R9" s="1067"/>
      <c r="S9" s="1067"/>
      <c r="T9" s="1067"/>
      <c r="U9" s="1067"/>
      <c r="V9" s="1067"/>
      <c r="W9" s="1067"/>
      <c r="X9" s="1067"/>
      <c r="Y9" s="1067"/>
      <c r="Z9" s="1067"/>
      <c r="AA9" s="1067"/>
      <c r="AB9" s="1067"/>
      <c r="AC9" s="1067"/>
      <c r="AD9" s="1067"/>
      <c r="AE9" s="1068"/>
      <c r="AF9" s="1060"/>
      <c r="AG9" s="1061"/>
      <c r="AH9" s="1061"/>
      <c r="AI9" s="1061"/>
      <c r="AJ9" s="1062"/>
      <c r="AK9" s="1109"/>
      <c r="AL9" s="1110"/>
      <c r="AM9" s="1110"/>
      <c r="AN9" s="1110"/>
      <c r="AO9" s="1110"/>
      <c r="AP9" s="1110"/>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c r="BT9" s="1038"/>
      <c r="BU9" s="1038"/>
      <c r="BV9" s="1038"/>
      <c r="BW9" s="1038"/>
      <c r="BX9" s="1038"/>
      <c r="BY9" s="1038"/>
      <c r="BZ9" s="1038"/>
      <c r="CA9" s="1038"/>
      <c r="CB9" s="1038"/>
      <c r="CC9" s="1038"/>
      <c r="CD9" s="1038"/>
      <c r="CE9" s="1038"/>
      <c r="CF9" s="1038"/>
      <c r="CG9" s="1039"/>
      <c r="CH9" s="1012"/>
      <c r="CI9" s="1013"/>
      <c r="CJ9" s="1013"/>
      <c r="CK9" s="1013"/>
      <c r="CL9" s="1014"/>
      <c r="CM9" s="1012"/>
      <c r="CN9" s="1013"/>
      <c r="CO9" s="1013"/>
      <c r="CP9" s="1013"/>
      <c r="CQ9" s="1014"/>
      <c r="CR9" s="1012"/>
      <c r="CS9" s="1013"/>
      <c r="CT9" s="1013"/>
      <c r="CU9" s="1013"/>
      <c r="CV9" s="1014"/>
      <c r="CW9" s="1012"/>
      <c r="CX9" s="1013"/>
      <c r="CY9" s="1013"/>
      <c r="CZ9" s="1013"/>
      <c r="DA9" s="1014"/>
      <c r="DB9" s="1012"/>
      <c r="DC9" s="1013"/>
      <c r="DD9" s="1013"/>
      <c r="DE9" s="1013"/>
      <c r="DF9" s="1014"/>
      <c r="DG9" s="1012"/>
      <c r="DH9" s="1013"/>
      <c r="DI9" s="1013"/>
      <c r="DJ9" s="1013"/>
      <c r="DK9" s="1014"/>
      <c r="DL9" s="1012"/>
      <c r="DM9" s="1013"/>
      <c r="DN9" s="1013"/>
      <c r="DO9" s="1013"/>
      <c r="DP9" s="1014"/>
      <c r="DQ9" s="1012"/>
      <c r="DR9" s="1013"/>
      <c r="DS9" s="1013"/>
      <c r="DT9" s="1013"/>
      <c r="DU9" s="1014"/>
      <c r="DV9" s="1015"/>
      <c r="DW9" s="1016"/>
      <c r="DX9" s="1016"/>
      <c r="DY9" s="1016"/>
      <c r="DZ9" s="1017"/>
      <c r="EA9" s="205"/>
    </row>
    <row r="10" spans="1:131" s="206" customFormat="1" ht="26.25" customHeight="1">
      <c r="A10" s="212">
        <v>4</v>
      </c>
      <c r="B10" s="1054"/>
      <c r="C10" s="1055"/>
      <c r="D10" s="1055"/>
      <c r="E10" s="1055"/>
      <c r="F10" s="1055"/>
      <c r="G10" s="1055"/>
      <c r="H10" s="1055"/>
      <c r="I10" s="1055"/>
      <c r="J10" s="1055"/>
      <c r="K10" s="1055"/>
      <c r="L10" s="1055"/>
      <c r="M10" s="1055"/>
      <c r="N10" s="1055"/>
      <c r="O10" s="1055"/>
      <c r="P10" s="1056"/>
      <c r="Q10" s="1066"/>
      <c r="R10" s="1067"/>
      <c r="S10" s="1067"/>
      <c r="T10" s="1067"/>
      <c r="U10" s="1067"/>
      <c r="V10" s="1067"/>
      <c r="W10" s="1067"/>
      <c r="X10" s="1067"/>
      <c r="Y10" s="1067"/>
      <c r="Z10" s="1067"/>
      <c r="AA10" s="1067"/>
      <c r="AB10" s="1067"/>
      <c r="AC10" s="1067"/>
      <c r="AD10" s="1067"/>
      <c r="AE10" s="1068"/>
      <c r="AF10" s="1060"/>
      <c r="AG10" s="1061"/>
      <c r="AH10" s="1061"/>
      <c r="AI10" s="1061"/>
      <c r="AJ10" s="1062"/>
      <c r="AK10" s="1109"/>
      <c r="AL10" s="1110"/>
      <c r="AM10" s="1110"/>
      <c r="AN10" s="1110"/>
      <c r="AO10" s="1110"/>
      <c r="AP10" s="1110"/>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2"/>
      <c r="CI10" s="1013"/>
      <c r="CJ10" s="1013"/>
      <c r="CK10" s="1013"/>
      <c r="CL10" s="1014"/>
      <c r="CM10" s="1012"/>
      <c r="CN10" s="1013"/>
      <c r="CO10" s="1013"/>
      <c r="CP10" s="1013"/>
      <c r="CQ10" s="1014"/>
      <c r="CR10" s="1012"/>
      <c r="CS10" s="1013"/>
      <c r="CT10" s="1013"/>
      <c r="CU10" s="1013"/>
      <c r="CV10" s="1014"/>
      <c r="CW10" s="1012"/>
      <c r="CX10" s="1013"/>
      <c r="CY10" s="1013"/>
      <c r="CZ10" s="1013"/>
      <c r="DA10" s="1014"/>
      <c r="DB10" s="1012"/>
      <c r="DC10" s="1013"/>
      <c r="DD10" s="1013"/>
      <c r="DE10" s="1013"/>
      <c r="DF10" s="1014"/>
      <c r="DG10" s="1012"/>
      <c r="DH10" s="1013"/>
      <c r="DI10" s="1013"/>
      <c r="DJ10" s="1013"/>
      <c r="DK10" s="1014"/>
      <c r="DL10" s="1012"/>
      <c r="DM10" s="1013"/>
      <c r="DN10" s="1013"/>
      <c r="DO10" s="1013"/>
      <c r="DP10" s="1014"/>
      <c r="DQ10" s="1012"/>
      <c r="DR10" s="1013"/>
      <c r="DS10" s="1013"/>
      <c r="DT10" s="1013"/>
      <c r="DU10" s="1014"/>
      <c r="DV10" s="1015"/>
      <c r="DW10" s="1016"/>
      <c r="DX10" s="1016"/>
      <c r="DY10" s="1016"/>
      <c r="DZ10" s="1017"/>
      <c r="EA10" s="205"/>
    </row>
    <row r="11" spans="1:131" s="206" customFormat="1" ht="26.25" customHeight="1">
      <c r="A11" s="212">
        <v>5</v>
      </c>
      <c r="B11" s="1054"/>
      <c r="C11" s="1055"/>
      <c r="D11" s="1055"/>
      <c r="E11" s="1055"/>
      <c r="F11" s="1055"/>
      <c r="G11" s="1055"/>
      <c r="H11" s="1055"/>
      <c r="I11" s="1055"/>
      <c r="J11" s="1055"/>
      <c r="K11" s="1055"/>
      <c r="L11" s="1055"/>
      <c r="M11" s="1055"/>
      <c r="N11" s="1055"/>
      <c r="O11" s="1055"/>
      <c r="P11" s="1056"/>
      <c r="Q11" s="1066"/>
      <c r="R11" s="1067"/>
      <c r="S11" s="1067"/>
      <c r="T11" s="1067"/>
      <c r="U11" s="1067"/>
      <c r="V11" s="1067"/>
      <c r="W11" s="1067"/>
      <c r="X11" s="1067"/>
      <c r="Y11" s="1067"/>
      <c r="Z11" s="1067"/>
      <c r="AA11" s="1067"/>
      <c r="AB11" s="1067"/>
      <c r="AC11" s="1067"/>
      <c r="AD11" s="1067"/>
      <c r="AE11" s="1068"/>
      <c r="AF11" s="1060"/>
      <c r="AG11" s="1061"/>
      <c r="AH11" s="1061"/>
      <c r="AI11" s="1061"/>
      <c r="AJ11" s="1062"/>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2"/>
      <c r="CI11" s="1013"/>
      <c r="CJ11" s="1013"/>
      <c r="CK11" s="1013"/>
      <c r="CL11" s="1014"/>
      <c r="CM11" s="1012"/>
      <c r="CN11" s="1013"/>
      <c r="CO11" s="1013"/>
      <c r="CP11" s="1013"/>
      <c r="CQ11" s="1014"/>
      <c r="CR11" s="1012"/>
      <c r="CS11" s="1013"/>
      <c r="CT11" s="1013"/>
      <c r="CU11" s="1013"/>
      <c r="CV11" s="1014"/>
      <c r="CW11" s="1012"/>
      <c r="CX11" s="1013"/>
      <c r="CY11" s="1013"/>
      <c r="CZ11" s="1013"/>
      <c r="DA11" s="1014"/>
      <c r="DB11" s="1012"/>
      <c r="DC11" s="1013"/>
      <c r="DD11" s="1013"/>
      <c r="DE11" s="1013"/>
      <c r="DF11" s="1014"/>
      <c r="DG11" s="1012"/>
      <c r="DH11" s="1013"/>
      <c r="DI11" s="1013"/>
      <c r="DJ11" s="1013"/>
      <c r="DK11" s="1014"/>
      <c r="DL11" s="1012"/>
      <c r="DM11" s="1013"/>
      <c r="DN11" s="1013"/>
      <c r="DO11" s="1013"/>
      <c r="DP11" s="1014"/>
      <c r="DQ11" s="1012"/>
      <c r="DR11" s="1013"/>
      <c r="DS11" s="1013"/>
      <c r="DT11" s="1013"/>
      <c r="DU11" s="1014"/>
      <c r="DV11" s="1015"/>
      <c r="DW11" s="1016"/>
      <c r="DX11" s="1016"/>
      <c r="DY11" s="1016"/>
      <c r="DZ11" s="1017"/>
      <c r="EA11" s="205"/>
    </row>
    <row r="12" spans="1:131" s="206" customFormat="1" ht="26.25" customHeight="1">
      <c r="A12" s="212">
        <v>6</v>
      </c>
      <c r="B12" s="1054"/>
      <c r="C12" s="1055"/>
      <c r="D12" s="1055"/>
      <c r="E12" s="1055"/>
      <c r="F12" s="1055"/>
      <c r="G12" s="1055"/>
      <c r="H12" s="1055"/>
      <c r="I12" s="1055"/>
      <c r="J12" s="1055"/>
      <c r="K12" s="1055"/>
      <c r="L12" s="1055"/>
      <c r="M12" s="1055"/>
      <c r="N12" s="1055"/>
      <c r="O12" s="1055"/>
      <c r="P12" s="1056"/>
      <c r="Q12" s="1066"/>
      <c r="R12" s="1067"/>
      <c r="S12" s="1067"/>
      <c r="T12" s="1067"/>
      <c r="U12" s="1067"/>
      <c r="V12" s="1067"/>
      <c r="W12" s="1067"/>
      <c r="X12" s="1067"/>
      <c r="Y12" s="1067"/>
      <c r="Z12" s="1067"/>
      <c r="AA12" s="1067"/>
      <c r="AB12" s="1067"/>
      <c r="AC12" s="1067"/>
      <c r="AD12" s="1067"/>
      <c r="AE12" s="1068"/>
      <c r="AF12" s="1060"/>
      <c r="AG12" s="1061"/>
      <c r="AH12" s="1061"/>
      <c r="AI12" s="1061"/>
      <c r="AJ12" s="1062"/>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2"/>
      <c r="CI12" s="1013"/>
      <c r="CJ12" s="1013"/>
      <c r="CK12" s="1013"/>
      <c r="CL12" s="1014"/>
      <c r="CM12" s="1012"/>
      <c r="CN12" s="1013"/>
      <c r="CO12" s="1013"/>
      <c r="CP12" s="1013"/>
      <c r="CQ12" s="1014"/>
      <c r="CR12" s="1012"/>
      <c r="CS12" s="1013"/>
      <c r="CT12" s="1013"/>
      <c r="CU12" s="1013"/>
      <c r="CV12" s="1014"/>
      <c r="CW12" s="1012"/>
      <c r="CX12" s="1013"/>
      <c r="CY12" s="1013"/>
      <c r="CZ12" s="1013"/>
      <c r="DA12" s="1014"/>
      <c r="DB12" s="1012"/>
      <c r="DC12" s="1013"/>
      <c r="DD12" s="1013"/>
      <c r="DE12" s="1013"/>
      <c r="DF12" s="1014"/>
      <c r="DG12" s="1012"/>
      <c r="DH12" s="1013"/>
      <c r="DI12" s="1013"/>
      <c r="DJ12" s="1013"/>
      <c r="DK12" s="1014"/>
      <c r="DL12" s="1012"/>
      <c r="DM12" s="1013"/>
      <c r="DN12" s="1013"/>
      <c r="DO12" s="1013"/>
      <c r="DP12" s="1014"/>
      <c r="DQ12" s="1012"/>
      <c r="DR12" s="1013"/>
      <c r="DS12" s="1013"/>
      <c r="DT12" s="1013"/>
      <c r="DU12" s="1014"/>
      <c r="DV12" s="1015"/>
      <c r="DW12" s="1016"/>
      <c r="DX12" s="1016"/>
      <c r="DY12" s="1016"/>
      <c r="DZ12" s="1017"/>
      <c r="EA12" s="205"/>
    </row>
    <row r="13" spans="1:131" s="206" customFormat="1" ht="26.25" customHeight="1">
      <c r="A13" s="212">
        <v>7</v>
      </c>
      <c r="B13" s="1054"/>
      <c r="C13" s="1055"/>
      <c r="D13" s="1055"/>
      <c r="E13" s="1055"/>
      <c r="F13" s="1055"/>
      <c r="G13" s="1055"/>
      <c r="H13" s="1055"/>
      <c r="I13" s="1055"/>
      <c r="J13" s="1055"/>
      <c r="K13" s="1055"/>
      <c r="L13" s="1055"/>
      <c r="M13" s="1055"/>
      <c r="N13" s="1055"/>
      <c r="O13" s="1055"/>
      <c r="P13" s="1056"/>
      <c r="Q13" s="1066"/>
      <c r="R13" s="1067"/>
      <c r="S13" s="1067"/>
      <c r="T13" s="1067"/>
      <c r="U13" s="1067"/>
      <c r="V13" s="1067"/>
      <c r="W13" s="1067"/>
      <c r="X13" s="1067"/>
      <c r="Y13" s="1067"/>
      <c r="Z13" s="1067"/>
      <c r="AA13" s="1067"/>
      <c r="AB13" s="1067"/>
      <c r="AC13" s="1067"/>
      <c r="AD13" s="1067"/>
      <c r="AE13" s="1068"/>
      <c r="AF13" s="1060"/>
      <c r="AG13" s="1061"/>
      <c r="AH13" s="1061"/>
      <c r="AI13" s="1061"/>
      <c r="AJ13" s="1062"/>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2"/>
      <c r="CI13" s="1013"/>
      <c r="CJ13" s="1013"/>
      <c r="CK13" s="1013"/>
      <c r="CL13" s="1014"/>
      <c r="CM13" s="1012"/>
      <c r="CN13" s="1013"/>
      <c r="CO13" s="1013"/>
      <c r="CP13" s="1013"/>
      <c r="CQ13" s="1014"/>
      <c r="CR13" s="1012"/>
      <c r="CS13" s="1013"/>
      <c r="CT13" s="1013"/>
      <c r="CU13" s="1013"/>
      <c r="CV13" s="1014"/>
      <c r="CW13" s="1012"/>
      <c r="CX13" s="1013"/>
      <c r="CY13" s="1013"/>
      <c r="CZ13" s="1013"/>
      <c r="DA13" s="1014"/>
      <c r="DB13" s="1012"/>
      <c r="DC13" s="1013"/>
      <c r="DD13" s="1013"/>
      <c r="DE13" s="1013"/>
      <c r="DF13" s="1014"/>
      <c r="DG13" s="1012"/>
      <c r="DH13" s="1013"/>
      <c r="DI13" s="1013"/>
      <c r="DJ13" s="1013"/>
      <c r="DK13" s="1014"/>
      <c r="DL13" s="1012"/>
      <c r="DM13" s="1013"/>
      <c r="DN13" s="1013"/>
      <c r="DO13" s="1013"/>
      <c r="DP13" s="1014"/>
      <c r="DQ13" s="1012"/>
      <c r="DR13" s="1013"/>
      <c r="DS13" s="1013"/>
      <c r="DT13" s="1013"/>
      <c r="DU13" s="1014"/>
      <c r="DV13" s="1015"/>
      <c r="DW13" s="1016"/>
      <c r="DX13" s="1016"/>
      <c r="DY13" s="1016"/>
      <c r="DZ13" s="1017"/>
      <c r="EA13" s="205"/>
    </row>
    <row r="14" spans="1:131" s="206" customFormat="1" ht="26.25" customHeight="1">
      <c r="A14" s="212">
        <v>8</v>
      </c>
      <c r="B14" s="1054"/>
      <c r="C14" s="1055"/>
      <c r="D14" s="1055"/>
      <c r="E14" s="1055"/>
      <c r="F14" s="1055"/>
      <c r="G14" s="1055"/>
      <c r="H14" s="1055"/>
      <c r="I14" s="1055"/>
      <c r="J14" s="1055"/>
      <c r="K14" s="1055"/>
      <c r="L14" s="1055"/>
      <c r="M14" s="1055"/>
      <c r="N14" s="1055"/>
      <c r="O14" s="1055"/>
      <c r="P14" s="1056"/>
      <c r="Q14" s="1066"/>
      <c r="R14" s="1067"/>
      <c r="S14" s="1067"/>
      <c r="T14" s="1067"/>
      <c r="U14" s="1067"/>
      <c r="V14" s="1067"/>
      <c r="W14" s="1067"/>
      <c r="X14" s="1067"/>
      <c r="Y14" s="1067"/>
      <c r="Z14" s="1067"/>
      <c r="AA14" s="1067"/>
      <c r="AB14" s="1067"/>
      <c r="AC14" s="1067"/>
      <c r="AD14" s="1067"/>
      <c r="AE14" s="1068"/>
      <c r="AF14" s="1060"/>
      <c r="AG14" s="1061"/>
      <c r="AH14" s="1061"/>
      <c r="AI14" s="1061"/>
      <c r="AJ14" s="1062"/>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5"/>
    </row>
    <row r="15" spans="1:131" s="206" customFormat="1" ht="26.25" customHeight="1">
      <c r="A15" s="212">
        <v>9</v>
      </c>
      <c r="B15" s="1054"/>
      <c r="C15" s="1055"/>
      <c r="D15" s="1055"/>
      <c r="E15" s="1055"/>
      <c r="F15" s="1055"/>
      <c r="G15" s="1055"/>
      <c r="H15" s="1055"/>
      <c r="I15" s="1055"/>
      <c r="J15" s="1055"/>
      <c r="K15" s="1055"/>
      <c r="L15" s="1055"/>
      <c r="M15" s="1055"/>
      <c r="N15" s="1055"/>
      <c r="O15" s="1055"/>
      <c r="P15" s="1056"/>
      <c r="Q15" s="1066"/>
      <c r="R15" s="1067"/>
      <c r="S15" s="1067"/>
      <c r="T15" s="1067"/>
      <c r="U15" s="1067"/>
      <c r="V15" s="1067"/>
      <c r="W15" s="1067"/>
      <c r="X15" s="1067"/>
      <c r="Y15" s="1067"/>
      <c r="Z15" s="1067"/>
      <c r="AA15" s="1067"/>
      <c r="AB15" s="1067"/>
      <c r="AC15" s="1067"/>
      <c r="AD15" s="1067"/>
      <c r="AE15" s="1068"/>
      <c r="AF15" s="1060"/>
      <c r="AG15" s="1061"/>
      <c r="AH15" s="1061"/>
      <c r="AI15" s="1061"/>
      <c r="AJ15" s="1062"/>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5"/>
    </row>
    <row r="16" spans="1:131" s="206" customFormat="1" ht="26.25" customHeight="1">
      <c r="A16" s="212">
        <v>10</v>
      </c>
      <c r="B16" s="1054"/>
      <c r="C16" s="1055"/>
      <c r="D16" s="1055"/>
      <c r="E16" s="1055"/>
      <c r="F16" s="1055"/>
      <c r="G16" s="1055"/>
      <c r="H16" s="1055"/>
      <c r="I16" s="1055"/>
      <c r="J16" s="1055"/>
      <c r="K16" s="1055"/>
      <c r="L16" s="1055"/>
      <c r="M16" s="1055"/>
      <c r="N16" s="1055"/>
      <c r="O16" s="1055"/>
      <c r="P16" s="1056"/>
      <c r="Q16" s="1066"/>
      <c r="R16" s="1067"/>
      <c r="S16" s="1067"/>
      <c r="T16" s="1067"/>
      <c r="U16" s="1067"/>
      <c r="V16" s="1067"/>
      <c r="W16" s="1067"/>
      <c r="X16" s="1067"/>
      <c r="Y16" s="1067"/>
      <c r="Z16" s="1067"/>
      <c r="AA16" s="1067"/>
      <c r="AB16" s="1067"/>
      <c r="AC16" s="1067"/>
      <c r="AD16" s="1067"/>
      <c r="AE16" s="1068"/>
      <c r="AF16" s="1060"/>
      <c r="AG16" s="1061"/>
      <c r="AH16" s="1061"/>
      <c r="AI16" s="1061"/>
      <c r="AJ16" s="1062"/>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5"/>
    </row>
    <row r="17" spans="1:131" s="206" customFormat="1" ht="26.25" customHeight="1">
      <c r="A17" s="212">
        <v>11</v>
      </c>
      <c r="B17" s="1054"/>
      <c r="C17" s="1055"/>
      <c r="D17" s="1055"/>
      <c r="E17" s="1055"/>
      <c r="F17" s="1055"/>
      <c r="G17" s="1055"/>
      <c r="H17" s="1055"/>
      <c r="I17" s="1055"/>
      <c r="J17" s="1055"/>
      <c r="K17" s="1055"/>
      <c r="L17" s="1055"/>
      <c r="M17" s="1055"/>
      <c r="N17" s="1055"/>
      <c r="O17" s="1055"/>
      <c r="P17" s="1056"/>
      <c r="Q17" s="1066"/>
      <c r="R17" s="1067"/>
      <c r="S17" s="1067"/>
      <c r="T17" s="1067"/>
      <c r="U17" s="1067"/>
      <c r="V17" s="1067"/>
      <c r="W17" s="1067"/>
      <c r="X17" s="1067"/>
      <c r="Y17" s="1067"/>
      <c r="Z17" s="1067"/>
      <c r="AA17" s="1067"/>
      <c r="AB17" s="1067"/>
      <c r="AC17" s="1067"/>
      <c r="AD17" s="1067"/>
      <c r="AE17" s="1068"/>
      <c r="AF17" s="1060"/>
      <c r="AG17" s="1061"/>
      <c r="AH17" s="1061"/>
      <c r="AI17" s="1061"/>
      <c r="AJ17" s="1062"/>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5"/>
    </row>
    <row r="18" spans="1:131" s="206" customFormat="1" ht="26.25" customHeight="1">
      <c r="A18" s="212">
        <v>12</v>
      </c>
      <c r="B18" s="1054"/>
      <c r="C18" s="1055"/>
      <c r="D18" s="1055"/>
      <c r="E18" s="1055"/>
      <c r="F18" s="1055"/>
      <c r="G18" s="1055"/>
      <c r="H18" s="1055"/>
      <c r="I18" s="1055"/>
      <c r="J18" s="1055"/>
      <c r="K18" s="1055"/>
      <c r="L18" s="1055"/>
      <c r="M18" s="1055"/>
      <c r="N18" s="1055"/>
      <c r="O18" s="1055"/>
      <c r="P18" s="1056"/>
      <c r="Q18" s="1066"/>
      <c r="R18" s="1067"/>
      <c r="S18" s="1067"/>
      <c r="T18" s="1067"/>
      <c r="U18" s="1067"/>
      <c r="V18" s="1067"/>
      <c r="W18" s="1067"/>
      <c r="X18" s="1067"/>
      <c r="Y18" s="1067"/>
      <c r="Z18" s="1067"/>
      <c r="AA18" s="1067"/>
      <c r="AB18" s="1067"/>
      <c r="AC18" s="1067"/>
      <c r="AD18" s="1067"/>
      <c r="AE18" s="1068"/>
      <c r="AF18" s="1060"/>
      <c r="AG18" s="1061"/>
      <c r="AH18" s="1061"/>
      <c r="AI18" s="1061"/>
      <c r="AJ18" s="1062"/>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5"/>
    </row>
    <row r="19" spans="1:131" s="206" customFormat="1" ht="26.25" customHeight="1">
      <c r="A19" s="212">
        <v>13</v>
      </c>
      <c r="B19" s="1054"/>
      <c r="C19" s="1055"/>
      <c r="D19" s="1055"/>
      <c r="E19" s="1055"/>
      <c r="F19" s="1055"/>
      <c r="G19" s="1055"/>
      <c r="H19" s="1055"/>
      <c r="I19" s="1055"/>
      <c r="J19" s="1055"/>
      <c r="K19" s="1055"/>
      <c r="L19" s="1055"/>
      <c r="M19" s="1055"/>
      <c r="N19" s="1055"/>
      <c r="O19" s="1055"/>
      <c r="P19" s="1056"/>
      <c r="Q19" s="1066"/>
      <c r="R19" s="1067"/>
      <c r="S19" s="1067"/>
      <c r="T19" s="1067"/>
      <c r="U19" s="1067"/>
      <c r="V19" s="1067"/>
      <c r="W19" s="1067"/>
      <c r="X19" s="1067"/>
      <c r="Y19" s="1067"/>
      <c r="Z19" s="1067"/>
      <c r="AA19" s="1067"/>
      <c r="AB19" s="1067"/>
      <c r="AC19" s="1067"/>
      <c r="AD19" s="1067"/>
      <c r="AE19" s="1068"/>
      <c r="AF19" s="1060"/>
      <c r="AG19" s="1061"/>
      <c r="AH19" s="1061"/>
      <c r="AI19" s="1061"/>
      <c r="AJ19" s="1062"/>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5"/>
    </row>
    <row r="20" spans="1:131" s="206" customFormat="1" ht="26.25" customHeight="1">
      <c r="A20" s="212">
        <v>14</v>
      </c>
      <c r="B20" s="1054"/>
      <c r="C20" s="1055"/>
      <c r="D20" s="1055"/>
      <c r="E20" s="1055"/>
      <c r="F20" s="1055"/>
      <c r="G20" s="1055"/>
      <c r="H20" s="1055"/>
      <c r="I20" s="1055"/>
      <c r="J20" s="1055"/>
      <c r="K20" s="1055"/>
      <c r="L20" s="1055"/>
      <c r="M20" s="1055"/>
      <c r="N20" s="1055"/>
      <c r="O20" s="1055"/>
      <c r="P20" s="1056"/>
      <c r="Q20" s="1066"/>
      <c r="R20" s="1067"/>
      <c r="S20" s="1067"/>
      <c r="T20" s="1067"/>
      <c r="U20" s="1067"/>
      <c r="V20" s="1067"/>
      <c r="W20" s="1067"/>
      <c r="X20" s="1067"/>
      <c r="Y20" s="1067"/>
      <c r="Z20" s="1067"/>
      <c r="AA20" s="1067"/>
      <c r="AB20" s="1067"/>
      <c r="AC20" s="1067"/>
      <c r="AD20" s="1067"/>
      <c r="AE20" s="1068"/>
      <c r="AF20" s="1060"/>
      <c r="AG20" s="1061"/>
      <c r="AH20" s="1061"/>
      <c r="AI20" s="1061"/>
      <c r="AJ20" s="1062"/>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5"/>
    </row>
    <row r="21" spans="1:131" s="206" customFormat="1" ht="26.25" customHeight="1" thickBot="1">
      <c r="A21" s="212">
        <v>15</v>
      </c>
      <c r="B21" s="1054"/>
      <c r="C21" s="1055"/>
      <c r="D21" s="1055"/>
      <c r="E21" s="1055"/>
      <c r="F21" s="1055"/>
      <c r="G21" s="1055"/>
      <c r="H21" s="1055"/>
      <c r="I21" s="1055"/>
      <c r="J21" s="1055"/>
      <c r="K21" s="1055"/>
      <c r="L21" s="1055"/>
      <c r="M21" s="1055"/>
      <c r="N21" s="1055"/>
      <c r="O21" s="1055"/>
      <c r="P21" s="1056"/>
      <c r="Q21" s="1066"/>
      <c r="R21" s="1067"/>
      <c r="S21" s="1067"/>
      <c r="T21" s="1067"/>
      <c r="U21" s="1067"/>
      <c r="V21" s="1067"/>
      <c r="W21" s="1067"/>
      <c r="X21" s="1067"/>
      <c r="Y21" s="1067"/>
      <c r="Z21" s="1067"/>
      <c r="AA21" s="1067"/>
      <c r="AB21" s="1067"/>
      <c r="AC21" s="1067"/>
      <c r="AD21" s="1067"/>
      <c r="AE21" s="1068"/>
      <c r="AF21" s="1060"/>
      <c r="AG21" s="1061"/>
      <c r="AH21" s="1061"/>
      <c r="AI21" s="1061"/>
      <c r="AJ21" s="1062"/>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5"/>
    </row>
    <row r="22" spans="1:131" s="206" customFormat="1" ht="26.25" customHeight="1">
      <c r="A22" s="212">
        <v>16</v>
      </c>
      <c r="B22" s="1054"/>
      <c r="C22" s="1055"/>
      <c r="D22" s="1055"/>
      <c r="E22" s="1055"/>
      <c r="F22" s="1055"/>
      <c r="G22" s="1055"/>
      <c r="H22" s="1055"/>
      <c r="I22" s="1055"/>
      <c r="J22" s="1055"/>
      <c r="K22" s="1055"/>
      <c r="L22" s="1055"/>
      <c r="M22" s="1055"/>
      <c r="N22" s="1055"/>
      <c r="O22" s="1055"/>
      <c r="P22" s="1056"/>
      <c r="Q22" s="1104"/>
      <c r="R22" s="1105"/>
      <c r="S22" s="1105"/>
      <c r="T22" s="1105"/>
      <c r="U22" s="1105"/>
      <c r="V22" s="1105"/>
      <c r="W22" s="1105"/>
      <c r="X22" s="1105"/>
      <c r="Y22" s="1105"/>
      <c r="Z22" s="1105"/>
      <c r="AA22" s="1105"/>
      <c r="AB22" s="1105"/>
      <c r="AC22" s="1105"/>
      <c r="AD22" s="1105"/>
      <c r="AE22" s="1106"/>
      <c r="AF22" s="1060"/>
      <c r="AG22" s="1061"/>
      <c r="AH22" s="1061"/>
      <c r="AI22" s="1061"/>
      <c r="AJ22" s="1062"/>
      <c r="AK22" s="1100"/>
      <c r="AL22" s="1101"/>
      <c r="AM22" s="1101"/>
      <c r="AN22" s="1101"/>
      <c r="AO22" s="1101"/>
      <c r="AP22" s="1101"/>
      <c r="AQ22" s="1101"/>
      <c r="AR22" s="1101"/>
      <c r="AS22" s="1101"/>
      <c r="AT22" s="1101"/>
      <c r="AU22" s="1102"/>
      <c r="AV22" s="1102"/>
      <c r="AW22" s="1102"/>
      <c r="AX22" s="1102"/>
      <c r="AY22" s="1103"/>
      <c r="AZ22" s="1052" t="s">
        <v>363</v>
      </c>
      <c r="BA22" s="1052"/>
      <c r="BB22" s="1052"/>
      <c r="BC22" s="1052"/>
      <c r="BD22" s="1053"/>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5"/>
    </row>
    <row r="23" spans="1:131" s="206" customFormat="1" ht="26.25" customHeight="1" thickBot="1">
      <c r="A23" s="215" t="s">
        <v>364</v>
      </c>
      <c r="B23" s="967" t="s">
        <v>365</v>
      </c>
      <c r="C23" s="968"/>
      <c r="D23" s="968"/>
      <c r="E23" s="968"/>
      <c r="F23" s="968"/>
      <c r="G23" s="968"/>
      <c r="H23" s="968"/>
      <c r="I23" s="968"/>
      <c r="J23" s="968"/>
      <c r="K23" s="968"/>
      <c r="L23" s="968"/>
      <c r="M23" s="968"/>
      <c r="N23" s="968"/>
      <c r="O23" s="968"/>
      <c r="P23" s="969"/>
      <c r="Q23" s="1091"/>
      <c r="R23" s="1092"/>
      <c r="S23" s="1092"/>
      <c r="T23" s="1092"/>
      <c r="U23" s="1092"/>
      <c r="V23" s="1092"/>
      <c r="W23" s="1092"/>
      <c r="X23" s="1092"/>
      <c r="Y23" s="1092"/>
      <c r="Z23" s="1092"/>
      <c r="AA23" s="1092"/>
      <c r="AB23" s="1092"/>
      <c r="AC23" s="1092"/>
      <c r="AD23" s="1092"/>
      <c r="AE23" s="1093"/>
      <c r="AF23" s="1094">
        <v>217</v>
      </c>
      <c r="AG23" s="1092"/>
      <c r="AH23" s="1092"/>
      <c r="AI23" s="1092"/>
      <c r="AJ23" s="1095"/>
      <c r="AK23" s="1096"/>
      <c r="AL23" s="1097"/>
      <c r="AM23" s="1097"/>
      <c r="AN23" s="1097"/>
      <c r="AO23" s="1097"/>
      <c r="AP23" s="1092"/>
      <c r="AQ23" s="1092"/>
      <c r="AR23" s="1092"/>
      <c r="AS23" s="1092"/>
      <c r="AT23" s="1092"/>
      <c r="AU23" s="1098"/>
      <c r="AV23" s="1098"/>
      <c r="AW23" s="1098"/>
      <c r="AX23" s="1098"/>
      <c r="AY23" s="1099"/>
      <c r="AZ23" s="1088" t="s">
        <v>109</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5"/>
    </row>
    <row r="24" spans="1:131" s="206" customFormat="1" ht="26.25" customHeight="1">
      <c r="A24" s="1087" t="s">
        <v>366</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5"/>
    </row>
    <row r="25" spans="1:131" s="198" customFormat="1" ht="26.25" customHeight="1" thickBot="1">
      <c r="A25" s="1086" t="s">
        <v>367</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7"/>
    </row>
    <row r="26" spans="1:131" s="198" customFormat="1" ht="26.25" customHeight="1">
      <c r="A26" s="1018" t="s">
        <v>344</v>
      </c>
      <c r="B26" s="1019"/>
      <c r="C26" s="1019"/>
      <c r="D26" s="1019"/>
      <c r="E26" s="1019"/>
      <c r="F26" s="1019"/>
      <c r="G26" s="1019"/>
      <c r="H26" s="1019"/>
      <c r="I26" s="1019"/>
      <c r="J26" s="1019"/>
      <c r="K26" s="1019"/>
      <c r="L26" s="1019"/>
      <c r="M26" s="1019"/>
      <c r="N26" s="1019"/>
      <c r="O26" s="1019"/>
      <c r="P26" s="1020"/>
      <c r="Q26" s="1024" t="s">
        <v>368</v>
      </c>
      <c r="R26" s="1025"/>
      <c r="S26" s="1025"/>
      <c r="T26" s="1025"/>
      <c r="U26" s="1026"/>
      <c r="V26" s="1024" t="s">
        <v>369</v>
      </c>
      <c r="W26" s="1025"/>
      <c r="X26" s="1025"/>
      <c r="Y26" s="1025"/>
      <c r="Z26" s="1026"/>
      <c r="AA26" s="1024" t="s">
        <v>370</v>
      </c>
      <c r="AB26" s="1025"/>
      <c r="AC26" s="1025"/>
      <c r="AD26" s="1025"/>
      <c r="AE26" s="1025"/>
      <c r="AF26" s="1082" t="s">
        <v>371</v>
      </c>
      <c r="AG26" s="1031"/>
      <c r="AH26" s="1031"/>
      <c r="AI26" s="1031"/>
      <c r="AJ26" s="1083"/>
      <c r="AK26" s="1025" t="s">
        <v>372</v>
      </c>
      <c r="AL26" s="1025"/>
      <c r="AM26" s="1025"/>
      <c r="AN26" s="1025"/>
      <c r="AO26" s="1026"/>
      <c r="AP26" s="1024" t="s">
        <v>373</v>
      </c>
      <c r="AQ26" s="1025"/>
      <c r="AR26" s="1025"/>
      <c r="AS26" s="1025"/>
      <c r="AT26" s="1026"/>
      <c r="AU26" s="1024" t="s">
        <v>374</v>
      </c>
      <c r="AV26" s="1025"/>
      <c r="AW26" s="1025"/>
      <c r="AX26" s="1025"/>
      <c r="AY26" s="1026"/>
      <c r="AZ26" s="1024" t="s">
        <v>375</v>
      </c>
      <c r="BA26" s="1025"/>
      <c r="BB26" s="1025"/>
      <c r="BC26" s="1025"/>
      <c r="BD26" s="1026"/>
      <c r="BE26" s="1024" t="s">
        <v>351</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7"/>
    </row>
    <row r="27" spans="1:131" s="198" customFormat="1" ht="26.25" customHeight="1" thickBot="1">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7"/>
    </row>
    <row r="28" spans="1:131" s="198" customFormat="1" ht="26.25" customHeight="1" thickTop="1">
      <c r="A28" s="217">
        <v>1</v>
      </c>
      <c r="B28" s="1073" t="s">
        <v>376</v>
      </c>
      <c r="C28" s="1074"/>
      <c r="D28" s="1074"/>
      <c r="E28" s="1074"/>
      <c r="F28" s="1074"/>
      <c r="G28" s="1074"/>
      <c r="H28" s="1074"/>
      <c r="I28" s="1074"/>
      <c r="J28" s="1074"/>
      <c r="K28" s="1074"/>
      <c r="L28" s="1074"/>
      <c r="M28" s="1074"/>
      <c r="N28" s="1074"/>
      <c r="O28" s="1074"/>
      <c r="P28" s="1075"/>
      <c r="Q28" s="1076">
        <v>844</v>
      </c>
      <c r="R28" s="1077"/>
      <c r="S28" s="1077"/>
      <c r="T28" s="1077"/>
      <c r="U28" s="1077"/>
      <c r="V28" s="1077">
        <v>843</v>
      </c>
      <c r="W28" s="1077"/>
      <c r="X28" s="1077"/>
      <c r="Y28" s="1077"/>
      <c r="Z28" s="1077"/>
      <c r="AA28" s="1077">
        <v>1</v>
      </c>
      <c r="AB28" s="1077"/>
      <c r="AC28" s="1077"/>
      <c r="AD28" s="1077"/>
      <c r="AE28" s="1078"/>
      <c r="AF28" s="1079">
        <v>1</v>
      </c>
      <c r="AG28" s="1077"/>
      <c r="AH28" s="1077"/>
      <c r="AI28" s="1077"/>
      <c r="AJ28" s="1080"/>
      <c r="AK28" s="1081">
        <v>143</v>
      </c>
      <c r="AL28" s="1069"/>
      <c r="AM28" s="1069"/>
      <c r="AN28" s="1069"/>
      <c r="AO28" s="1069"/>
      <c r="AP28" s="1069"/>
      <c r="AQ28" s="1069"/>
      <c r="AR28" s="1069"/>
      <c r="AS28" s="1069"/>
      <c r="AT28" s="1069"/>
      <c r="AU28" s="1069">
        <v>143</v>
      </c>
      <c r="AV28" s="1069"/>
      <c r="AW28" s="1069"/>
      <c r="AX28" s="1069"/>
      <c r="AY28" s="1069"/>
      <c r="AZ28" s="1070"/>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7"/>
    </row>
    <row r="29" spans="1:131" s="198" customFormat="1" ht="26.25" customHeight="1">
      <c r="A29" s="217">
        <v>2</v>
      </c>
      <c r="B29" s="1054" t="s">
        <v>377</v>
      </c>
      <c r="C29" s="1055"/>
      <c r="D29" s="1055"/>
      <c r="E29" s="1055"/>
      <c r="F29" s="1055"/>
      <c r="G29" s="1055"/>
      <c r="H29" s="1055"/>
      <c r="I29" s="1055"/>
      <c r="J29" s="1055"/>
      <c r="K29" s="1055"/>
      <c r="L29" s="1055"/>
      <c r="M29" s="1055"/>
      <c r="N29" s="1055"/>
      <c r="O29" s="1055"/>
      <c r="P29" s="1056"/>
      <c r="Q29" s="1066">
        <v>575</v>
      </c>
      <c r="R29" s="1067"/>
      <c r="S29" s="1067"/>
      <c r="T29" s="1067"/>
      <c r="U29" s="1067"/>
      <c r="V29" s="1067">
        <v>527</v>
      </c>
      <c r="W29" s="1067"/>
      <c r="X29" s="1067"/>
      <c r="Y29" s="1067"/>
      <c r="Z29" s="1067"/>
      <c r="AA29" s="1067">
        <v>48</v>
      </c>
      <c r="AB29" s="1067"/>
      <c r="AC29" s="1067"/>
      <c r="AD29" s="1067"/>
      <c r="AE29" s="1068"/>
      <c r="AF29" s="1060">
        <v>48</v>
      </c>
      <c r="AG29" s="1061"/>
      <c r="AH29" s="1061"/>
      <c r="AI29" s="1061"/>
      <c r="AJ29" s="1062"/>
      <c r="AK29" s="1003">
        <v>91</v>
      </c>
      <c r="AL29" s="994"/>
      <c r="AM29" s="994"/>
      <c r="AN29" s="994"/>
      <c r="AO29" s="994"/>
      <c r="AP29" s="994"/>
      <c r="AQ29" s="994"/>
      <c r="AR29" s="994"/>
      <c r="AS29" s="994"/>
      <c r="AT29" s="994"/>
      <c r="AU29" s="994">
        <v>91</v>
      </c>
      <c r="AV29" s="994"/>
      <c r="AW29" s="994"/>
      <c r="AX29" s="994"/>
      <c r="AY29" s="994"/>
      <c r="AZ29" s="1065"/>
      <c r="BA29" s="1065"/>
      <c r="BB29" s="1065"/>
      <c r="BC29" s="1065"/>
      <c r="BD29" s="1065"/>
      <c r="BE29" s="1049"/>
      <c r="BF29" s="1049"/>
      <c r="BG29" s="1049"/>
      <c r="BH29" s="1049"/>
      <c r="BI29" s="1050"/>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7"/>
    </row>
    <row r="30" spans="1:131" s="198" customFormat="1" ht="26.25" customHeight="1">
      <c r="A30" s="217">
        <v>3</v>
      </c>
      <c r="B30" s="1054" t="s">
        <v>378</v>
      </c>
      <c r="C30" s="1055"/>
      <c r="D30" s="1055"/>
      <c r="E30" s="1055"/>
      <c r="F30" s="1055"/>
      <c r="G30" s="1055"/>
      <c r="H30" s="1055"/>
      <c r="I30" s="1055"/>
      <c r="J30" s="1055"/>
      <c r="K30" s="1055"/>
      <c r="L30" s="1055"/>
      <c r="M30" s="1055"/>
      <c r="N30" s="1055"/>
      <c r="O30" s="1055"/>
      <c r="P30" s="1056"/>
      <c r="Q30" s="1066">
        <v>130</v>
      </c>
      <c r="R30" s="1067"/>
      <c r="S30" s="1067"/>
      <c r="T30" s="1067"/>
      <c r="U30" s="1067"/>
      <c r="V30" s="1067">
        <v>130</v>
      </c>
      <c r="W30" s="1067"/>
      <c r="X30" s="1067"/>
      <c r="Y30" s="1067"/>
      <c r="Z30" s="1067"/>
      <c r="AA30" s="1067">
        <v>2</v>
      </c>
      <c r="AB30" s="1067"/>
      <c r="AC30" s="1067"/>
      <c r="AD30" s="1067"/>
      <c r="AE30" s="1068"/>
      <c r="AF30" s="1060">
        <v>2</v>
      </c>
      <c r="AG30" s="1061"/>
      <c r="AH30" s="1061"/>
      <c r="AI30" s="1061"/>
      <c r="AJ30" s="1062"/>
      <c r="AK30" s="1003">
        <v>95</v>
      </c>
      <c r="AL30" s="994"/>
      <c r="AM30" s="994"/>
      <c r="AN30" s="994"/>
      <c r="AO30" s="994"/>
      <c r="AP30" s="994"/>
      <c r="AQ30" s="994"/>
      <c r="AR30" s="994"/>
      <c r="AS30" s="994"/>
      <c r="AT30" s="994"/>
      <c r="AU30" s="994">
        <v>95</v>
      </c>
      <c r="AV30" s="994"/>
      <c r="AW30" s="994"/>
      <c r="AX30" s="994"/>
      <c r="AY30" s="994"/>
      <c r="AZ30" s="1065"/>
      <c r="BA30" s="1065"/>
      <c r="BB30" s="1065"/>
      <c r="BC30" s="1065"/>
      <c r="BD30" s="1065"/>
      <c r="BE30" s="1049"/>
      <c r="BF30" s="1049"/>
      <c r="BG30" s="1049"/>
      <c r="BH30" s="1049"/>
      <c r="BI30" s="1050"/>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7"/>
    </row>
    <row r="31" spans="1:131" s="198" customFormat="1" ht="26.25" customHeight="1">
      <c r="A31" s="217">
        <v>4</v>
      </c>
      <c r="B31" s="1054" t="s">
        <v>379</v>
      </c>
      <c r="C31" s="1055"/>
      <c r="D31" s="1055"/>
      <c r="E31" s="1055"/>
      <c r="F31" s="1055"/>
      <c r="G31" s="1055"/>
      <c r="H31" s="1055"/>
      <c r="I31" s="1055"/>
      <c r="J31" s="1055"/>
      <c r="K31" s="1055"/>
      <c r="L31" s="1055"/>
      <c r="M31" s="1055"/>
      <c r="N31" s="1055"/>
      <c r="O31" s="1055"/>
      <c r="P31" s="1056"/>
      <c r="Q31" s="1066">
        <v>276</v>
      </c>
      <c r="R31" s="1067"/>
      <c r="S31" s="1067"/>
      <c r="T31" s="1067"/>
      <c r="U31" s="1067"/>
      <c r="V31" s="1067">
        <v>207</v>
      </c>
      <c r="W31" s="1067"/>
      <c r="X31" s="1067"/>
      <c r="Y31" s="1067"/>
      <c r="Z31" s="1067"/>
      <c r="AA31" s="1067">
        <v>69</v>
      </c>
      <c r="AB31" s="1067"/>
      <c r="AC31" s="1067"/>
      <c r="AD31" s="1067"/>
      <c r="AE31" s="1068"/>
      <c r="AF31" s="1060">
        <v>38</v>
      </c>
      <c r="AG31" s="1061"/>
      <c r="AH31" s="1061"/>
      <c r="AI31" s="1061"/>
      <c r="AJ31" s="1062"/>
      <c r="AK31" s="1003">
        <v>85</v>
      </c>
      <c r="AL31" s="994"/>
      <c r="AM31" s="994"/>
      <c r="AN31" s="994"/>
      <c r="AO31" s="994"/>
      <c r="AP31" s="994"/>
      <c r="AQ31" s="994"/>
      <c r="AR31" s="994"/>
      <c r="AS31" s="994"/>
      <c r="AT31" s="994"/>
      <c r="AU31" s="994">
        <v>85</v>
      </c>
      <c r="AV31" s="994"/>
      <c r="AW31" s="994"/>
      <c r="AX31" s="994"/>
      <c r="AY31" s="994"/>
      <c r="AZ31" s="1065"/>
      <c r="BA31" s="1065"/>
      <c r="BB31" s="1065"/>
      <c r="BC31" s="1065"/>
      <c r="BD31" s="1065"/>
      <c r="BE31" s="1049" t="s">
        <v>380</v>
      </c>
      <c r="BF31" s="1049"/>
      <c r="BG31" s="1049"/>
      <c r="BH31" s="1049"/>
      <c r="BI31" s="1050"/>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7"/>
    </row>
    <row r="32" spans="1:131" s="198" customFormat="1" ht="26.25" customHeight="1">
      <c r="A32" s="217">
        <v>5</v>
      </c>
      <c r="B32" s="1054" t="s">
        <v>381</v>
      </c>
      <c r="C32" s="1055"/>
      <c r="D32" s="1055"/>
      <c r="E32" s="1055"/>
      <c r="F32" s="1055"/>
      <c r="G32" s="1055"/>
      <c r="H32" s="1055"/>
      <c r="I32" s="1055"/>
      <c r="J32" s="1055"/>
      <c r="K32" s="1055"/>
      <c r="L32" s="1055"/>
      <c r="M32" s="1055"/>
      <c r="N32" s="1055"/>
      <c r="O32" s="1055"/>
      <c r="P32" s="1056"/>
      <c r="Q32" s="1066">
        <v>31</v>
      </c>
      <c r="R32" s="1067"/>
      <c r="S32" s="1067"/>
      <c r="T32" s="1067"/>
      <c r="U32" s="1067"/>
      <c r="V32" s="1067">
        <v>30</v>
      </c>
      <c r="W32" s="1067"/>
      <c r="X32" s="1067"/>
      <c r="Y32" s="1067"/>
      <c r="Z32" s="1067"/>
      <c r="AA32" s="1067">
        <v>1</v>
      </c>
      <c r="AB32" s="1067"/>
      <c r="AC32" s="1067"/>
      <c r="AD32" s="1067"/>
      <c r="AE32" s="1068"/>
      <c r="AF32" s="1060">
        <v>1</v>
      </c>
      <c r="AG32" s="1061"/>
      <c r="AH32" s="1061"/>
      <c r="AI32" s="1061"/>
      <c r="AJ32" s="1062"/>
      <c r="AK32" s="1003">
        <v>24</v>
      </c>
      <c r="AL32" s="994"/>
      <c r="AM32" s="994"/>
      <c r="AN32" s="994"/>
      <c r="AO32" s="994"/>
      <c r="AP32" s="994"/>
      <c r="AQ32" s="994"/>
      <c r="AR32" s="994"/>
      <c r="AS32" s="994"/>
      <c r="AT32" s="994"/>
      <c r="AU32" s="994">
        <v>24</v>
      </c>
      <c r="AV32" s="994"/>
      <c r="AW32" s="994"/>
      <c r="AX32" s="994"/>
      <c r="AY32" s="994"/>
      <c r="AZ32" s="1065"/>
      <c r="BA32" s="1065"/>
      <c r="BB32" s="1065"/>
      <c r="BC32" s="1065"/>
      <c r="BD32" s="1065"/>
      <c r="BE32" s="1049" t="s">
        <v>380</v>
      </c>
      <c r="BF32" s="1049"/>
      <c r="BG32" s="1049"/>
      <c r="BH32" s="1049"/>
      <c r="BI32" s="1050"/>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7"/>
    </row>
    <row r="33" spans="1:131" s="198" customFormat="1" ht="26.25" customHeight="1">
      <c r="A33" s="217">
        <v>6</v>
      </c>
      <c r="B33" s="1054" t="s">
        <v>382</v>
      </c>
      <c r="C33" s="1055"/>
      <c r="D33" s="1055"/>
      <c r="E33" s="1055"/>
      <c r="F33" s="1055"/>
      <c r="G33" s="1055"/>
      <c r="H33" s="1055"/>
      <c r="I33" s="1055"/>
      <c r="J33" s="1055"/>
      <c r="K33" s="1055"/>
      <c r="L33" s="1055"/>
      <c r="M33" s="1055"/>
      <c r="N33" s="1055"/>
      <c r="O33" s="1055"/>
      <c r="P33" s="1056"/>
      <c r="Q33" s="1066">
        <v>6</v>
      </c>
      <c r="R33" s="1067"/>
      <c r="S33" s="1067"/>
      <c r="T33" s="1067"/>
      <c r="U33" s="1067"/>
      <c r="V33" s="1067">
        <v>4</v>
      </c>
      <c r="W33" s="1067"/>
      <c r="X33" s="1067"/>
      <c r="Y33" s="1067"/>
      <c r="Z33" s="1067"/>
      <c r="AA33" s="1067">
        <v>2</v>
      </c>
      <c r="AB33" s="1067"/>
      <c r="AC33" s="1067"/>
      <c r="AD33" s="1067"/>
      <c r="AE33" s="1068"/>
      <c r="AF33" s="1060">
        <v>2</v>
      </c>
      <c r="AG33" s="1061"/>
      <c r="AH33" s="1061"/>
      <c r="AI33" s="1061"/>
      <c r="AJ33" s="1062"/>
      <c r="AK33" s="1003">
        <v>2</v>
      </c>
      <c r="AL33" s="994"/>
      <c r="AM33" s="994"/>
      <c r="AN33" s="994"/>
      <c r="AO33" s="994"/>
      <c r="AP33" s="994"/>
      <c r="AQ33" s="994"/>
      <c r="AR33" s="994"/>
      <c r="AS33" s="994"/>
      <c r="AT33" s="994"/>
      <c r="AU33" s="994">
        <v>2</v>
      </c>
      <c r="AV33" s="994"/>
      <c r="AW33" s="994"/>
      <c r="AX33" s="994"/>
      <c r="AY33" s="994"/>
      <c r="AZ33" s="1065"/>
      <c r="BA33" s="1065"/>
      <c r="BB33" s="1065"/>
      <c r="BC33" s="1065"/>
      <c r="BD33" s="1065"/>
      <c r="BE33" s="1049" t="s">
        <v>380</v>
      </c>
      <c r="BF33" s="1049"/>
      <c r="BG33" s="1049"/>
      <c r="BH33" s="1049"/>
      <c r="BI33" s="1050"/>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7"/>
    </row>
    <row r="34" spans="1:131" s="198" customFormat="1" ht="26.25" customHeight="1">
      <c r="A34" s="217">
        <v>7</v>
      </c>
      <c r="B34" s="1054" t="s">
        <v>383</v>
      </c>
      <c r="C34" s="1055"/>
      <c r="D34" s="1055"/>
      <c r="E34" s="1055"/>
      <c r="F34" s="1055"/>
      <c r="G34" s="1055"/>
      <c r="H34" s="1055"/>
      <c r="I34" s="1055"/>
      <c r="J34" s="1055"/>
      <c r="K34" s="1055"/>
      <c r="L34" s="1055"/>
      <c r="M34" s="1055"/>
      <c r="N34" s="1055"/>
      <c r="O34" s="1055"/>
      <c r="P34" s="1056"/>
      <c r="Q34" s="1066">
        <v>2</v>
      </c>
      <c r="R34" s="1067"/>
      <c r="S34" s="1067"/>
      <c r="T34" s="1067"/>
      <c r="U34" s="1067"/>
      <c r="V34" s="1067">
        <v>1</v>
      </c>
      <c r="W34" s="1067"/>
      <c r="X34" s="1067"/>
      <c r="Y34" s="1067"/>
      <c r="Z34" s="1067"/>
      <c r="AA34" s="1067">
        <v>1</v>
      </c>
      <c r="AB34" s="1067"/>
      <c r="AC34" s="1067"/>
      <c r="AD34" s="1067"/>
      <c r="AE34" s="1068"/>
      <c r="AF34" s="1060">
        <v>259</v>
      </c>
      <c r="AG34" s="1061"/>
      <c r="AH34" s="1061"/>
      <c r="AI34" s="1061"/>
      <c r="AJ34" s="1062"/>
      <c r="AK34" s="1003">
        <v>2</v>
      </c>
      <c r="AL34" s="994"/>
      <c r="AM34" s="994"/>
      <c r="AN34" s="994"/>
      <c r="AO34" s="994"/>
      <c r="AP34" s="994"/>
      <c r="AQ34" s="994"/>
      <c r="AR34" s="994"/>
      <c r="AS34" s="994"/>
      <c r="AT34" s="994"/>
      <c r="AU34" s="994">
        <v>2</v>
      </c>
      <c r="AV34" s="994"/>
      <c r="AW34" s="994"/>
      <c r="AX34" s="994"/>
      <c r="AY34" s="994"/>
      <c r="AZ34" s="1065"/>
      <c r="BA34" s="1065"/>
      <c r="BB34" s="1065"/>
      <c r="BC34" s="1065"/>
      <c r="BD34" s="1065"/>
      <c r="BE34" s="1049" t="s">
        <v>380</v>
      </c>
      <c r="BF34" s="1049"/>
      <c r="BG34" s="1049"/>
      <c r="BH34" s="1049"/>
      <c r="BI34" s="1050"/>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7"/>
    </row>
    <row r="35" spans="1:131" s="198" customFormat="1" ht="26.25" customHeight="1">
      <c r="A35" s="217">
        <v>8</v>
      </c>
      <c r="B35" s="1054"/>
      <c r="C35" s="1055"/>
      <c r="D35" s="1055"/>
      <c r="E35" s="1055"/>
      <c r="F35" s="1055"/>
      <c r="G35" s="1055"/>
      <c r="H35" s="1055"/>
      <c r="I35" s="1055"/>
      <c r="J35" s="1055"/>
      <c r="K35" s="1055"/>
      <c r="L35" s="1055"/>
      <c r="M35" s="1055"/>
      <c r="N35" s="1055"/>
      <c r="O35" s="1055"/>
      <c r="P35" s="1056"/>
      <c r="Q35" s="1066"/>
      <c r="R35" s="1067"/>
      <c r="S35" s="1067"/>
      <c r="T35" s="1067"/>
      <c r="U35" s="1067"/>
      <c r="V35" s="1067"/>
      <c r="W35" s="1067"/>
      <c r="X35" s="1067"/>
      <c r="Y35" s="1067"/>
      <c r="Z35" s="1067"/>
      <c r="AA35" s="1067"/>
      <c r="AB35" s="1067"/>
      <c r="AC35" s="1067"/>
      <c r="AD35" s="1067"/>
      <c r="AE35" s="1068"/>
      <c r="AF35" s="1060"/>
      <c r="AG35" s="1061"/>
      <c r="AH35" s="1061"/>
      <c r="AI35" s="1061"/>
      <c r="AJ35" s="1062"/>
      <c r="AK35" s="1003"/>
      <c r="AL35" s="994"/>
      <c r="AM35" s="994"/>
      <c r="AN35" s="994"/>
      <c r="AO35" s="994"/>
      <c r="AP35" s="994"/>
      <c r="AQ35" s="994"/>
      <c r="AR35" s="994"/>
      <c r="AS35" s="994"/>
      <c r="AT35" s="994"/>
      <c r="AU35" s="994"/>
      <c r="AV35" s="994"/>
      <c r="AW35" s="994"/>
      <c r="AX35" s="994"/>
      <c r="AY35" s="994"/>
      <c r="AZ35" s="1065"/>
      <c r="BA35" s="1065"/>
      <c r="BB35" s="1065"/>
      <c r="BC35" s="1065"/>
      <c r="BD35" s="1065"/>
      <c r="BE35" s="1049"/>
      <c r="BF35" s="1049"/>
      <c r="BG35" s="1049"/>
      <c r="BH35" s="1049"/>
      <c r="BI35" s="1050"/>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7"/>
    </row>
    <row r="36" spans="1:131" s="198" customFormat="1" ht="26.25" customHeight="1">
      <c r="A36" s="217">
        <v>9</v>
      </c>
      <c r="B36" s="1054"/>
      <c r="C36" s="1055"/>
      <c r="D36" s="1055"/>
      <c r="E36" s="1055"/>
      <c r="F36" s="1055"/>
      <c r="G36" s="1055"/>
      <c r="H36" s="1055"/>
      <c r="I36" s="1055"/>
      <c r="J36" s="1055"/>
      <c r="K36" s="1055"/>
      <c r="L36" s="1055"/>
      <c r="M36" s="1055"/>
      <c r="N36" s="1055"/>
      <c r="O36" s="1055"/>
      <c r="P36" s="1056"/>
      <c r="Q36" s="1066"/>
      <c r="R36" s="1067"/>
      <c r="S36" s="1067"/>
      <c r="T36" s="1067"/>
      <c r="U36" s="1067"/>
      <c r="V36" s="1067"/>
      <c r="W36" s="1067"/>
      <c r="X36" s="1067"/>
      <c r="Y36" s="1067"/>
      <c r="Z36" s="1067"/>
      <c r="AA36" s="1067"/>
      <c r="AB36" s="1067"/>
      <c r="AC36" s="1067"/>
      <c r="AD36" s="1067"/>
      <c r="AE36" s="1068"/>
      <c r="AF36" s="1060"/>
      <c r="AG36" s="1061"/>
      <c r="AH36" s="1061"/>
      <c r="AI36" s="1061"/>
      <c r="AJ36" s="1062"/>
      <c r="AK36" s="1003"/>
      <c r="AL36" s="994"/>
      <c r="AM36" s="994"/>
      <c r="AN36" s="994"/>
      <c r="AO36" s="994"/>
      <c r="AP36" s="994"/>
      <c r="AQ36" s="994"/>
      <c r="AR36" s="994"/>
      <c r="AS36" s="994"/>
      <c r="AT36" s="994"/>
      <c r="AU36" s="994"/>
      <c r="AV36" s="994"/>
      <c r="AW36" s="994"/>
      <c r="AX36" s="994"/>
      <c r="AY36" s="994"/>
      <c r="AZ36" s="1065"/>
      <c r="BA36" s="1065"/>
      <c r="BB36" s="1065"/>
      <c r="BC36" s="1065"/>
      <c r="BD36" s="1065"/>
      <c r="BE36" s="1049"/>
      <c r="BF36" s="1049"/>
      <c r="BG36" s="1049"/>
      <c r="BH36" s="1049"/>
      <c r="BI36" s="1050"/>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7"/>
    </row>
    <row r="37" spans="1:131" s="198" customFormat="1" ht="26.25" customHeight="1">
      <c r="A37" s="217">
        <v>10</v>
      </c>
      <c r="B37" s="1054"/>
      <c r="C37" s="1055"/>
      <c r="D37" s="1055"/>
      <c r="E37" s="1055"/>
      <c r="F37" s="1055"/>
      <c r="G37" s="1055"/>
      <c r="H37" s="1055"/>
      <c r="I37" s="1055"/>
      <c r="J37" s="1055"/>
      <c r="K37" s="1055"/>
      <c r="L37" s="1055"/>
      <c r="M37" s="1055"/>
      <c r="N37" s="1055"/>
      <c r="O37" s="1055"/>
      <c r="P37" s="1056"/>
      <c r="Q37" s="1066"/>
      <c r="R37" s="1067"/>
      <c r="S37" s="1067"/>
      <c r="T37" s="1067"/>
      <c r="U37" s="1067"/>
      <c r="V37" s="1067"/>
      <c r="W37" s="1067"/>
      <c r="X37" s="1067"/>
      <c r="Y37" s="1067"/>
      <c r="Z37" s="1067"/>
      <c r="AA37" s="1067"/>
      <c r="AB37" s="1067"/>
      <c r="AC37" s="1067"/>
      <c r="AD37" s="1067"/>
      <c r="AE37" s="1068"/>
      <c r="AF37" s="1060"/>
      <c r="AG37" s="1061"/>
      <c r="AH37" s="1061"/>
      <c r="AI37" s="1061"/>
      <c r="AJ37" s="1062"/>
      <c r="AK37" s="1003"/>
      <c r="AL37" s="994"/>
      <c r="AM37" s="994"/>
      <c r="AN37" s="994"/>
      <c r="AO37" s="994"/>
      <c r="AP37" s="994"/>
      <c r="AQ37" s="994"/>
      <c r="AR37" s="994"/>
      <c r="AS37" s="994"/>
      <c r="AT37" s="994"/>
      <c r="AU37" s="994"/>
      <c r="AV37" s="994"/>
      <c r="AW37" s="994"/>
      <c r="AX37" s="994"/>
      <c r="AY37" s="994"/>
      <c r="AZ37" s="1065"/>
      <c r="BA37" s="1065"/>
      <c r="BB37" s="1065"/>
      <c r="BC37" s="1065"/>
      <c r="BD37" s="1065"/>
      <c r="BE37" s="1049"/>
      <c r="BF37" s="1049"/>
      <c r="BG37" s="1049"/>
      <c r="BH37" s="1049"/>
      <c r="BI37" s="1050"/>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7"/>
    </row>
    <row r="38" spans="1:131" s="198" customFormat="1" ht="26.25" customHeight="1">
      <c r="A38" s="217">
        <v>11</v>
      </c>
      <c r="B38" s="1054"/>
      <c r="C38" s="1055"/>
      <c r="D38" s="1055"/>
      <c r="E38" s="1055"/>
      <c r="F38" s="1055"/>
      <c r="G38" s="1055"/>
      <c r="H38" s="1055"/>
      <c r="I38" s="1055"/>
      <c r="J38" s="1055"/>
      <c r="K38" s="1055"/>
      <c r="L38" s="1055"/>
      <c r="M38" s="1055"/>
      <c r="N38" s="1055"/>
      <c r="O38" s="1055"/>
      <c r="P38" s="1056"/>
      <c r="Q38" s="1066"/>
      <c r="R38" s="1067"/>
      <c r="S38" s="1067"/>
      <c r="T38" s="1067"/>
      <c r="U38" s="1067"/>
      <c r="V38" s="1067"/>
      <c r="W38" s="1067"/>
      <c r="X38" s="1067"/>
      <c r="Y38" s="1067"/>
      <c r="Z38" s="1067"/>
      <c r="AA38" s="1067"/>
      <c r="AB38" s="1067"/>
      <c r="AC38" s="1067"/>
      <c r="AD38" s="1067"/>
      <c r="AE38" s="1068"/>
      <c r="AF38" s="1060"/>
      <c r="AG38" s="1061"/>
      <c r="AH38" s="1061"/>
      <c r="AI38" s="1061"/>
      <c r="AJ38" s="1062"/>
      <c r="AK38" s="1003"/>
      <c r="AL38" s="994"/>
      <c r="AM38" s="994"/>
      <c r="AN38" s="994"/>
      <c r="AO38" s="994"/>
      <c r="AP38" s="994"/>
      <c r="AQ38" s="994"/>
      <c r="AR38" s="994"/>
      <c r="AS38" s="994"/>
      <c r="AT38" s="994"/>
      <c r="AU38" s="994"/>
      <c r="AV38" s="994"/>
      <c r="AW38" s="994"/>
      <c r="AX38" s="994"/>
      <c r="AY38" s="994"/>
      <c r="AZ38" s="1065"/>
      <c r="BA38" s="1065"/>
      <c r="BB38" s="1065"/>
      <c r="BC38" s="1065"/>
      <c r="BD38" s="1065"/>
      <c r="BE38" s="1049"/>
      <c r="BF38" s="1049"/>
      <c r="BG38" s="1049"/>
      <c r="BH38" s="1049"/>
      <c r="BI38" s="1050"/>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7"/>
    </row>
    <row r="39" spans="1:131" s="198" customFormat="1" ht="26.25" customHeight="1">
      <c r="A39" s="217">
        <v>12</v>
      </c>
      <c r="B39" s="1054"/>
      <c r="C39" s="1055"/>
      <c r="D39" s="1055"/>
      <c r="E39" s="1055"/>
      <c r="F39" s="1055"/>
      <c r="G39" s="1055"/>
      <c r="H39" s="1055"/>
      <c r="I39" s="1055"/>
      <c r="J39" s="1055"/>
      <c r="K39" s="1055"/>
      <c r="L39" s="1055"/>
      <c r="M39" s="1055"/>
      <c r="N39" s="1055"/>
      <c r="O39" s="1055"/>
      <c r="P39" s="1056"/>
      <c r="Q39" s="1066"/>
      <c r="R39" s="1067"/>
      <c r="S39" s="1067"/>
      <c r="T39" s="1067"/>
      <c r="U39" s="1067"/>
      <c r="V39" s="1067"/>
      <c r="W39" s="1067"/>
      <c r="X39" s="1067"/>
      <c r="Y39" s="1067"/>
      <c r="Z39" s="1067"/>
      <c r="AA39" s="1067"/>
      <c r="AB39" s="1067"/>
      <c r="AC39" s="1067"/>
      <c r="AD39" s="1067"/>
      <c r="AE39" s="1068"/>
      <c r="AF39" s="1060"/>
      <c r="AG39" s="1061"/>
      <c r="AH39" s="1061"/>
      <c r="AI39" s="1061"/>
      <c r="AJ39" s="1062"/>
      <c r="AK39" s="1003"/>
      <c r="AL39" s="994"/>
      <c r="AM39" s="994"/>
      <c r="AN39" s="994"/>
      <c r="AO39" s="994"/>
      <c r="AP39" s="994"/>
      <c r="AQ39" s="994"/>
      <c r="AR39" s="994"/>
      <c r="AS39" s="994"/>
      <c r="AT39" s="994"/>
      <c r="AU39" s="994"/>
      <c r="AV39" s="994"/>
      <c r="AW39" s="994"/>
      <c r="AX39" s="994"/>
      <c r="AY39" s="994"/>
      <c r="AZ39" s="1065"/>
      <c r="BA39" s="1065"/>
      <c r="BB39" s="1065"/>
      <c r="BC39" s="1065"/>
      <c r="BD39" s="1065"/>
      <c r="BE39" s="1049"/>
      <c r="BF39" s="1049"/>
      <c r="BG39" s="1049"/>
      <c r="BH39" s="1049"/>
      <c r="BI39" s="1050"/>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7"/>
    </row>
    <row r="40" spans="1:131" s="198" customFormat="1" ht="26.25" customHeight="1">
      <c r="A40" s="212">
        <v>13</v>
      </c>
      <c r="B40" s="1054"/>
      <c r="C40" s="1055"/>
      <c r="D40" s="1055"/>
      <c r="E40" s="1055"/>
      <c r="F40" s="1055"/>
      <c r="G40" s="1055"/>
      <c r="H40" s="1055"/>
      <c r="I40" s="1055"/>
      <c r="J40" s="1055"/>
      <c r="K40" s="1055"/>
      <c r="L40" s="1055"/>
      <c r="M40" s="1055"/>
      <c r="N40" s="1055"/>
      <c r="O40" s="1055"/>
      <c r="P40" s="1056"/>
      <c r="Q40" s="1066"/>
      <c r="R40" s="1067"/>
      <c r="S40" s="1067"/>
      <c r="T40" s="1067"/>
      <c r="U40" s="1067"/>
      <c r="V40" s="1067"/>
      <c r="W40" s="1067"/>
      <c r="X40" s="1067"/>
      <c r="Y40" s="1067"/>
      <c r="Z40" s="1067"/>
      <c r="AA40" s="1067"/>
      <c r="AB40" s="1067"/>
      <c r="AC40" s="1067"/>
      <c r="AD40" s="1067"/>
      <c r="AE40" s="1068"/>
      <c r="AF40" s="1060"/>
      <c r="AG40" s="1061"/>
      <c r="AH40" s="1061"/>
      <c r="AI40" s="1061"/>
      <c r="AJ40" s="1062"/>
      <c r="AK40" s="1003"/>
      <c r="AL40" s="994"/>
      <c r="AM40" s="994"/>
      <c r="AN40" s="994"/>
      <c r="AO40" s="994"/>
      <c r="AP40" s="994"/>
      <c r="AQ40" s="994"/>
      <c r="AR40" s="994"/>
      <c r="AS40" s="994"/>
      <c r="AT40" s="994"/>
      <c r="AU40" s="994"/>
      <c r="AV40" s="994"/>
      <c r="AW40" s="994"/>
      <c r="AX40" s="994"/>
      <c r="AY40" s="994"/>
      <c r="AZ40" s="1065"/>
      <c r="BA40" s="1065"/>
      <c r="BB40" s="1065"/>
      <c r="BC40" s="1065"/>
      <c r="BD40" s="1065"/>
      <c r="BE40" s="1049"/>
      <c r="BF40" s="1049"/>
      <c r="BG40" s="1049"/>
      <c r="BH40" s="1049"/>
      <c r="BI40" s="1050"/>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7"/>
    </row>
    <row r="41" spans="1:131" s="198" customFormat="1" ht="26.25" customHeight="1">
      <c r="A41" s="212">
        <v>14</v>
      </c>
      <c r="B41" s="1054"/>
      <c r="C41" s="1055"/>
      <c r="D41" s="1055"/>
      <c r="E41" s="1055"/>
      <c r="F41" s="1055"/>
      <c r="G41" s="1055"/>
      <c r="H41" s="1055"/>
      <c r="I41" s="1055"/>
      <c r="J41" s="1055"/>
      <c r="K41" s="1055"/>
      <c r="L41" s="1055"/>
      <c r="M41" s="1055"/>
      <c r="N41" s="1055"/>
      <c r="O41" s="1055"/>
      <c r="P41" s="1056"/>
      <c r="Q41" s="1066"/>
      <c r="R41" s="1067"/>
      <c r="S41" s="1067"/>
      <c r="T41" s="1067"/>
      <c r="U41" s="1067"/>
      <c r="V41" s="1067"/>
      <c r="W41" s="1067"/>
      <c r="X41" s="1067"/>
      <c r="Y41" s="1067"/>
      <c r="Z41" s="1067"/>
      <c r="AA41" s="1067"/>
      <c r="AB41" s="1067"/>
      <c r="AC41" s="1067"/>
      <c r="AD41" s="1067"/>
      <c r="AE41" s="1068"/>
      <c r="AF41" s="1060"/>
      <c r="AG41" s="1061"/>
      <c r="AH41" s="1061"/>
      <c r="AI41" s="1061"/>
      <c r="AJ41" s="1062"/>
      <c r="AK41" s="1003"/>
      <c r="AL41" s="994"/>
      <c r="AM41" s="994"/>
      <c r="AN41" s="994"/>
      <c r="AO41" s="994"/>
      <c r="AP41" s="994"/>
      <c r="AQ41" s="994"/>
      <c r="AR41" s="994"/>
      <c r="AS41" s="994"/>
      <c r="AT41" s="994"/>
      <c r="AU41" s="994"/>
      <c r="AV41" s="994"/>
      <c r="AW41" s="994"/>
      <c r="AX41" s="994"/>
      <c r="AY41" s="994"/>
      <c r="AZ41" s="1065"/>
      <c r="BA41" s="1065"/>
      <c r="BB41" s="1065"/>
      <c r="BC41" s="1065"/>
      <c r="BD41" s="1065"/>
      <c r="BE41" s="1049"/>
      <c r="BF41" s="1049"/>
      <c r="BG41" s="1049"/>
      <c r="BH41" s="1049"/>
      <c r="BI41" s="1050"/>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7"/>
    </row>
    <row r="42" spans="1:131" s="198" customFormat="1" ht="26.25" customHeight="1">
      <c r="A42" s="212">
        <v>15</v>
      </c>
      <c r="B42" s="1054"/>
      <c r="C42" s="1055"/>
      <c r="D42" s="1055"/>
      <c r="E42" s="1055"/>
      <c r="F42" s="1055"/>
      <c r="G42" s="1055"/>
      <c r="H42" s="1055"/>
      <c r="I42" s="1055"/>
      <c r="J42" s="1055"/>
      <c r="K42" s="1055"/>
      <c r="L42" s="1055"/>
      <c r="M42" s="1055"/>
      <c r="N42" s="1055"/>
      <c r="O42" s="1055"/>
      <c r="P42" s="1056"/>
      <c r="Q42" s="1066"/>
      <c r="R42" s="1067"/>
      <c r="S42" s="1067"/>
      <c r="T42" s="1067"/>
      <c r="U42" s="1067"/>
      <c r="V42" s="1067"/>
      <c r="W42" s="1067"/>
      <c r="X42" s="1067"/>
      <c r="Y42" s="1067"/>
      <c r="Z42" s="1067"/>
      <c r="AA42" s="1067"/>
      <c r="AB42" s="1067"/>
      <c r="AC42" s="1067"/>
      <c r="AD42" s="1067"/>
      <c r="AE42" s="1068"/>
      <c r="AF42" s="1060"/>
      <c r="AG42" s="1061"/>
      <c r="AH42" s="1061"/>
      <c r="AI42" s="1061"/>
      <c r="AJ42" s="1062"/>
      <c r="AK42" s="1003"/>
      <c r="AL42" s="994"/>
      <c r="AM42" s="994"/>
      <c r="AN42" s="994"/>
      <c r="AO42" s="994"/>
      <c r="AP42" s="994"/>
      <c r="AQ42" s="994"/>
      <c r="AR42" s="994"/>
      <c r="AS42" s="994"/>
      <c r="AT42" s="994"/>
      <c r="AU42" s="994"/>
      <c r="AV42" s="994"/>
      <c r="AW42" s="994"/>
      <c r="AX42" s="994"/>
      <c r="AY42" s="994"/>
      <c r="AZ42" s="1065"/>
      <c r="BA42" s="1065"/>
      <c r="BB42" s="1065"/>
      <c r="BC42" s="1065"/>
      <c r="BD42" s="1065"/>
      <c r="BE42" s="1049"/>
      <c r="BF42" s="1049"/>
      <c r="BG42" s="1049"/>
      <c r="BH42" s="1049"/>
      <c r="BI42" s="1050"/>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7"/>
    </row>
    <row r="43" spans="1:131" s="198" customFormat="1" ht="26.25" customHeight="1">
      <c r="A43" s="212">
        <v>16</v>
      </c>
      <c r="B43" s="1054"/>
      <c r="C43" s="1055"/>
      <c r="D43" s="1055"/>
      <c r="E43" s="1055"/>
      <c r="F43" s="1055"/>
      <c r="G43" s="1055"/>
      <c r="H43" s="1055"/>
      <c r="I43" s="1055"/>
      <c r="J43" s="1055"/>
      <c r="K43" s="1055"/>
      <c r="L43" s="1055"/>
      <c r="M43" s="1055"/>
      <c r="N43" s="1055"/>
      <c r="O43" s="1055"/>
      <c r="P43" s="1056"/>
      <c r="Q43" s="1066"/>
      <c r="R43" s="1067"/>
      <c r="S43" s="1067"/>
      <c r="T43" s="1067"/>
      <c r="U43" s="1067"/>
      <c r="V43" s="1067"/>
      <c r="W43" s="1067"/>
      <c r="X43" s="1067"/>
      <c r="Y43" s="1067"/>
      <c r="Z43" s="1067"/>
      <c r="AA43" s="1067"/>
      <c r="AB43" s="1067"/>
      <c r="AC43" s="1067"/>
      <c r="AD43" s="1067"/>
      <c r="AE43" s="1068"/>
      <c r="AF43" s="1060"/>
      <c r="AG43" s="1061"/>
      <c r="AH43" s="1061"/>
      <c r="AI43" s="1061"/>
      <c r="AJ43" s="1062"/>
      <c r="AK43" s="1003"/>
      <c r="AL43" s="994"/>
      <c r="AM43" s="994"/>
      <c r="AN43" s="994"/>
      <c r="AO43" s="994"/>
      <c r="AP43" s="994"/>
      <c r="AQ43" s="994"/>
      <c r="AR43" s="994"/>
      <c r="AS43" s="994"/>
      <c r="AT43" s="994"/>
      <c r="AU43" s="994"/>
      <c r="AV43" s="994"/>
      <c r="AW43" s="994"/>
      <c r="AX43" s="994"/>
      <c r="AY43" s="994"/>
      <c r="AZ43" s="1065"/>
      <c r="BA43" s="1065"/>
      <c r="BB43" s="1065"/>
      <c r="BC43" s="1065"/>
      <c r="BD43" s="1065"/>
      <c r="BE43" s="1049"/>
      <c r="BF43" s="1049"/>
      <c r="BG43" s="1049"/>
      <c r="BH43" s="1049"/>
      <c r="BI43" s="1050"/>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7"/>
    </row>
    <row r="44" spans="1:131" s="198" customFormat="1" ht="26.25" customHeight="1">
      <c r="A44" s="212">
        <v>17</v>
      </c>
      <c r="B44" s="1054"/>
      <c r="C44" s="1055"/>
      <c r="D44" s="1055"/>
      <c r="E44" s="1055"/>
      <c r="F44" s="1055"/>
      <c r="G44" s="1055"/>
      <c r="H44" s="1055"/>
      <c r="I44" s="1055"/>
      <c r="J44" s="1055"/>
      <c r="K44" s="1055"/>
      <c r="L44" s="1055"/>
      <c r="M44" s="1055"/>
      <c r="N44" s="1055"/>
      <c r="O44" s="1055"/>
      <c r="P44" s="1056"/>
      <c r="Q44" s="1066"/>
      <c r="R44" s="1067"/>
      <c r="S44" s="1067"/>
      <c r="T44" s="1067"/>
      <c r="U44" s="1067"/>
      <c r="V44" s="1067"/>
      <c r="W44" s="1067"/>
      <c r="X44" s="1067"/>
      <c r="Y44" s="1067"/>
      <c r="Z44" s="1067"/>
      <c r="AA44" s="1067"/>
      <c r="AB44" s="1067"/>
      <c r="AC44" s="1067"/>
      <c r="AD44" s="1067"/>
      <c r="AE44" s="1068"/>
      <c r="AF44" s="1060"/>
      <c r="AG44" s="1061"/>
      <c r="AH44" s="1061"/>
      <c r="AI44" s="1061"/>
      <c r="AJ44" s="1062"/>
      <c r="AK44" s="1003"/>
      <c r="AL44" s="994"/>
      <c r="AM44" s="994"/>
      <c r="AN44" s="994"/>
      <c r="AO44" s="994"/>
      <c r="AP44" s="994"/>
      <c r="AQ44" s="994"/>
      <c r="AR44" s="994"/>
      <c r="AS44" s="994"/>
      <c r="AT44" s="994"/>
      <c r="AU44" s="994"/>
      <c r="AV44" s="994"/>
      <c r="AW44" s="994"/>
      <c r="AX44" s="994"/>
      <c r="AY44" s="994"/>
      <c r="AZ44" s="1065"/>
      <c r="BA44" s="1065"/>
      <c r="BB44" s="1065"/>
      <c r="BC44" s="1065"/>
      <c r="BD44" s="1065"/>
      <c r="BE44" s="1049"/>
      <c r="BF44" s="1049"/>
      <c r="BG44" s="1049"/>
      <c r="BH44" s="1049"/>
      <c r="BI44" s="1050"/>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7"/>
    </row>
    <row r="45" spans="1:131" s="198" customFormat="1" ht="26.25" customHeight="1">
      <c r="A45" s="212">
        <v>18</v>
      </c>
      <c r="B45" s="1054"/>
      <c r="C45" s="1055"/>
      <c r="D45" s="1055"/>
      <c r="E45" s="1055"/>
      <c r="F45" s="1055"/>
      <c r="G45" s="1055"/>
      <c r="H45" s="1055"/>
      <c r="I45" s="1055"/>
      <c r="J45" s="1055"/>
      <c r="K45" s="1055"/>
      <c r="L45" s="1055"/>
      <c r="M45" s="1055"/>
      <c r="N45" s="1055"/>
      <c r="O45" s="1055"/>
      <c r="P45" s="1056"/>
      <c r="Q45" s="1066"/>
      <c r="R45" s="1067"/>
      <c r="S45" s="1067"/>
      <c r="T45" s="1067"/>
      <c r="U45" s="1067"/>
      <c r="V45" s="1067"/>
      <c r="W45" s="1067"/>
      <c r="X45" s="1067"/>
      <c r="Y45" s="1067"/>
      <c r="Z45" s="1067"/>
      <c r="AA45" s="1067"/>
      <c r="AB45" s="1067"/>
      <c r="AC45" s="1067"/>
      <c r="AD45" s="1067"/>
      <c r="AE45" s="1068"/>
      <c r="AF45" s="1060"/>
      <c r="AG45" s="1061"/>
      <c r="AH45" s="1061"/>
      <c r="AI45" s="1061"/>
      <c r="AJ45" s="1062"/>
      <c r="AK45" s="1003"/>
      <c r="AL45" s="994"/>
      <c r="AM45" s="994"/>
      <c r="AN45" s="994"/>
      <c r="AO45" s="994"/>
      <c r="AP45" s="994"/>
      <c r="AQ45" s="994"/>
      <c r="AR45" s="994"/>
      <c r="AS45" s="994"/>
      <c r="AT45" s="994"/>
      <c r="AU45" s="994"/>
      <c r="AV45" s="994"/>
      <c r="AW45" s="994"/>
      <c r="AX45" s="994"/>
      <c r="AY45" s="994"/>
      <c r="AZ45" s="1065"/>
      <c r="BA45" s="1065"/>
      <c r="BB45" s="1065"/>
      <c r="BC45" s="1065"/>
      <c r="BD45" s="1065"/>
      <c r="BE45" s="1049"/>
      <c r="BF45" s="1049"/>
      <c r="BG45" s="1049"/>
      <c r="BH45" s="1049"/>
      <c r="BI45" s="1050"/>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7"/>
    </row>
    <row r="46" spans="1:131" s="198" customFormat="1" ht="26.25" customHeight="1">
      <c r="A46" s="212">
        <v>19</v>
      </c>
      <c r="B46" s="1054"/>
      <c r="C46" s="1055"/>
      <c r="D46" s="1055"/>
      <c r="E46" s="1055"/>
      <c r="F46" s="1055"/>
      <c r="G46" s="1055"/>
      <c r="H46" s="1055"/>
      <c r="I46" s="1055"/>
      <c r="J46" s="1055"/>
      <c r="K46" s="1055"/>
      <c r="L46" s="1055"/>
      <c r="M46" s="1055"/>
      <c r="N46" s="1055"/>
      <c r="O46" s="1055"/>
      <c r="P46" s="1056"/>
      <c r="Q46" s="1066"/>
      <c r="R46" s="1067"/>
      <c r="S46" s="1067"/>
      <c r="T46" s="1067"/>
      <c r="U46" s="1067"/>
      <c r="V46" s="1067"/>
      <c r="W46" s="1067"/>
      <c r="X46" s="1067"/>
      <c r="Y46" s="1067"/>
      <c r="Z46" s="1067"/>
      <c r="AA46" s="1067"/>
      <c r="AB46" s="1067"/>
      <c r="AC46" s="1067"/>
      <c r="AD46" s="1067"/>
      <c r="AE46" s="1068"/>
      <c r="AF46" s="1060"/>
      <c r="AG46" s="1061"/>
      <c r="AH46" s="1061"/>
      <c r="AI46" s="1061"/>
      <c r="AJ46" s="1062"/>
      <c r="AK46" s="1003"/>
      <c r="AL46" s="994"/>
      <c r="AM46" s="994"/>
      <c r="AN46" s="994"/>
      <c r="AO46" s="994"/>
      <c r="AP46" s="994"/>
      <c r="AQ46" s="994"/>
      <c r="AR46" s="994"/>
      <c r="AS46" s="994"/>
      <c r="AT46" s="994"/>
      <c r="AU46" s="994"/>
      <c r="AV46" s="994"/>
      <c r="AW46" s="994"/>
      <c r="AX46" s="994"/>
      <c r="AY46" s="994"/>
      <c r="AZ46" s="1065"/>
      <c r="BA46" s="1065"/>
      <c r="BB46" s="1065"/>
      <c r="BC46" s="1065"/>
      <c r="BD46" s="1065"/>
      <c r="BE46" s="1049"/>
      <c r="BF46" s="1049"/>
      <c r="BG46" s="1049"/>
      <c r="BH46" s="1049"/>
      <c r="BI46" s="1050"/>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7"/>
    </row>
    <row r="47" spans="1:131" s="198" customFormat="1" ht="26.25" customHeight="1">
      <c r="A47" s="212">
        <v>20</v>
      </c>
      <c r="B47" s="1054"/>
      <c r="C47" s="1055"/>
      <c r="D47" s="1055"/>
      <c r="E47" s="1055"/>
      <c r="F47" s="1055"/>
      <c r="G47" s="1055"/>
      <c r="H47" s="1055"/>
      <c r="I47" s="1055"/>
      <c r="J47" s="1055"/>
      <c r="K47" s="1055"/>
      <c r="L47" s="1055"/>
      <c r="M47" s="1055"/>
      <c r="N47" s="1055"/>
      <c r="O47" s="1055"/>
      <c r="P47" s="1056"/>
      <c r="Q47" s="1066"/>
      <c r="R47" s="1067"/>
      <c r="S47" s="1067"/>
      <c r="T47" s="1067"/>
      <c r="U47" s="1067"/>
      <c r="V47" s="1067"/>
      <c r="W47" s="1067"/>
      <c r="X47" s="1067"/>
      <c r="Y47" s="1067"/>
      <c r="Z47" s="1067"/>
      <c r="AA47" s="1067"/>
      <c r="AB47" s="1067"/>
      <c r="AC47" s="1067"/>
      <c r="AD47" s="1067"/>
      <c r="AE47" s="1068"/>
      <c r="AF47" s="1060"/>
      <c r="AG47" s="1061"/>
      <c r="AH47" s="1061"/>
      <c r="AI47" s="1061"/>
      <c r="AJ47" s="1062"/>
      <c r="AK47" s="1003"/>
      <c r="AL47" s="994"/>
      <c r="AM47" s="994"/>
      <c r="AN47" s="994"/>
      <c r="AO47" s="994"/>
      <c r="AP47" s="994"/>
      <c r="AQ47" s="994"/>
      <c r="AR47" s="994"/>
      <c r="AS47" s="994"/>
      <c r="AT47" s="994"/>
      <c r="AU47" s="994"/>
      <c r="AV47" s="994"/>
      <c r="AW47" s="994"/>
      <c r="AX47" s="994"/>
      <c r="AY47" s="994"/>
      <c r="AZ47" s="1065"/>
      <c r="BA47" s="1065"/>
      <c r="BB47" s="1065"/>
      <c r="BC47" s="1065"/>
      <c r="BD47" s="1065"/>
      <c r="BE47" s="1049"/>
      <c r="BF47" s="1049"/>
      <c r="BG47" s="1049"/>
      <c r="BH47" s="1049"/>
      <c r="BI47" s="1050"/>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7"/>
    </row>
    <row r="48" spans="1:131" s="198" customFormat="1" ht="26.25" customHeight="1">
      <c r="A48" s="212">
        <v>21</v>
      </c>
      <c r="B48" s="1054"/>
      <c r="C48" s="1055"/>
      <c r="D48" s="1055"/>
      <c r="E48" s="1055"/>
      <c r="F48" s="1055"/>
      <c r="G48" s="1055"/>
      <c r="H48" s="1055"/>
      <c r="I48" s="1055"/>
      <c r="J48" s="1055"/>
      <c r="K48" s="1055"/>
      <c r="L48" s="1055"/>
      <c r="M48" s="1055"/>
      <c r="N48" s="1055"/>
      <c r="O48" s="1055"/>
      <c r="P48" s="1056"/>
      <c r="Q48" s="1066"/>
      <c r="R48" s="1067"/>
      <c r="S48" s="1067"/>
      <c r="T48" s="1067"/>
      <c r="U48" s="1067"/>
      <c r="V48" s="1067"/>
      <c r="W48" s="1067"/>
      <c r="X48" s="1067"/>
      <c r="Y48" s="1067"/>
      <c r="Z48" s="1067"/>
      <c r="AA48" s="1067"/>
      <c r="AB48" s="1067"/>
      <c r="AC48" s="1067"/>
      <c r="AD48" s="1067"/>
      <c r="AE48" s="1068"/>
      <c r="AF48" s="1060"/>
      <c r="AG48" s="1061"/>
      <c r="AH48" s="1061"/>
      <c r="AI48" s="1061"/>
      <c r="AJ48" s="1062"/>
      <c r="AK48" s="1003"/>
      <c r="AL48" s="994"/>
      <c r="AM48" s="994"/>
      <c r="AN48" s="994"/>
      <c r="AO48" s="994"/>
      <c r="AP48" s="994"/>
      <c r="AQ48" s="994"/>
      <c r="AR48" s="994"/>
      <c r="AS48" s="994"/>
      <c r="AT48" s="994"/>
      <c r="AU48" s="994"/>
      <c r="AV48" s="994"/>
      <c r="AW48" s="994"/>
      <c r="AX48" s="994"/>
      <c r="AY48" s="994"/>
      <c r="AZ48" s="1065"/>
      <c r="BA48" s="1065"/>
      <c r="BB48" s="1065"/>
      <c r="BC48" s="1065"/>
      <c r="BD48" s="1065"/>
      <c r="BE48" s="1049"/>
      <c r="BF48" s="1049"/>
      <c r="BG48" s="1049"/>
      <c r="BH48" s="1049"/>
      <c r="BI48" s="1050"/>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7"/>
    </row>
    <row r="49" spans="1:131" s="198" customFormat="1" ht="26.25" customHeight="1">
      <c r="A49" s="212">
        <v>22</v>
      </c>
      <c r="B49" s="1054"/>
      <c r="C49" s="1055"/>
      <c r="D49" s="1055"/>
      <c r="E49" s="1055"/>
      <c r="F49" s="1055"/>
      <c r="G49" s="1055"/>
      <c r="H49" s="1055"/>
      <c r="I49" s="1055"/>
      <c r="J49" s="1055"/>
      <c r="K49" s="1055"/>
      <c r="L49" s="1055"/>
      <c r="M49" s="1055"/>
      <c r="N49" s="1055"/>
      <c r="O49" s="1055"/>
      <c r="P49" s="1056"/>
      <c r="Q49" s="1066"/>
      <c r="R49" s="1067"/>
      <c r="S49" s="1067"/>
      <c r="T49" s="1067"/>
      <c r="U49" s="1067"/>
      <c r="V49" s="1067"/>
      <c r="W49" s="1067"/>
      <c r="X49" s="1067"/>
      <c r="Y49" s="1067"/>
      <c r="Z49" s="1067"/>
      <c r="AA49" s="1067"/>
      <c r="AB49" s="1067"/>
      <c r="AC49" s="1067"/>
      <c r="AD49" s="1067"/>
      <c r="AE49" s="1068"/>
      <c r="AF49" s="1060"/>
      <c r="AG49" s="1061"/>
      <c r="AH49" s="1061"/>
      <c r="AI49" s="1061"/>
      <c r="AJ49" s="1062"/>
      <c r="AK49" s="1003"/>
      <c r="AL49" s="994"/>
      <c r="AM49" s="994"/>
      <c r="AN49" s="994"/>
      <c r="AO49" s="994"/>
      <c r="AP49" s="994"/>
      <c r="AQ49" s="994"/>
      <c r="AR49" s="994"/>
      <c r="AS49" s="994"/>
      <c r="AT49" s="994"/>
      <c r="AU49" s="994"/>
      <c r="AV49" s="994"/>
      <c r="AW49" s="994"/>
      <c r="AX49" s="994"/>
      <c r="AY49" s="994"/>
      <c r="AZ49" s="1065"/>
      <c r="BA49" s="1065"/>
      <c r="BB49" s="1065"/>
      <c r="BC49" s="1065"/>
      <c r="BD49" s="1065"/>
      <c r="BE49" s="1049"/>
      <c r="BF49" s="1049"/>
      <c r="BG49" s="1049"/>
      <c r="BH49" s="1049"/>
      <c r="BI49" s="1050"/>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7"/>
    </row>
    <row r="50" spans="1:131" s="198" customFormat="1" ht="26.25" customHeight="1">
      <c r="A50" s="212">
        <v>23</v>
      </c>
      <c r="B50" s="1054"/>
      <c r="C50" s="1055"/>
      <c r="D50" s="1055"/>
      <c r="E50" s="1055"/>
      <c r="F50" s="1055"/>
      <c r="G50" s="1055"/>
      <c r="H50" s="1055"/>
      <c r="I50" s="1055"/>
      <c r="J50" s="1055"/>
      <c r="K50" s="1055"/>
      <c r="L50" s="1055"/>
      <c r="M50" s="1055"/>
      <c r="N50" s="1055"/>
      <c r="O50" s="1055"/>
      <c r="P50" s="1056"/>
      <c r="Q50" s="1057"/>
      <c r="R50" s="1058"/>
      <c r="S50" s="1058"/>
      <c r="T50" s="1058"/>
      <c r="U50" s="1058"/>
      <c r="V50" s="1058"/>
      <c r="W50" s="1058"/>
      <c r="X50" s="1058"/>
      <c r="Y50" s="1058"/>
      <c r="Z50" s="1058"/>
      <c r="AA50" s="1058"/>
      <c r="AB50" s="1058"/>
      <c r="AC50" s="1058"/>
      <c r="AD50" s="1058"/>
      <c r="AE50" s="1059"/>
      <c r="AF50" s="1060"/>
      <c r="AG50" s="1061"/>
      <c r="AH50" s="1061"/>
      <c r="AI50" s="1061"/>
      <c r="AJ50" s="1062"/>
      <c r="AK50" s="1063"/>
      <c r="AL50" s="1058"/>
      <c r="AM50" s="1058"/>
      <c r="AN50" s="1058"/>
      <c r="AO50" s="1058"/>
      <c r="AP50" s="1058"/>
      <c r="AQ50" s="1058"/>
      <c r="AR50" s="1058"/>
      <c r="AS50" s="1058"/>
      <c r="AT50" s="1058"/>
      <c r="AU50" s="1058"/>
      <c r="AV50" s="1058"/>
      <c r="AW50" s="1058"/>
      <c r="AX50" s="1058"/>
      <c r="AY50" s="1058"/>
      <c r="AZ50" s="1064"/>
      <c r="BA50" s="1064"/>
      <c r="BB50" s="1064"/>
      <c r="BC50" s="1064"/>
      <c r="BD50" s="1064"/>
      <c r="BE50" s="1049"/>
      <c r="BF50" s="1049"/>
      <c r="BG50" s="1049"/>
      <c r="BH50" s="1049"/>
      <c r="BI50" s="1050"/>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7"/>
    </row>
    <row r="51" spans="1:131" s="198" customFormat="1" ht="26.25" customHeight="1">
      <c r="A51" s="212">
        <v>24</v>
      </c>
      <c r="B51" s="1054"/>
      <c r="C51" s="1055"/>
      <c r="D51" s="1055"/>
      <c r="E51" s="1055"/>
      <c r="F51" s="1055"/>
      <c r="G51" s="1055"/>
      <c r="H51" s="1055"/>
      <c r="I51" s="1055"/>
      <c r="J51" s="1055"/>
      <c r="K51" s="1055"/>
      <c r="L51" s="1055"/>
      <c r="M51" s="1055"/>
      <c r="N51" s="1055"/>
      <c r="O51" s="1055"/>
      <c r="P51" s="1056"/>
      <c r="Q51" s="1057"/>
      <c r="R51" s="1058"/>
      <c r="S51" s="1058"/>
      <c r="T51" s="1058"/>
      <c r="U51" s="1058"/>
      <c r="V51" s="1058"/>
      <c r="W51" s="1058"/>
      <c r="X51" s="1058"/>
      <c r="Y51" s="1058"/>
      <c r="Z51" s="1058"/>
      <c r="AA51" s="1058"/>
      <c r="AB51" s="1058"/>
      <c r="AC51" s="1058"/>
      <c r="AD51" s="1058"/>
      <c r="AE51" s="1059"/>
      <c r="AF51" s="1060"/>
      <c r="AG51" s="1061"/>
      <c r="AH51" s="1061"/>
      <c r="AI51" s="1061"/>
      <c r="AJ51" s="1062"/>
      <c r="AK51" s="1063"/>
      <c r="AL51" s="1058"/>
      <c r="AM51" s="1058"/>
      <c r="AN51" s="1058"/>
      <c r="AO51" s="1058"/>
      <c r="AP51" s="1058"/>
      <c r="AQ51" s="1058"/>
      <c r="AR51" s="1058"/>
      <c r="AS51" s="1058"/>
      <c r="AT51" s="1058"/>
      <c r="AU51" s="1058"/>
      <c r="AV51" s="1058"/>
      <c r="AW51" s="1058"/>
      <c r="AX51" s="1058"/>
      <c r="AY51" s="1058"/>
      <c r="AZ51" s="1064"/>
      <c r="BA51" s="1064"/>
      <c r="BB51" s="1064"/>
      <c r="BC51" s="1064"/>
      <c r="BD51" s="1064"/>
      <c r="BE51" s="1049"/>
      <c r="BF51" s="1049"/>
      <c r="BG51" s="1049"/>
      <c r="BH51" s="1049"/>
      <c r="BI51" s="1050"/>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7"/>
    </row>
    <row r="52" spans="1:131" s="198" customFormat="1" ht="26.25" customHeight="1">
      <c r="A52" s="212">
        <v>25</v>
      </c>
      <c r="B52" s="1054"/>
      <c r="C52" s="1055"/>
      <c r="D52" s="1055"/>
      <c r="E52" s="1055"/>
      <c r="F52" s="1055"/>
      <c r="G52" s="1055"/>
      <c r="H52" s="1055"/>
      <c r="I52" s="1055"/>
      <c r="J52" s="1055"/>
      <c r="K52" s="1055"/>
      <c r="L52" s="1055"/>
      <c r="M52" s="1055"/>
      <c r="N52" s="1055"/>
      <c r="O52" s="1055"/>
      <c r="P52" s="1056"/>
      <c r="Q52" s="1057"/>
      <c r="R52" s="1058"/>
      <c r="S52" s="1058"/>
      <c r="T52" s="1058"/>
      <c r="U52" s="1058"/>
      <c r="V52" s="1058"/>
      <c r="W52" s="1058"/>
      <c r="X52" s="1058"/>
      <c r="Y52" s="1058"/>
      <c r="Z52" s="1058"/>
      <c r="AA52" s="1058"/>
      <c r="AB52" s="1058"/>
      <c r="AC52" s="1058"/>
      <c r="AD52" s="1058"/>
      <c r="AE52" s="1059"/>
      <c r="AF52" s="1060"/>
      <c r="AG52" s="1061"/>
      <c r="AH52" s="1061"/>
      <c r="AI52" s="1061"/>
      <c r="AJ52" s="1062"/>
      <c r="AK52" s="1063"/>
      <c r="AL52" s="1058"/>
      <c r="AM52" s="1058"/>
      <c r="AN52" s="1058"/>
      <c r="AO52" s="1058"/>
      <c r="AP52" s="1058"/>
      <c r="AQ52" s="1058"/>
      <c r="AR52" s="1058"/>
      <c r="AS52" s="1058"/>
      <c r="AT52" s="1058"/>
      <c r="AU52" s="1058"/>
      <c r="AV52" s="1058"/>
      <c r="AW52" s="1058"/>
      <c r="AX52" s="1058"/>
      <c r="AY52" s="1058"/>
      <c r="AZ52" s="1064"/>
      <c r="BA52" s="1064"/>
      <c r="BB52" s="1064"/>
      <c r="BC52" s="1064"/>
      <c r="BD52" s="1064"/>
      <c r="BE52" s="1049"/>
      <c r="BF52" s="1049"/>
      <c r="BG52" s="1049"/>
      <c r="BH52" s="1049"/>
      <c r="BI52" s="1050"/>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7"/>
    </row>
    <row r="53" spans="1:131" s="198" customFormat="1" ht="26.25" customHeight="1">
      <c r="A53" s="212">
        <v>26</v>
      </c>
      <c r="B53" s="1054"/>
      <c r="C53" s="1055"/>
      <c r="D53" s="1055"/>
      <c r="E53" s="1055"/>
      <c r="F53" s="1055"/>
      <c r="G53" s="1055"/>
      <c r="H53" s="1055"/>
      <c r="I53" s="1055"/>
      <c r="J53" s="1055"/>
      <c r="K53" s="1055"/>
      <c r="L53" s="1055"/>
      <c r="M53" s="1055"/>
      <c r="N53" s="1055"/>
      <c r="O53" s="1055"/>
      <c r="P53" s="1056"/>
      <c r="Q53" s="1057"/>
      <c r="R53" s="1058"/>
      <c r="S53" s="1058"/>
      <c r="T53" s="1058"/>
      <c r="U53" s="1058"/>
      <c r="V53" s="1058"/>
      <c r="W53" s="1058"/>
      <c r="X53" s="1058"/>
      <c r="Y53" s="1058"/>
      <c r="Z53" s="1058"/>
      <c r="AA53" s="1058"/>
      <c r="AB53" s="1058"/>
      <c r="AC53" s="1058"/>
      <c r="AD53" s="1058"/>
      <c r="AE53" s="1059"/>
      <c r="AF53" s="1060"/>
      <c r="AG53" s="1061"/>
      <c r="AH53" s="1061"/>
      <c r="AI53" s="1061"/>
      <c r="AJ53" s="1062"/>
      <c r="AK53" s="1063"/>
      <c r="AL53" s="1058"/>
      <c r="AM53" s="1058"/>
      <c r="AN53" s="1058"/>
      <c r="AO53" s="1058"/>
      <c r="AP53" s="1058"/>
      <c r="AQ53" s="1058"/>
      <c r="AR53" s="1058"/>
      <c r="AS53" s="1058"/>
      <c r="AT53" s="1058"/>
      <c r="AU53" s="1058"/>
      <c r="AV53" s="1058"/>
      <c r="AW53" s="1058"/>
      <c r="AX53" s="1058"/>
      <c r="AY53" s="1058"/>
      <c r="AZ53" s="1064"/>
      <c r="BA53" s="1064"/>
      <c r="BB53" s="1064"/>
      <c r="BC53" s="1064"/>
      <c r="BD53" s="1064"/>
      <c r="BE53" s="1049"/>
      <c r="BF53" s="1049"/>
      <c r="BG53" s="1049"/>
      <c r="BH53" s="1049"/>
      <c r="BI53" s="1050"/>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7"/>
    </row>
    <row r="54" spans="1:131" s="198" customFormat="1" ht="26.25" customHeight="1">
      <c r="A54" s="212">
        <v>27</v>
      </c>
      <c r="B54" s="1054"/>
      <c r="C54" s="1055"/>
      <c r="D54" s="1055"/>
      <c r="E54" s="1055"/>
      <c r="F54" s="1055"/>
      <c r="G54" s="1055"/>
      <c r="H54" s="1055"/>
      <c r="I54" s="1055"/>
      <c r="J54" s="1055"/>
      <c r="K54" s="1055"/>
      <c r="L54" s="1055"/>
      <c r="M54" s="1055"/>
      <c r="N54" s="1055"/>
      <c r="O54" s="1055"/>
      <c r="P54" s="1056"/>
      <c r="Q54" s="1057"/>
      <c r="R54" s="1058"/>
      <c r="S54" s="1058"/>
      <c r="T54" s="1058"/>
      <c r="U54" s="1058"/>
      <c r="V54" s="1058"/>
      <c r="W54" s="1058"/>
      <c r="X54" s="1058"/>
      <c r="Y54" s="1058"/>
      <c r="Z54" s="1058"/>
      <c r="AA54" s="1058"/>
      <c r="AB54" s="1058"/>
      <c r="AC54" s="1058"/>
      <c r="AD54" s="1058"/>
      <c r="AE54" s="1059"/>
      <c r="AF54" s="1060"/>
      <c r="AG54" s="1061"/>
      <c r="AH54" s="1061"/>
      <c r="AI54" s="1061"/>
      <c r="AJ54" s="1062"/>
      <c r="AK54" s="1063"/>
      <c r="AL54" s="1058"/>
      <c r="AM54" s="1058"/>
      <c r="AN54" s="1058"/>
      <c r="AO54" s="1058"/>
      <c r="AP54" s="1058"/>
      <c r="AQ54" s="1058"/>
      <c r="AR54" s="1058"/>
      <c r="AS54" s="1058"/>
      <c r="AT54" s="1058"/>
      <c r="AU54" s="1058"/>
      <c r="AV54" s="1058"/>
      <c r="AW54" s="1058"/>
      <c r="AX54" s="1058"/>
      <c r="AY54" s="1058"/>
      <c r="AZ54" s="1064"/>
      <c r="BA54" s="1064"/>
      <c r="BB54" s="1064"/>
      <c r="BC54" s="1064"/>
      <c r="BD54" s="1064"/>
      <c r="BE54" s="1049"/>
      <c r="BF54" s="1049"/>
      <c r="BG54" s="1049"/>
      <c r="BH54" s="1049"/>
      <c r="BI54" s="1050"/>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7"/>
    </row>
    <row r="55" spans="1:131" s="198" customFormat="1" ht="26.25" customHeight="1">
      <c r="A55" s="212">
        <v>28</v>
      </c>
      <c r="B55" s="1054"/>
      <c r="C55" s="1055"/>
      <c r="D55" s="1055"/>
      <c r="E55" s="1055"/>
      <c r="F55" s="1055"/>
      <c r="G55" s="1055"/>
      <c r="H55" s="1055"/>
      <c r="I55" s="1055"/>
      <c r="J55" s="1055"/>
      <c r="K55" s="1055"/>
      <c r="L55" s="1055"/>
      <c r="M55" s="1055"/>
      <c r="N55" s="1055"/>
      <c r="O55" s="1055"/>
      <c r="P55" s="1056"/>
      <c r="Q55" s="1057"/>
      <c r="R55" s="1058"/>
      <c r="S55" s="1058"/>
      <c r="T55" s="1058"/>
      <c r="U55" s="1058"/>
      <c r="V55" s="1058"/>
      <c r="W55" s="1058"/>
      <c r="X55" s="1058"/>
      <c r="Y55" s="1058"/>
      <c r="Z55" s="1058"/>
      <c r="AA55" s="1058"/>
      <c r="AB55" s="1058"/>
      <c r="AC55" s="1058"/>
      <c r="AD55" s="1058"/>
      <c r="AE55" s="1059"/>
      <c r="AF55" s="1060"/>
      <c r="AG55" s="1061"/>
      <c r="AH55" s="1061"/>
      <c r="AI55" s="1061"/>
      <c r="AJ55" s="1062"/>
      <c r="AK55" s="1063"/>
      <c r="AL55" s="1058"/>
      <c r="AM55" s="1058"/>
      <c r="AN55" s="1058"/>
      <c r="AO55" s="1058"/>
      <c r="AP55" s="1058"/>
      <c r="AQ55" s="1058"/>
      <c r="AR55" s="1058"/>
      <c r="AS55" s="1058"/>
      <c r="AT55" s="1058"/>
      <c r="AU55" s="1058"/>
      <c r="AV55" s="1058"/>
      <c r="AW55" s="1058"/>
      <c r="AX55" s="1058"/>
      <c r="AY55" s="1058"/>
      <c r="AZ55" s="1064"/>
      <c r="BA55" s="1064"/>
      <c r="BB55" s="1064"/>
      <c r="BC55" s="1064"/>
      <c r="BD55" s="1064"/>
      <c r="BE55" s="1049"/>
      <c r="BF55" s="1049"/>
      <c r="BG55" s="1049"/>
      <c r="BH55" s="1049"/>
      <c r="BI55" s="1050"/>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7"/>
    </row>
    <row r="56" spans="1:131" s="198" customFormat="1" ht="26.25" customHeight="1">
      <c r="A56" s="212">
        <v>29</v>
      </c>
      <c r="B56" s="1054"/>
      <c r="C56" s="1055"/>
      <c r="D56" s="1055"/>
      <c r="E56" s="1055"/>
      <c r="F56" s="1055"/>
      <c r="G56" s="1055"/>
      <c r="H56" s="1055"/>
      <c r="I56" s="1055"/>
      <c r="J56" s="1055"/>
      <c r="K56" s="1055"/>
      <c r="L56" s="1055"/>
      <c r="M56" s="1055"/>
      <c r="N56" s="1055"/>
      <c r="O56" s="1055"/>
      <c r="P56" s="1056"/>
      <c r="Q56" s="1057"/>
      <c r="R56" s="1058"/>
      <c r="S56" s="1058"/>
      <c r="T56" s="1058"/>
      <c r="U56" s="1058"/>
      <c r="V56" s="1058"/>
      <c r="W56" s="1058"/>
      <c r="X56" s="1058"/>
      <c r="Y56" s="1058"/>
      <c r="Z56" s="1058"/>
      <c r="AA56" s="1058"/>
      <c r="AB56" s="1058"/>
      <c r="AC56" s="1058"/>
      <c r="AD56" s="1058"/>
      <c r="AE56" s="1059"/>
      <c r="AF56" s="1060"/>
      <c r="AG56" s="1061"/>
      <c r="AH56" s="1061"/>
      <c r="AI56" s="1061"/>
      <c r="AJ56" s="1062"/>
      <c r="AK56" s="1063"/>
      <c r="AL56" s="1058"/>
      <c r="AM56" s="1058"/>
      <c r="AN56" s="1058"/>
      <c r="AO56" s="1058"/>
      <c r="AP56" s="1058"/>
      <c r="AQ56" s="1058"/>
      <c r="AR56" s="1058"/>
      <c r="AS56" s="1058"/>
      <c r="AT56" s="1058"/>
      <c r="AU56" s="1058"/>
      <c r="AV56" s="1058"/>
      <c r="AW56" s="1058"/>
      <c r="AX56" s="1058"/>
      <c r="AY56" s="1058"/>
      <c r="AZ56" s="1064"/>
      <c r="BA56" s="1064"/>
      <c r="BB56" s="1064"/>
      <c r="BC56" s="1064"/>
      <c r="BD56" s="1064"/>
      <c r="BE56" s="1049"/>
      <c r="BF56" s="1049"/>
      <c r="BG56" s="1049"/>
      <c r="BH56" s="1049"/>
      <c r="BI56" s="1050"/>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7"/>
    </row>
    <row r="57" spans="1:131" s="198" customFormat="1" ht="26.25" customHeight="1">
      <c r="A57" s="212">
        <v>30</v>
      </c>
      <c r="B57" s="1054"/>
      <c r="C57" s="1055"/>
      <c r="D57" s="1055"/>
      <c r="E57" s="1055"/>
      <c r="F57" s="1055"/>
      <c r="G57" s="1055"/>
      <c r="H57" s="1055"/>
      <c r="I57" s="1055"/>
      <c r="J57" s="1055"/>
      <c r="K57" s="1055"/>
      <c r="L57" s="1055"/>
      <c r="M57" s="1055"/>
      <c r="N57" s="1055"/>
      <c r="O57" s="1055"/>
      <c r="P57" s="1056"/>
      <c r="Q57" s="1057"/>
      <c r="R57" s="1058"/>
      <c r="S57" s="1058"/>
      <c r="T57" s="1058"/>
      <c r="U57" s="1058"/>
      <c r="V57" s="1058"/>
      <c r="W57" s="1058"/>
      <c r="X57" s="1058"/>
      <c r="Y57" s="1058"/>
      <c r="Z57" s="1058"/>
      <c r="AA57" s="1058"/>
      <c r="AB57" s="1058"/>
      <c r="AC57" s="1058"/>
      <c r="AD57" s="1058"/>
      <c r="AE57" s="1059"/>
      <c r="AF57" s="1060"/>
      <c r="AG57" s="1061"/>
      <c r="AH57" s="1061"/>
      <c r="AI57" s="1061"/>
      <c r="AJ57" s="1062"/>
      <c r="AK57" s="1063"/>
      <c r="AL57" s="1058"/>
      <c r="AM57" s="1058"/>
      <c r="AN57" s="1058"/>
      <c r="AO57" s="1058"/>
      <c r="AP57" s="1058"/>
      <c r="AQ57" s="1058"/>
      <c r="AR57" s="1058"/>
      <c r="AS57" s="1058"/>
      <c r="AT57" s="1058"/>
      <c r="AU57" s="1058"/>
      <c r="AV57" s="1058"/>
      <c r="AW57" s="1058"/>
      <c r="AX57" s="1058"/>
      <c r="AY57" s="1058"/>
      <c r="AZ57" s="1064"/>
      <c r="BA57" s="1064"/>
      <c r="BB57" s="1064"/>
      <c r="BC57" s="1064"/>
      <c r="BD57" s="1064"/>
      <c r="BE57" s="1049"/>
      <c r="BF57" s="1049"/>
      <c r="BG57" s="1049"/>
      <c r="BH57" s="1049"/>
      <c r="BI57" s="1050"/>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7"/>
    </row>
    <row r="58" spans="1:131" s="198" customFormat="1" ht="26.25" customHeight="1">
      <c r="A58" s="212">
        <v>31</v>
      </c>
      <c r="B58" s="1054"/>
      <c r="C58" s="1055"/>
      <c r="D58" s="1055"/>
      <c r="E58" s="1055"/>
      <c r="F58" s="1055"/>
      <c r="G58" s="1055"/>
      <c r="H58" s="1055"/>
      <c r="I58" s="1055"/>
      <c r="J58" s="1055"/>
      <c r="K58" s="1055"/>
      <c r="L58" s="1055"/>
      <c r="M58" s="1055"/>
      <c r="N58" s="1055"/>
      <c r="O58" s="1055"/>
      <c r="P58" s="1056"/>
      <c r="Q58" s="1057"/>
      <c r="R58" s="1058"/>
      <c r="S58" s="1058"/>
      <c r="T58" s="1058"/>
      <c r="U58" s="1058"/>
      <c r="V58" s="1058"/>
      <c r="W58" s="1058"/>
      <c r="X58" s="1058"/>
      <c r="Y58" s="1058"/>
      <c r="Z58" s="1058"/>
      <c r="AA58" s="1058"/>
      <c r="AB58" s="1058"/>
      <c r="AC58" s="1058"/>
      <c r="AD58" s="1058"/>
      <c r="AE58" s="1059"/>
      <c r="AF58" s="1060"/>
      <c r="AG58" s="1061"/>
      <c r="AH58" s="1061"/>
      <c r="AI58" s="1061"/>
      <c r="AJ58" s="1062"/>
      <c r="AK58" s="1063"/>
      <c r="AL58" s="1058"/>
      <c r="AM58" s="1058"/>
      <c r="AN58" s="1058"/>
      <c r="AO58" s="1058"/>
      <c r="AP58" s="1058"/>
      <c r="AQ58" s="1058"/>
      <c r="AR58" s="1058"/>
      <c r="AS58" s="1058"/>
      <c r="AT58" s="1058"/>
      <c r="AU58" s="1058"/>
      <c r="AV58" s="1058"/>
      <c r="AW58" s="1058"/>
      <c r="AX58" s="1058"/>
      <c r="AY58" s="1058"/>
      <c r="AZ58" s="1064"/>
      <c r="BA58" s="1064"/>
      <c r="BB58" s="1064"/>
      <c r="BC58" s="1064"/>
      <c r="BD58" s="1064"/>
      <c r="BE58" s="1049"/>
      <c r="BF58" s="1049"/>
      <c r="BG58" s="1049"/>
      <c r="BH58" s="1049"/>
      <c r="BI58" s="1050"/>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7"/>
    </row>
    <row r="59" spans="1:131" s="198" customFormat="1" ht="26.25" customHeight="1">
      <c r="A59" s="212">
        <v>32</v>
      </c>
      <c r="B59" s="1054"/>
      <c r="C59" s="1055"/>
      <c r="D59" s="1055"/>
      <c r="E59" s="1055"/>
      <c r="F59" s="1055"/>
      <c r="G59" s="1055"/>
      <c r="H59" s="1055"/>
      <c r="I59" s="1055"/>
      <c r="J59" s="1055"/>
      <c r="K59" s="1055"/>
      <c r="L59" s="1055"/>
      <c r="M59" s="1055"/>
      <c r="N59" s="1055"/>
      <c r="O59" s="1055"/>
      <c r="P59" s="1056"/>
      <c r="Q59" s="1057"/>
      <c r="R59" s="1058"/>
      <c r="S59" s="1058"/>
      <c r="T59" s="1058"/>
      <c r="U59" s="1058"/>
      <c r="V59" s="1058"/>
      <c r="W59" s="1058"/>
      <c r="X59" s="1058"/>
      <c r="Y59" s="1058"/>
      <c r="Z59" s="1058"/>
      <c r="AA59" s="1058"/>
      <c r="AB59" s="1058"/>
      <c r="AC59" s="1058"/>
      <c r="AD59" s="1058"/>
      <c r="AE59" s="1059"/>
      <c r="AF59" s="1060"/>
      <c r="AG59" s="1061"/>
      <c r="AH59" s="1061"/>
      <c r="AI59" s="1061"/>
      <c r="AJ59" s="1062"/>
      <c r="AK59" s="1063"/>
      <c r="AL59" s="1058"/>
      <c r="AM59" s="1058"/>
      <c r="AN59" s="1058"/>
      <c r="AO59" s="1058"/>
      <c r="AP59" s="1058"/>
      <c r="AQ59" s="1058"/>
      <c r="AR59" s="1058"/>
      <c r="AS59" s="1058"/>
      <c r="AT59" s="1058"/>
      <c r="AU59" s="1058"/>
      <c r="AV59" s="1058"/>
      <c r="AW59" s="1058"/>
      <c r="AX59" s="1058"/>
      <c r="AY59" s="1058"/>
      <c r="AZ59" s="1064"/>
      <c r="BA59" s="1064"/>
      <c r="BB59" s="1064"/>
      <c r="BC59" s="1064"/>
      <c r="BD59" s="1064"/>
      <c r="BE59" s="1049"/>
      <c r="BF59" s="1049"/>
      <c r="BG59" s="1049"/>
      <c r="BH59" s="1049"/>
      <c r="BI59" s="1050"/>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7"/>
    </row>
    <row r="60" spans="1:131" s="198" customFormat="1" ht="26.25" customHeight="1">
      <c r="A60" s="212">
        <v>33</v>
      </c>
      <c r="B60" s="1054"/>
      <c r="C60" s="1055"/>
      <c r="D60" s="1055"/>
      <c r="E60" s="1055"/>
      <c r="F60" s="1055"/>
      <c r="G60" s="1055"/>
      <c r="H60" s="1055"/>
      <c r="I60" s="1055"/>
      <c r="J60" s="1055"/>
      <c r="K60" s="1055"/>
      <c r="L60" s="1055"/>
      <c r="M60" s="1055"/>
      <c r="N60" s="1055"/>
      <c r="O60" s="1055"/>
      <c r="P60" s="1056"/>
      <c r="Q60" s="1057"/>
      <c r="R60" s="1058"/>
      <c r="S60" s="1058"/>
      <c r="T60" s="1058"/>
      <c r="U60" s="1058"/>
      <c r="V60" s="1058"/>
      <c r="W60" s="1058"/>
      <c r="X60" s="1058"/>
      <c r="Y60" s="1058"/>
      <c r="Z60" s="1058"/>
      <c r="AA60" s="1058"/>
      <c r="AB60" s="1058"/>
      <c r="AC60" s="1058"/>
      <c r="AD60" s="1058"/>
      <c r="AE60" s="1059"/>
      <c r="AF60" s="1060"/>
      <c r="AG60" s="1061"/>
      <c r="AH60" s="1061"/>
      <c r="AI60" s="1061"/>
      <c r="AJ60" s="1062"/>
      <c r="AK60" s="1063"/>
      <c r="AL60" s="1058"/>
      <c r="AM60" s="1058"/>
      <c r="AN60" s="1058"/>
      <c r="AO60" s="1058"/>
      <c r="AP60" s="1058"/>
      <c r="AQ60" s="1058"/>
      <c r="AR60" s="1058"/>
      <c r="AS60" s="1058"/>
      <c r="AT60" s="1058"/>
      <c r="AU60" s="1058"/>
      <c r="AV60" s="1058"/>
      <c r="AW60" s="1058"/>
      <c r="AX60" s="1058"/>
      <c r="AY60" s="1058"/>
      <c r="AZ60" s="1064"/>
      <c r="BA60" s="1064"/>
      <c r="BB60" s="1064"/>
      <c r="BC60" s="1064"/>
      <c r="BD60" s="1064"/>
      <c r="BE60" s="1049"/>
      <c r="BF60" s="1049"/>
      <c r="BG60" s="1049"/>
      <c r="BH60" s="1049"/>
      <c r="BI60" s="1050"/>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7"/>
    </row>
    <row r="61" spans="1:131" s="198" customFormat="1" ht="26.25" customHeight="1" thickBot="1">
      <c r="A61" s="212">
        <v>34</v>
      </c>
      <c r="B61" s="1054"/>
      <c r="C61" s="1055"/>
      <c r="D61" s="1055"/>
      <c r="E61" s="1055"/>
      <c r="F61" s="1055"/>
      <c r="G61" s="1055"/>
      <c r="H61" s="1055"/>
      <c r="I61" s="1055"/>
      <c r="J61" s="1055"/>
      <c r="K61" s="1055"/>
      <c r="L61" s="1055"/>
      <c r="M61" s="1055"/>
      <c r="N61" s="1055"/>
      <c r="O61" s="1055"/>
      <c r="P61" s="1056"/>
      <c r="Q61" s="1057"/>
      <c r="R61" s="1058"/>
      <c r="S61" s="1058"/>
      <c r="T61" s="1058"/>
      <c r="U61" s="1058"/>
      <c r="V61" s="1058"/>
      <c r="W61" s="1058"/>
      <c r="X61" s="1058"/>
      <c r="Y61" s="1058"/>
      <c r="Z61" s="1058"/>
      <c r="AA61" s="1058"/>
      <c r="AB61" s="1058"/>
      <c r="AC61" s="1058"/>
      <c r="AD61" s="1058"/>
      <c r="AE61" s="1059"/>
      <c r="AF61" s="1060"/>
      <c r="AG61" s="1061"/>
      <c r="AH61" s="1061"/>
      <c r="AI61" s="1061"/>
      <c r="AJ61" s="1062"/>
      <c r="AK61" s="1063"/>
      <c r="AL61" s="1058"/>
      <c r="AM61" s="1058"/>
      <c r="AN61" s="1058"/>
      <c r="AO61" s="1058"/>
      <c r="AP61" s="1058"/>
      <c r="AQ61" s="1058"/>
      <c r="AR61" s="1058"/>
      <c r="AS61" s="1058"/>
      <c r="AT61" s="1058"/>
      <c r="AU61" s="1058"/>
      <c r="AV61" s="1058"/>
      <c r="AW61" s="1058"/>
      <c r="AX61" s="1058"/>
      <c r="AY61" s="1058"/>
      <c r="AZ61" s="1064"/>
      <c r="BA61" s="1064"/>
      <c r="BB61" s="1064"/>
      <c r="BC61" s="1064"/>
      <c r="BD61" s="1064"/>
      <c r="BE61" s="1049"/>
      <c r="BF61" s="1049"/>
      <c r="BG61" s="1049"/>
      <c r="BH61" s="1049"/>
      <c r="BI61" s="1050"/>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7"/>
    </row>
    <row r="62" spans="1:131" s="198" customFormat="1" ht="26.25" customHeight="1">
      <c r="A62" s="212">
        <v>35</v>
      </c>
      <c r="B62" s="1054"/>
      <c r="C62" s="1055"/>
      <c r="D62" s="1055"/>
      <c r="E62" s="1055"/>
      <c r="F62" s="1055"/>
      <c r="G62" s="1055"/>
      <c r="H62" s="1055"/>
      <c r="I62" s="1055"/>
      <c r="J62" s="1055"/>
      <c r="K62" s="1055"/>
      <c r="L62" s="1055"/>
      <c r="M62" s="1055"/>
      <c r="N62" s="1055"/>
      <c r="O62" s="1055"/>
      <c r="P62" s="1056"/>
      <c r="Q62" s="1057"/>
      <c r="R62" s="1058"/>
      <c r="S62" s="1058"/>
      <c r="T62" s="1058"/>
      <c r="U62" s="1058"/>
      <c r="V62" s="1058"/>
      <c r="W62" s="1058"/>
      <c r="X62" s="1058"/>
      <c r="Y62" s="1058"/>
      <c r="Z62" s="1058"/>
      <c r="AA62" s="1058"/>
      <c r="AB62" s="1058"/>
      <c r="AC62" s="1058"/>
      <c r="AD62" s="1058"/>
      <c r="AE62" s="1059"/>
      <c r="AF62" s="1060"/>
      <c r="AG62" s="1061"/>
      <c r="AH62" s="1061"/>
      <c r="AI62" s="1061"/>
      <c r="AJ62" s="1062"/>
      <c r="AK62" s="1063"/>
      <c r="AL62" s="1058"/>
      <c r="AM62" s="1058"/>
      <c r="AN62" s="1058"/>
      <c r="AO62" s="1058"/>
      <c r="AP62" s="1058"/>
      <c r="AQ62" s="1058"/>
      <c r="AR62" s="1058"/>
      <c r="AS62" s="1058"/>
      <c r="AT62" s="1058"/>
      <c r="AU62" s="1058"/>
      <c r="AV62" s="1058"/>
      <c r="AW62" s="1058"/>
      <c r="AX62" s="1058"/>
      <c r="AY62" s="1058"/>
      <c r="AZ62" s="1064"/>
      <c r="BA62" s="1064"/>
      <c r="BB62" s="1064"/>
      <c r="BC62" s="1064"/>
      <c r="BD62" s="1064"/>
      <c r="BE62" s="1049"/>
      <c r="BF62" s="1049"/>
      <c r="BG62" s="1049"/>
      <c r="BH62" s="1049"/>
      <c r="BI62" s="1050"/>
      <c r="BJ62" s="1051" t="s">
        <v>384</v>
      </c>
      <c r="BK62" s="1052"/>
      <c r="BL62" s="1052"/>
      <c r="BM62" s="1052"/>
      <c r="BN62" s="1053"/>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7"/>
    </row>
    <row r="63" spans="1:131" s="198" customFormat="1" ht="26.25" customHeight="1" thickBot="1">
      <c r="A63" s="215" t="s">
        <v>364</v>
      </c>
      <c r="B63" s="967" t="s">
        <v>385</v>
      </c>
      <c r="C63" s="968"/>
      <c r="D63" s="968"/>
      <c r="E63" s="968"/>
      <c r="F63" s="968"/>
      <c r="G63" s="968"/>
      <c r="H63" s="968"/>
      <c r="I63" s="968"/>
      <c r="J63" s="968"/>
      <c r="K63" s="968"/>
      <c r="L63" s="968"/>
      <c r="M63" s="968"/>
      <c r="N63" s="968"/>
      <c r="O63" s="968"/>
      <c r="P63" s="969"/>
      <c r="Q63" s="985"/>
      <c r="R63" s="986"/>
      <c r="S63" s="986"/>
      <c r="T63" s="986"/>
      <c r="U63" s="986"/>
      <c r="V63" s="986"/>
      <c r="W63" s="986"/>
      <c r="X63" s="986"/>
      <c r="Y63" s="986"/>
      <c r="Z63" s="986"/>
      <c r="AA63" s="986"/>
      <c r="AB63" s="986"/>
      <c r="AC63" s="986"/>
      <c r="AD63" s="986"/>
      <c r="AE63" s="1045"/>
      <c r="AF63" s="1046">
        <v>351</v>
      </c>
      <c r="AG63" s="982"/>
      <c r="AH63" s="982"/>
      <c r="AI63" s="982"/>
      <c r="AJ63" s="1047"/>
      <c r="AK63" s="1048"/>
      <c r="AL63" s="986"/>
      <c r="AM63" s="986"/>
      <c r="AN63" s="986"/>
      <c r="AO63" s="986"/>
      <c r="AP63" s="982"/>
      <c r="AQ63" s="982"/>
      <c r="AR63" s="982"/>
      <c r="AS63" s="982"/>
      <c r="AT63" s="982"/>
      <c r="AU63" s="982"/>
      <c r="AV63" s="982"/>
      <c r="AW63" s="982"/>
      <c r="AX63" s="982"/>
      <c r="AY63" s="982"/>
      <c r="AZ63" s="1042"/>
      <c r="BA63" s="1042"/>
      <c r="BB63" s="1042"/>
      <c r="BC63" s="1042"/>
      <c r="BD63" s="1042"/>
      <c r="BE63" s="983"/>
      <c r="BF63" s="983"/>
      <c r="BG63" s="983"/>
      <c r="BH63" s="983"/>
      <c r="BI63" s="984"/>
      <c r="BJ63" s="1043" t="s">
        <v>109</v>
      </c>
      <c r="BK63" s="974"/>
      <c r="BL63" s="974"/>
      <c r="BM63" s="974"/>
      <c r="BN63" s="1044"/>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7"/>
    </row>
    <row r="66" spans="1:131" s="198" customFormat="1" ht="26.25" customHeight="1">
      <c r="A66" s="1018" t="s">
        <v>387</v>
      </c>
      <c r="B66" s="1019"/>
      <c r="C66" s="1019"/>
      <c r="D66" s="1019"/>
      <c r="E66" s="1019"/>
      <c r="F66" s="1019"/>
      <c r="G66" s="1019"/>
      <c r="H66" s="1019"/>
      <c r="I66" s="1019"/>
      <c r="J66" s="1019"/>
      <c r="K66" s="1019"/>
      <c r="L66" s="1019"/>
      <c r="M66" s="1019"/>
      <c r="N66" s="1019"/>
      <c r="O66" s="1019"/>
      <c r="P66" s="1020"/>
      <c r="Q66" s="1024" t="s">
        <v>368</v>
      </c>
      <c r="R66" s="1025"/>
      <c r="S66" s="1025"/>
      <c r="T66" s="1025"/>
      <c r="U66" s="1026"/>
      <c r="V66" s="1024" t="s">
        <v>369</v>
      </c>
      <c r="W66" s="1025"/>
      <c r="X66" s="1025"/>
      <c r="Y66" s="1025"/>
      <c r="Z66" s="1026"/>
      <c r="AA66" s="1024" t="s">
        <v>370</v>
      </c>
      <c r="AB66" s="1025"/>
      <c r="AC66" s="1025"/>
      <c r="AD66" s="1025"/>
      <c r="AE66" s="1026"/>
      <c r="AF66" s="1030" t="s">
        <v>371</v>
      </c>
      <c r="AG66" s="1031"/>
      <c r="AH66" s="1031"/>
      <c r="AI66" s="1031"/>
      <c r="AJ66" s="1032"/>
      <c r="AK66" s="1024" t="s">
        <v>372</v>
      </c>
      <c r="AL66" s="1019"/>
      <c r="AM66" s="1019"/>
      <c r="AN66" s="1019"/>
      <c r="AO66" s="1020"/>
      <c r="AP66" s="1024" t="s">
        <v>373</v>
      </c>
      <c r="AQ66" s="1025"/>
      <c r="AR66" s="1025"/>
      <c r="AS66" s="1025"/>
      <c r="AT66" s="1026"/>
      <c r="AU66" s="1024" t="s">
        <v>388</v>
      </c>
      <c r="AV66" s="1025"/>
      <c r="AW66" s="1025"/>
      <c r="AX66" s="1025"/>
      <c r="AY66" s="1026"/>
      <c r="AZ66" s="1024" t="s">
        <v>351</v>
      </c>
      <c r="BA66" s="1025"/>
      <c r="BB66" s="1025"/>
      <c r="BC66" s="1025"/>
      <c r="BD66" s="1040"/>
      <c r="BE66" s="216"/>
      <c r="BF66" s="216"/>
      <c r="BG66" s="216"/>
      <c r="BH66" s="216"/>
      <c r="BI66" s="216"/>
      <c r="BJ66" s="216"/>
      <c r="BK66" s="216"/>
      <c r="BL66" s="216"/>
      <c r="BM66" s="216"/>
      <c r="BN66" s="216"/>
      <c r="BO66" s="216"/>
      <c r="BP66" s="216"/>
      <c r="BQ66" s="213">
        <v>60</v>
      </c>
      <c r="BR66" s="218"/>
      <c r="BS66" s="976"/>
      <c r="BT66" s="977"/>
      <c r="BU66" s="977"/>
      <c r="BV66" s="977"/>
      <c r="BW66" s="977"/>
      <c r="BX66" s="977"/>
      <c r="BY66" s="977"/>
      <c r="BZ66" s="977"/>
      <c r="CA66" s="977"/>
      <c r="CB66" s="977"/>
      <c r="CC66" s="977"/>
      <c r="CD66" s="977"/>
      <c r="CE66" s="977"/>
      <c r="CF66" s="977"/>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64"/>
      <c r="DW66" s="965"/>
      <c r="DX66" s="965"/>
      <c r="DY66" s="965"/>
      <c r="DZ66" s="966"/>
      <c r="EA66" s="197"/>
    </row>
    <row r="67" spans="1:131" s="198" customFormat="1" ht="26.25" customHeight="1" thickBot="1">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6"/>
      <c r="BT67" s="977"/>
      <c r="BU67" s="977"/>
      <c r="BV67" s="977"/>
      <c r="BW67" s="977"/>
      <c r="BX67" s="977"/>
      <c r="BY67" s="977"/>
      <c r="BZ67" s="977"/>
      <c r="CA67" s="977"/>
      <c r="CB67" s="977"/>
      <c r="CC67" s="977"/>
      <c r="CD67" s="977"/>
      <c r="CE67" s="977"/>
      <c r="CF67" s="977"/>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64"/>
      <c r="DW67" s="965"/>
      <c r="DX67" s="965"/>
      <c r="DY67" s="965"/>
      <c r="DZ67" s="966"/>
      <c r="EA67" s="197"/>
    </row>
    <row r="68" spans="1:131" s="198" customFormat="1" ht="26.25" customHeight="1" thickTop="1">
      <c r="A68" s="209">
        <v>1</v>
      </c>
      <c r="B68" s="1008" t="s">
        <v>539</v>
      </c>
      <c r="C68" s="1009"/>
      <c r="D68" s="1009"/>
      <c r="E68" s="1009"/>
      <c r="F68" s="1009"/>
      <c r="G68" s="1009"/>
      <c r="H68" s="1009"/>
      <c r="I68" s="1009"/>
      <c r="J68" s="1009"/>
      <c r="K68" s="1009"/>
      <c r="L68" s="1009"/>
      <c r="M68" s="1009"/>
      <c r="N68" s="1009"/>
      <c r="O68" s="1009"/>
      <c r="P68" s="1010"/>
      <c r="Q68" s="1011">
        <v>4096</v>
      </c>
      <c r="R68" s="1005"/>
      <c r="S68" s="1005"/>
      <c r="T68" s="1005"/>
      <c r="U68" s="1005"/>
      <c r="V68" s="1005">
        <v>3944</v>
      </c>
      <c r="W68" s="1005"/>
      <c r="X68" s="1005"/>
      <c r="Y68" s="1005"/>
      <c r="Z68" s="1005"/>
      <c r="AA68" s="1005">
        <v>152</v>
      </c>
      <c r="AB68" s="1005"/>
      <c r="AC68" s="1005"/>
      <c r="AD68" s="1005"/>
      <c r="AE68" s="1005"/>
      <c r="AF68" s="1005">
        <v>152</v>
      </c>
      <c r="AG68" s="1005"/>
      <c r="AH68" s="1005"/>
      <c r="AI68" s="1005"/>
      <c r="AJ68" s="1005"/>
      <c r="AK68" s="1005"/>
      <c r="AL68" s="1005"/>
      <c r="AM68" s="1005"/>
      <c r="AN68" s="1005"/>
      <c r="AO68" s="1005"/>
      <c r="AP68" s="1005">
        <v>888</v>
      </c>
      <c r="AQ68" s="1005"/>
      <c r="AR68" s="1005"/>
      <c r="AS68" s="1005"/>
      <c r="AT68" s="1005"/>
      <c r="AU68" s="1005"/>
      <c r="AV68" s="1005"/>
      <c r="AW68" s="1005"/>
      <c r="AX68" s="1005"/>
      <c r="AY68" s="1005"/>
      <c r="AZ68" s="1006"/>
      <c r="BA68" s="1006"/>
      <c r="BB68" s="1006"/>
      <c r="BC68" s="1006"/>
      <c r="BD68" s="1007"/>
      <c r="BE68" s="216"/>
      <c r="BF68" s="216"/>
      <c r="BG68" s="216"/>
      <c r="BH68" s="216"/>
      <c r="BI68" s="216"/>
      <c r="BJ68" s="216"/>
      <c r="BK68" s="216"/>
      <c r="BL68" s="216"/>
      <c r="BM68" s="216"/>
      <c r="BN68" s="216"/>
      <c r="BO68" s="216"/>
      <c r="BP68" s="216"/>
      <c r="BQ68" s="213">
        <v>62</v>
      </c>
      <c r="BR68" s="218"/>
      <c r="BS68" s="976"/>
      <c r="BT68" s="977"/>
      <c r="BU68" s="977"/>
      <c r="BV68" s="977"/>
      <c r="BW68" s="977"/>
      <c r="BX68" s="977"/>
      <c r="BY68" s="977"/>
      <c r="BZ68" s="977"/>
      <c r="CA68" s="977"/>
      <c r="CB68" s="977"/>
      <c r="CC68" s="977"/>
      <c r="CD68" s="977"/>
      <c r="CE68" s="977"/>
      <c r="CF68" s="977"/>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64"/>
      <c r="DW68" s="965"/>
      <c r="DX68" s="965"/>
      <c r="DY68" s="965"/>
      <c r="DZ68" s="966"/>
      <c r="EA68" s="197"/>
    </row>
    <row r="69" spans="1:131" s="198" customFormat="1" ht="26.25" customHeight="1">
      <c r="A69" s="212">
        <v>2</v>
      </c>
      <c r="B69" s="997" t="s">
        <v>540</v>
      </c>
      <c r="C69" s="998"/>
      <c r="D69" s="998"/>
      <c r="E69" s="998"/>
      <c r="F69" s="998"/>
      <c r="G69" s="998"/>
      <c r="H69" s="998"/>
      <c r="I69" s="998"/>
      <c r="J69" s="998"/>
      <c r="K69" s="998"/>
      <c r="L69" s="998"/>
      <c r="M69" s="998"/>
      <c r="N69" s="998"/>
      <c r="O69" s="998"/>
      <c r="P69" s="999"/>
      <c r="Q69" s="1000">
        <v>1370</v>
      </c>
      <c r="R69" s="994"/>
      <c r="S69" s="994"/>
      <c r="T69" s="994"/>
      <c r="U69" s="994"/>
      <c r="V69" s="994">
        <v>1356</v>
      </c>
      <c r="W69" s="994"/>
      <c r="X69" s="994"/>
      <c r="Y69" s="994"/>
      <c r="Z69" s="994"/>
      <c r="AA69" s="994">
        <v>14</v>
      </c>
      <c r="AB69" s="994"/>
      <c r="AC69" s="994"/>
      <c r="AD69" s="994"/>
      <c r="AE69" s="994"/>
      <c r="AF69" s="994">
        <v>14</v>
      </c>
      <c r="AG69" s="994"/>
      <c r="AH69" s="994"/>
      <c r="AI69" s="994"/>
      <c r="AJ69" s="994"/>
      <c r="AK69" s="994"/>
      <c r="AL69" s="994"/>
      <c r="AM69" s="994"/>
      <c r="AN69" s="994"/>
      <c r="AO69" s="994"/>
      <c r="AP69" s="994">
        <v>58</v>
      </c>
      <c r="AQ69" s="994"/>
      <c r="AR69" s="994"/>
      <c r="AS69" s="994"/>
      <c r="AT69" s="994"/>
      <c r="AU69" s="994"/>
      <c r="AV69" s="994"/>
      <c r="AW69" s="994"/>
      <c r="AX69" s="994"/>
      <c r="AY69" s="994"/>
      <c r="AZ69" s="995"/>
      <c r="BA69" s="995"/>
      <c r="BB69" s="995"/>
      <c r="BC69" s="995"/>
      <c r="BD69" s="996"/>
      <c r="BE69" s="216"/>
      <c r="BF69" s="216"/>
      <c r="BG69" s="216"/>
      <c r="BH69" s="216"/>
      <c r="BI69" s="216"/>
      <c r="BJ69" s="216"/>
      <c r="BK69" s="216"/>
      <c r="BL69" s="216"/>
      <c r="BM69" s="216"/>
      <c r="BN69" s="216"/>
      <c r="BO69" s="216"/>
      <c r="BP69" s="216"/>
      <c r="BQ69" s="213">
        <v>63</v>
      </c>
      <c r="BR69" s="218"/>
      <c r="BS69" s="976"/>
      <c r="BT69" s="977"/>
      <c r="BU69" s="977"/>
      <c r="BV69" s="977"/>
      <c r="BW69" s="977"/>
      <c r="BX69" s="977"/>
      <c r="BY69" s="977"/>
      <c r="BZ69" s="977"/>
      <c r="CA69" s="977"/>
      <c r="CB69" s="977"/>
      <c r="CC69" s="977"/>
      <c r="CD69" s="977"/>
      <c r="CE69" s="977"/>
      <c r="CF69" s="977"/>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64"/>
      <c r="DW69" s="965"/>
      <c r="DX69" s="965"/>
      <c r="DY69" s="965"/>
      <c r="DZ69" s="966"/>
      <c r="EA69" s="197"/>
    </row>
    <row r="70" spans="1:131" s="198" customFormat="1" ht="26.25" customHeight="1">
      <c r="A70" s="212">
        <v>3</v>
      </c>
      <c r="B70" s="997" t="s">
        <v>541</v>
      </c>
      <c r="C70" s="998"/>
      <c r="D70" s="998"/>
      <c r="E70" s="998"/>
      <c r="F70" s="998"/>
      <c r="G70" s="998"/>
      <c r="H70" s="998"/>
      <c r="I70" s="998"/>
      <c r="J70" s="998"/>
      <c r="K70" s="998"/>
      <c r="L70" s="998"/>
      <c r="M70" s="998"/>
      <c r="N70" s="998"/>
      <c r="O70" s="998"/>
      <c r="P70" s="999"/>
      <c r="Q70" s="1000">
        <v>10258</v>
      </c>
      <c r="R70" s="994"/>
      <c r="S70" s="994"/>
      <c r="T70" s="994"/>
      <c r="U70" s="994"/>
      <c r="V70" s="994">
        <v>8973</v>
      </c>
      <c r="W70" s="994"/>
      <c r="X70" s="994"/>
      <c r="Y70" s="994"/>
      <c r="Z70" s="994"/>
      <c r="AA70" s="994">
        <v>1285</v>
      </c>
      <c r="AB70" s="994"/>
      <c r="AC70" s="994"/>
      <c r="AD70" s="994"/>
      <c r="AE70" s="994"/>
      <c r="AF70" s="994"/>
      <c r="AG70" s="994"/>
      <c r="AH70" s="994"/>
      <c r="AI70" s="994"/>
      <c r="AJ70" s="994"/>
      <c r="AK70" s="994">
        <v>16</v>
      </c>
      <c r="AL70" s="994"/>
      <c r="AM70" s="994"/>
      <c r="AN70" s="994"/>
      <c r="AO70" s="994"/>
      <c r="AP70" s="994"/>
      <c r="AQ70" s="994"/>
      <c r="AR70" s="994"/>
      <c r="AS70" s="994"/>
      <c r="AT70" s="994"/>
      <c r="AU70" s="994"/>
      <c r="AV70" s="994"/>
      <c r="AW70" s="994"/>
      <c r="AX70" s="994"/>
      <c r="AY70" s="994"/>
      <c r="AZ70" s="995"/>
      <c r="BA70" s="995"/>
      <c r="BB70" s="995"/>
      <c r="BC70" s="995"/>
      <c r="BD70" s="996"/>
      <c r="BE70" s="216"/>
      <c r="BF70" s="216"/>
      <c r="BG70" s="216"/>
      <c r="BH70" s="216"/>
      <c r="BI70" s="216"/>
      <c r="BJ70" s="216"/>
      <c r="BK70" s="216"/>
      <c r="BL70" s="216"/>
      <c r="BM70" s="216"/>
      <c r="BN70" s="216"/>
      <c r="BO70" s="216"/>
      <c r="BP70" s="216"/>
      <c r="BQ70" s="213">
        <v>64</v>
      </c>
      <c r="BR70" s="218"/>
      <c r="BS70" s="976"/>
      <c r="BT70" s="977"/>
      <c r="BU70" s="977"/>
      <c r="BV70" s="977"/>
      <c r="BW70" s="977"/>
      <c r="BX70" s="977"/>
      <c r="BY70" s="977"/>
      <c r="BZ70" s="977"/>
      <c r="CA70" s="977"/>
      <c r="CB70" s="977"/>
      <c r="CC70" s="977"/>
      <c r="CD70" s="977"/>
      <c r="CE70" s="977"/>
      <c r="CF70" s="977"/>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64"/>
      <c r="DW70" s="965"/>
      <c r="DX70" s="965"/>
      <c r="DY70" s="965"/>
      <c r="DZ70" s="966"/>
      <c r="EA70" s="197"/>
    </row>
    <row r="71" spans="1:131" s="198" customFormat="1" ht="26.25" customHeight="1">
      <c r="A71" s="212">
        <v>4</v>
      </c>
      <c r="B71" s="997" t="s">
        <v>542</v>
      </c>
      <c r="C71" s="998"/>
      <c r="D71" s="998"/>
      <c r="E71" s="998"/>
      <c r="F71" s="998"/>
      <c r="G71" s="998"/>
      <c r="H71" s="998"/>
      <c r="I71" s="998"/>
      <c r="J71" s="998"/>
      <c r="K71" s="998"/>
      <c r="L71" s="998"/>
      <c r="M71" s="998"/>
      <c r="N71" s="998"/>
      <c r="O71" s="998"/>
      <c r="P71" s="999"/>
      <c r="Q71" s="1000">
        <v>1171</v>
      </c>
      <c r="R71" s="994"/>
      <c r="S71" s="994"/>
      <c r="T71" s="994"/>
      <c r="U71" s="994"/>
      <c r="V71" s="994">
        <v>1170</v>
      </c>
      <c r="W71" s="994"/>
      <c r="X71" s="994"/>
      <c r="Y71" s="994"/>
      <c r="Z71" s="994"/>
      <c r="AA71" s="994">
        <v>1</v>
      </c>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4"/>
      <c r="AY71" s="994"/>
      <c r="AZ71" s="995"/>
      <c r="BA71" s="995"/>
      <c r="BB71" s="995"/>
      <c r="BC71" s="995"/>
      <c r="BD71" s="996"/>
      <c r="BE71" s="216"/>
      <c r="BF71" s="216"/>
      <c r="BG71" s="216"/>
      <c r="BH71" s="216"/>
      <c r="BI71" s="216"/>
      <c r="BJ71" s="216"/>
      <c r="BK71" s="216"/>
      <c r="BL71" s="216"/>
      <c r="BM71" s="216"/>
      <c r="BN71" s="216"/>
      <c r="BO71" s="216"/>
      <c r="BP71" s="216"/>
      <c r="BQ71" s="213">
        <v>65</v>
      </c>
      <c r="BR71" s="218"/>
      <c r="BS71" s="976"/>
      <c r="BT71" s="977"/>
      <c r="BU71" s="977"/>
      <c r="BV71" s="977"/>
      <c r="BW71" s="977"/>
      <c r="BX71" s="977"/>
      <c r="BY71" s="977"/>
      <c r="BZ71" s="977"/>
      <c r="CA71" s="977"/>
      <c r="CB71" s="977"/>
      <c r="CC71" s="977"/>
      <c r="CD71" s="977"/>
      <c r="CE71" s="977"/>
      <c r="CF71" s="977"/>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64"/>
      <c r="DW71" s="965"/>
      <c r="DX71" s="965"/>
      <c r="DY71" s="965"/>
      <c r="DZ71" s="966"/>
      <c r="EA71" s="197"/>
    </row>
    <row r="72" spans="1:131" s="198" customFormat="1" ht="26.25" customHeight="1">
      <c r="A72" s="212">
        <v>5</v>
      </c>
      <c r="B72" s="997" t="s">
        <v>543</v>
      </c>
      <c r="C72" s="998"/>
      <c r="D72" s="998"/>
      <c r="E72" s="998"/>
      <c r="F72" s="998"/>
      <c r="G72" s="998"/>
      <c r="H72" s="998"/>
      <c r="I72" s="998"/>
      <c r="J72" s="998"/>
      <c r="K72" s="998"/>
      <c r="L72" s="998"/>
      <c r="M72" s="998"/>
      <c r="N72" s="998"/>
      <c r="O72" s="998"/>
      <c r="P72" s="999"/>
      <c r="Q72" s="1000">
        <v>1</v>
      </c>
      <c r="R72" s="994"/>
      <c r="S72" s="994"/>
      <c r="T72" s="994"/>
      <c r="U72" s="994"/>
      <c r="V72" s="994">
        <v>0</v>
      </c>
      <c r="W72" s="994"/>
      <c r="X72" s="994"/>
      <c r="Y72" s="994"/>
      <c r="Z72" s="994"/>
      <c r="AA72" s="994">
        <v>1</v>
      </c>
      <c r="AB72" s="994"/>
      <c r="AC72" s="994"/>
      <c r="AD72" s="994"/>
      <c r="AE72" s="994"/>
      <c r="AF72" s="994"/>
      <c r="AG72" s="994"/>
      <c r="AH72" s="994"/>
      <c r="AI72" s="994"/>
      <c r="AJ72" s="994"/>
      <c r="AK72" s="994"/>
      <c r="AL72" s="994"/>
      <c r="AM72" s="994"/>
      <c r="AN72" s="994"/>
      <c r="AO72" s="994"/>
      <c r="AP72" s="994"/>
      <c r="AQ72" s="994"/>
      <c r="AR72" s="994"/>
      <c r="AS72" s="994"/>
      <c r="AT72" s="994"/>
      <c r="AU72" s="994"/>
      <c r="AV72" s="994"/>
      <c r="AW72" s="994"/>
      <c r="AX72" s="994"/>
      <c r="AY72" s="994"/>
      <c r="AZ72" s="995"/>
      <c r="BA72" s="995"/>
      <c r="BB72" s="995"/>
      <c r="BC72" s="995"/>
      <c r="BD72" s="996"/>
      <c r="BE72" s="216"/>
      <c r="BF72" s="216"/>
      <c r="BG72" s="216"/>
      <c r="BH72" s="216"/>
      <c r="BI72" s="216"/>
      <c r="BJ72" s="216"/>
      <c r="BK72" s="216"/>
      <c r="BL72" s="216"/>
      <c r="BM72" s="216"/>
      <c r="BN72" s="216"/>
      <c r="BO72" s="216"/>
      <c r="BP72" s="216"/>
      <c r="BQ72" s="213">
        <v>66</v>
      </c>
      <c r="BR72" s="218"/>
      <c r="BS72" s="976"/>
      <c r="BT72" s="977"/>
      <c r="BU72" s="977"/>
      <c r="BV72" s="977"/>
      <c r="BW72" s="977"/>
      <c r="BX72" s="977"/>
      <c r="BY72" s="977"/>
      <c r="BZ72" s="977"/>
      <c r="CA72" s="977"/>
      <c r="CB72" s="977"/>
      <c r="CC72" s="977"/>
      <c r="CD72" s="977"/>
      <c r="CE72" s="977"/>
      <c r="CF72" s="977"/>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64"/>
      <c r="DW72" s="965"/>
      <c r="DX72" s="965"/>
      <c r="DY72" s="965"/>
      <c r="DZ72" s="966"/>
      <c r="EA72" s="197"/>
    </row>
    <row r="73" spans="1:131" s="198" customFormat="1" ht="26.25" customHeight="1">
      <c r="A73" s="212">
        <v>6</v>
      </c>
      <c r="B73" s="997" t="s">
        <v>544</v>
      </c>
      <c r="C73" s="998"/>
      <c r="D73" s="998"/>
      <c r="E73" s="998"/>
      <c r="F73" s="998"/>
      <c r="G73" s="998"/>
      <c r="H73" s="998"/>
      <c r="I73" s="998"/>
      <c r="J73" s="998"/>
      <c r="K73" s="998"/>
      <c r="L73" s="998"/>
      <c r="M73" s="998"/>
      <c r="N73" s="998"/>
      <c r="O73" s="998"/>
      <c r="P73" s="999"/>
      <c r="Q73" s="1000">
        <v>47</v>
      </c>
      <c r="R73" s="994"/>
      <c r="S73" s="994"/>
      <c r="T73" s="994"/>
      <c r="U73" s="994"/>
      <c r="V73" s="994">
        <v>34</v>
      </c>
      <c r="W73" s="994"/>
      <c r="X73" s="994"/>
      <c r="Y73" s="994"/>
      <c r="Z73" s="994"/>
      <c r="AA73" s="994">
        <v>13</v>
      </c>
      <c r="AB73" s="994"/>
      <c r="AC73" s="994"/>
      <c r="AD73" s="994"/>
      <c r="AE73" s="994"/>
      <c r="AF73" s="994"/>
      <c r="AG73" s="994"/>
      <c r="AH73" s="994"/>
      <c r="AI73" s="994"/>
      <c r="AJ73" s="994"/>
      <c r="AK73" s="994"/>
      <c r="AL73" s="994"/>
      <c r="AM73" s="994"/>
      <c r="AN73" s="994"/>
      <c r="AO73" s="994"/>
      <c r="AP73" s="994"/>
      <c r="AQ73" s="994"/>
      <c r="AR73" s="994"/>
      <c r="AS73" s="994"/>
      <c r="AT73" s="994"/>
      <c r="AU73" s="994"/>
      <c r="AV73" s="994"/>
      <c r="AW73" s="994"/>
      <c r="AX73" s="994"/>
      <c r="AY73" s="994"/>
      <c r="AZ73" s="995"/>
      <c r="BA73" s="995"/>
      <c r="BB73" s="995"/>
      <c r="BC73" s="995"/>
      <c r="BD73" s="996"/>
      <c r="BE73" s="216"/>
      <c r="BF73" s="216"/>
      <c r="BG73" s="216"/>
      <c r="BH73" s="216"/>
      <c r="BI73" s="216"/>
      <c r="BJ73" s="216"/>
      <c r="BK73" s="216"/>
      <c r="BL73" s="216"/>
      <c r="BM73" s="216"/>
      <c r="BN73" s="216"/>
      <c r="BO73" s="216"/>
      <c r="BP73" s="216"/>
      <c r="BQ73" s="213">
        <v>67</v>
      </c>
      <c r="BR73" s="218"/>
      <c r="BS73" s="976"/>
      <c r="BT73" s="977"/>
      <c r="BU73" s="977"/>
      <c r="BV73" s="977"/>
      <c r="BW73" s="977"/>
      <c r="BX73" s="977"/>
      <c r="BY73" s="977"/>
      <c r="BZ73" s="977"/>
      <c r="CA73" s="977"/>
      <c r="CB73" s="977"/>
      <c r="CC73" s="977"/>
      <c r="CD73" s="977"/>
      <c r="CE73" s="977"/>
      <c r="CF73" s="977"/>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64"/>
      <c r="DW73" s="965"/>
      <c r="DX73" s="965"/>
      <c r="DY73" s="965"/>
      <c r="DZ73" s="966"/>
      <c r="EA73" s="197"/>
    </row>
    <row r="74" spans="1:131" s="198" customFormat="1" ht="26.25" customHeight="1">
      <c r="A74" s="212">
        <v>7</v>
      </c>
      <c r="B74" s="997" t="s">
        <v>545</v>
      </c>
      <c r="C74" s="998"/>
      <c r="D74" s="998"/>
      <c r="E74" s="998"/>
      <c r="F74" s="998"/>
      <c r="G74" s="998"/>
      <c r="H74" s="998"/>
      <c r="I74" s="998"/>
      <c r="J74" s="998"/>
      <c r="K74" s="998"/>
      <c r="L74" s="998"/>
      <c r="M74" s="998"/>
      <c r="N74" s="998"/>
      <c r="O74" s="998"/>
      <c r="P74" s="999"/>
      <c r="Q74" s="1000">
        <v>28</v>
      </c>
      <c r="R74" s="994"/>
      <c r="S74" s="994"/>
      <c r="T74" s="994"/>
      <c r="U74" s="994"/>
      <c r="V74" s="994">
        <v>22</v>
      </c>
      <c r="W74" s="994"/>
      <c r="X74" s="994"/>
      <c r="Y74" s="994"/>
      <c r="Z74" s="994"/>
      <c r="AA74" s="994">
        <v>6</v>
      </c>
      <c r="AB74" s="994"/>
      <c r="AC74" s="994"/>
      <c r="AD74" s="994"/>
      <c r="AE74" s="994"/>
      <c r="AF74" s="994"/>
      <c r="AG74" s="994"/>
      <c r="AH74" s="994"/>
      <c r="AI74" s="994"/>
      <c r="AJ74" s="994"/>
      <c r="AK74" s="994">
        <v>12</v>
      </c>
      <c r="AL74" s="994"/>
      <c r="AM74" s="994"/>
      <c r="AN74" s="994"/>
      <c r="AO74" s="994"/>
      <c r="AP74" s="994"/>
      <c r="AQ74" s="994"/>
      <c r="AR74" s="994"/>
      <c r="AS74" s="994"/>
      <c r="AT74" s="994"/>
      <c r="AU74" s="994"/>
      <c r="AV74" s="994"/>
      <c r="AW74" s="994"/>
      <c r="AX74" s="994"/>
      <c r="AY74" s="994"/>
      <c r="AZ74" s="995"/>
      <c r="BA74" s="995"/>
      <c r="BB74" s="995"/>
      <c r="BC74" s="995"/>
      <c r="BD74" s="996"/>
      <c r="BE74" s="216"/>
      <c r="BF74" s="216"/>
      <c r="BG74" s="216"/>
      <c r="BH74" s="216"/>
      <c r="BI74" s="216"/>
      <c r="BJ74" s="216"/>
      <c r="BK74" s="216"/>
      <c r="BL74" s="216"/>
      <c r="BM74" s="216"/>
      <c r="BN74" s="216"/>
      <c r="BO74" s="216"/>
      <c r="BP74" s="216"/>
      <c r="BQ74" s="213">
        <v>68</v>
      </c>
      <c r="BR74" s="218"/>
      <c r="BS74" s="976"/>
      <c r="BT74" s="977"/>
      <c r="BU74" s="977"/>
      <c r="BV74" s="977"/>
      <c r="BW74" s="977"/>
      <c r="BX74" s="977"/>
      <c r="BY74" s="977"/>
      <c r="BZ74" s="977"/>
      <c r="CA74" s="977"/>
      <c r="CB74" s="977"/>
      <c r="CC74" s="977"/>
      <c r="CD74" s="977"/>
      <c r="CE74" s="977"/>
      <c r="CF74" s="977"/>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64"/>
      <c r="DW74" s="965"/>
      <c r="DX74" s="965"/>
      <c r="DY74" s="965"/>
      <c r="DZ74" s="966"/>
      <c r="EA74" s="197"/>
    </row>
    <row r="75" spans="1:131" s="198" customFormat="1" ht="26.25" customHeight="1">
      <c r="A75" s="212">
        <v>8</v>
      </c>
      <c r="B75" s="997" t="s">
        <v>546</v>
      </c>
      <c r="C75" s="998"/>
      <c r="D75" s="998"/>
      <c r="E75" s="998"/>
      <c r="F75" s="998"/>
      <c r="G75" s="998"/>
      <c r="H75" s="998"/>
      <c r="I75" s="998"/>
      <c r="J75" s="998"/>
      <c r="K75" s="998"/>
      <c r="L75" s="998"/>
      <c r="M75" s="998"/>
      <c r="N75" s="998"/>
      <c r="O75" s="998"/>
      <c r="P75" s="999"/>
      <c r="Q75" s="1001">
        <v>729</v>
      </c>
      <c r="R75" s="1002"/>
      <c r="S75" s="1002"/>
      <c r="T75" s="1002"/>
      <c r="U75" s="1003"/>
      <c r="V75" s="1004">
        <v>688</v>
      </c>
      <c r="W75" s="1002"/>
      <c r="X75" s="1002"/>
      <c r="Y75" s="1002"/>
      <c r="Z75" s="1003"/>
      <c r="AA75" s="1004">
        <v>41</v>
      </c>
      <c r="AB75" s="1002"/>
      <c r="AC75" s="1002"/>
      <c r="AD75" s="1002"/>
      <c r="AE75" s="1003"/>
      <c r="AF75" s="1004">
        <v>41</v>
      </c>
      <c r="AG75" s="1002"/>
      <c r="AH75" s="1002"/>
      <c r="AI75" s="1002"/>
      <c r="AJ75" s="1003"/>
      <c r="AK75" s="1004">
        <v>0</v>
      </c>
      <c r="AL75" s="1002"/>
      <c r="AM75" s="1002"/>
      <c r="AN75" s="1002"/>
      <c r="AO75" s="1003"/>
      <c r="AP75" s="1004"/>
      <c r="AQ75" s="1002"/>
      <c r="AR75" s="1002"/>
      <c r="AS75" s="1002"/>
      <c r="AT75" s="1003"/>
      <c r="AU75" s="1004"/>
      <c r="AV75" s="1002"/>
      <c r="AW75" s="1002"/>
      <c r="AX75" s="1002"/>
      <c r="AY75" s="1003"/>
      <c r="AZ75" s="995"/>
      <c r="BA75" s="995"/>
      <c r="BB75" s="995"/>
      <c r="BC75" s="995"/>
      <c r="BD75" s="996"/>
      <c r="BE75" s="216"/>
      <c r="BF75" s="216"/>
      <c r="BG75" s="216"/>
      <c r="BH75" s="216"/>
      <c r="BI75" s="216"/>
      <c r="BJ75" s="216"/>
      <c r="BK75" s="216"/>
      <c r="BL75" s="216"/>
      <c r="BM75" s="216"/>
      <c r="BN75" s="216"/>
      <c r="BO75" s="216"/>
      <c r="BP75" s="216"/>
      <c r="BQ75" s="213">
        <v>69</v>
      </c>
      <c r="BR75" s="218"/>
      <c r="BS75" s="976"/>
      <c r="BT75" s="977"/>
      <c r="BU75" s="977"/>
      <c r="BV75" s="977"/>
      <c r="BW75" s="977"/>
      <c r="BX75" s="977"/>
      <c r="BY75" s="977"/>
      <c r="BZ75" s="977"/>
      <c r="CA75" s="977"/>
      <c r="CB75" s="977"/>
      <c r="CC75" s="977"/>
      <c r="CD75" s="977"/>
      <c r="CE75" s="977"/>
      <c r="CF75" s="977"/>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64"/>
      <c r="DW75" s="965"/>
      <c r="DX75" s="965"/>
      <c r="DY75" s="965"/>
      <c r="DZ75" s="966"/>
      <c r="EA75" s="197"/>
    </row>
    <row r="76" spans="1:131" s="198" customFormat="1" ht="26.25" customHeight="1">
      <c r="A76" s="212">
        <v>9</v>
      </c>
      <c r="B76" s="997" t="s">
        <v>547</v>
      </c>
      <c r="C76" s="998"/>
      <c r="D76" s="998"/>
      <c r="E76" s="998"/>
      <c r="F76" s="998"/>
      <c r="G76" s="998"/>
      <c r="H76" s="998"/>
      <c r="I76" s="998"/>
      <c r="J76" s="998"/>
      <c r="K76" s="998"/>
      <c r="L76" s="998"/>
      <c r="M76" s="998"/>
      <c r="N76" s="998"/>
      <c r="O76" s="998"/>
      <c r="P76" s="999"/>
      <c r="Q76" s="1001">
        <v>250943</v>
      </c>
      <c r="R76" s="1002"/>
      <c r="S76" s="1002"/>
      <c r="T76" s="1002"/>
      <c r="U76" s="1003"/>
      <c r="V76" s="1004">
        <v>239378</v>
      </c>
      <c r="W76" s="1002"/>
      <c r="X76" s="1002"/>
      <c r="Y76" s="1002"/>
      <c r="Z76" s="1003"/>
      <c r="AA76" s="1004">
        <v>11565</v>
      </c>
      <c r="AB76" s="1002"/>
      <c r="AC76" s="1002"/>
      <c r="AD76" s="1002"/>
      <c r="AE76" s="1003"/>
      <c r="AF76" s="1004">
        <v>11565</v>
      </c>
      <c r="AG76" s="1002"/>
      <c r="AH76" s="1002"/>
      <c r="AI76" s="1002"/>
      <c r="AJ76" s="1003"/>
      <c r="AK76" s="1004">
        <v>726</v>
      </c>
      <c r="AL76" s="1002"/>
      <c r="AM76" s="1002"/>
      <c r="AN76" s="1002"/>
      <c r="AO76" s="1003"/>
      <c r="AP76" s="1004"/>
      <c r="AQ76" s="1002"/>
      <c r="AR76" s="1002"/>
      <c r="AS76" s="1002"/>
      <c r="AT76" s="1003"/>
      <c r="AU76" s="1004"/>
      <c r="AV76" s="1002"/>
      <c r="AW76" s="1002"/>
      <c r="AX76" s="1002"/>
      <c r="AY76" s="1003"/>
      <c r="AZ76" s="995"/>
      <c r="BA76" s="995"/>
      <c r="BB76" s="995"/>
      <c r="BC76" s="995"/>
      <c r="BD76" s="996"/>
      <c r="BE76" s="216"/>
      <c r="BF76" s="216"/>
      <c r="BG76" s="216"/>
      <c r="BH76" s="216"/>
      <c r="BI76" s="216"/>
      <c r="BJ76" s="216"/>
      <c r="BK76" s="216"/>
      <c r="BL76" s="216"/>
      <c r="BM76" s="216"/>
      <c r="BN76" s="216"/>
      <c r="BO76" s="216"/>
      <c r="BP76" s="216"/>
      <c r="BQ76" s="213">
        <v>70</v>
      </c>
      <c r="BR76" s="218"/>
      <c r="BS76" s="976"/>
      <c r="BT76" s="977"/>
      <c r="BU76" s="977"/>
      <c r="BV76" s="977"/>
      <c r="BW76" s="977"/>
      <c r="BX76" s="977"/>
      <c r="BY76" s="977"/>
      <c r="BZ76" s="977"/>
      <c r="CA76" s="977"/>
      <c r="CB76" s="977"/>
      <c r="CC76" s="977"/>
      <c r="CD76" s="977"/>
      <c r="CE76" s="977"/>
      <c r="CF76" s="977"/>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64"/>
      <c r="DW76" s="965"/>
      <c r="DX76" s="965"/>
      <c r="DY76" s="965"/>
      <c r="DZ76" s="966"/>
      <c r="EA76" s="197"/>
    </row>
    <row r="77" spans="1:131" s="198" customFormat="1" ht="26.25" customHeight="1">
      <c r="A77" s="212">
        <v>10</v>
      </c>
      <c r="B77" s="997"/>
      <c r="C77" s="998"/>
      <c r="D77" s="998"/>
      <c r="E77" s="998"/>
      <c r="F77" s="998"/>
      <c r="G77" s="998"/>
      <c r="H77" s="998"/>
      <c r="I77" s="998"/>
      <c r="J77" s="998"/>
      <c r="K77" s="998"/>
      <c r="L77" s="998"/>
      <c r="M77" s="998"/>
      <c r="N77" s="998"/>
      <c r="O77" s="998"/>
      <c r="P77" s="999"/>
      <c r="Q77" s="1001"/>
      <c r="R77" s="1002"/>
      <c r="S77" s="1002"/>
      <c r="T77" s="1002"/>
      <c r="U77" s="1003"/>
      <c r="V77" s="1004"/>
      <c r="W77" s="1002"/>
      <c r="X77" s="1002"/>
      <c r="Y77" s="1002"/>
      <c r="Z77" s="1003"/>
      <c r="AA77" s="1004"/>
      <c r="AB77" s="1002"/>
      <c r="AC77" s="1002"/>
      <c r="AD77" s="1002"/>
      <c r="AE77" s="1003"/>
      <c r="AF77" s="1004"/>
      <c r="AG77" s="1002"/>
      <c r="AH77" s="1002"/>
      <c r="AI77" s="1002"/>
      <c r="AJ77" s="1003"/>
      <c r="AK77" s="1004"/>
      <c r="AL77" s="1002"/>
      <c r="AM77" s="1002"/>
      <c r="AN77" s="1002"/>
      <c r="AO77" s="1003"/>
      <c r="AP77" s="1004"/>
      <c r="AQ77" s="1002"/>
      <c r="AR77" s="1002"/>
      <c r="AS77" s="1002"/>
      <c r="AT77" s="1003"/>
      <c r="AU77" s="1004"/>
      <c r="AV77" s="1002"/>
      <c r="AW77" s="1002"/>
      <c r="AX77" s="1002"/>
      <c r="AY77" s="1003"/>
      <c r="AZ77" s="995"/>
      <c r="BA77" s="995"/>
      <c r="BB77" s="995"/>
      <c r="BC77" s="995"/>
      <c r="BD77" s="996"/>
      <c r="BE77" s="216"/>
      <c r="BF77" s="216"/>
      <c r="BG77" s="216"/>
      <c r="BH77" s="216"/>
      <c r="BI77" s="216"/>
      <c r="BJ77" s="216"/>
      <c r="BK77" s="216"/>
      <c r="BL77" s="216"/>
      <c r="BM77" s="216"/>
      <c r="BN77" s="216"/>
      <c r="BO77" s="216"/>
      <c r="BP77" s="216"/>
      <c r="BQ77" s="213">
        <v>71</v>
      </c>
      <c r="BR77" s="218"/>
      <c r="BS77" s="976"/>
      <c r="BT77" s="977"/>
      <c r="BU77" s="977"/>
      <c r="BV77" s="977"/>
      <c r="BW77" s="977"/>
      <c r="BX77" s="977"/>
      <c r="BY77" s="977"/>
      <c r="BZ77" s="977"/>
      <c r="CA77" s="977"/>
      <c r="CB77" s="977"/>
      <c r="CC77" s="977"/>
      <c r="CD77" s="977"/>
      <c r="CE77" s="977"/>
      <c r="CF77" s="977"/>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64"/>
      <c r="DW77" s="965"/>
      <c r="DX77" s="965"/>
      <c r="DY77" s="965"/>
      <c r="DZ77" s="966"/>
      <c r="EA77" s="197"/>
    </row>
    <row r="78" spans="1:131" s="198" customFormat="1" ht="26.25" customHeight="1">
      <c r="A78" s="212">
        <v>11</v>
      </c>
      <c r="B78" s="997"/>
      <c r="C78" s="998"/>
      <c r="D78" s="998"/>
      <c r="E78" s="998"/>
      <c r="F78" s="998"/>
      <c r="G78" s="998"/>
      <c r="H78" s="998"/>
      <c r="I78" s="998"/>
      <c r="J78" s="998"/>
      <c r="K78" s="998"/>
      <c r="L78" s="998"/>
      <c r="M78" s="998"/>
      <c r="N78" s="998"/>
      <c r="O78" s="998"/>
      <c r="P78" s="999"/>
      <c r="Q78" s="1000"/>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995"/>
      <c r="BA78" s="995"/>
      <c r="BB78" s="995"/>
      <c r="BC78" s="995"/>
      <c r="BD78" s="996"/>
      <c r="BE78" s="216"/>
      <c r="BF78" s="216"/>
      <c r="BG78" s="216"/>
      <c r="BH78" s="216"/>
      <c r="BI78" s="216"/>
      <c r="BJ78" s="219"/>
      <c r="BK78" s="219"/>
      <c r="BL78" s="219"/>
      <c r="BM78" s="219"/>
      <c r="BN78" s="219"/>
      <c r="BO78" s="216"/>
      <c r="BP78" s="216"/>
      <c r="BQ78" s="213">
        <v>72</v>
      </c>
      <c r="BR78" s="218"/>
      <c r="BS78" s="976"/>
      <c r="BT78" s="977"/>
      <c r="BU78" s="977"/>
      <c r="BV78" s="977"/>
      <c r="BW78" s="977"/>
      <c r="BX78" s="977"/>
      <c r="BY78" s="977"/>
      <c r="BZ78" s="977"/>
      <c r="CA78" s="977"/>
      <c r="CB78" s="977"/>
      <c r="CC78" s="977"/>
      <c r="CD78" s="977"/>
      <c r="CE78" s="977"/>
      <c r="CF78" s="977"/>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64"/>
      <c r="DW78" s="965"/>
      <c r="DX78" s="965"/>
      <c r="DY78" s="965"/>
      <c r="DZ78" s="966"/>
      <c r="EA78" s="197"/>
    </row>
    <row r="79" spans="1:131" s="198" customFormat="1" ht="26.25" customHeight="1">
      <c r="A79" s="212">
        <v>12</v>
      </c>
      <c r="B79" s="997"/>
      <c r="C79" s="998"/>
      <c r="D79" s="998"/>
      <c r="E79" s="998"/>
      <c r="F79" s="998"/>
      <c r="G79" s="998"/>
      <c r="H79" s="998"/>
      <c r="I79" s="998"/>
      <c r="J79" s="998"/>
      <c r="K79" s="998"/>
      <c r="L79" s="998"/>
      <c r="M79" s="998"/>
      <c r="N79" s="998"/>
      <c r="O79" s="998"/>
      <c r="P79" s="999"/>
      <c r="Q79" s="1000"/>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5"/>
      <c r="BA79" s="995"/>
      <c r="BB79" s="995"/>
      <c r="BC79" s="995"/>
      <c r="BD79" s="996"/>
      <c r="BE79" s="216"/>
      <c r="BF79" s="216"/>
      <c r="BG79" s="216"/>
      <c r="BH79" s="216"/>
      <c r="BI79" s="216"/>
      <c r="BJ79" s="219"/>
      <c r="BK79" s="219"/>
      <c r="BL79" s="219"/>
      <c r="BM79" s="219"/>
      <c r="BN79" s="219"/>
      <c r="BO79" s="216"/>
      <c r="BP79" s="216"/>
      <c r="BQ79" s="213">
        <v>73</v>
      </c>
      <c r="BR79" s="218"/>
      <c r="BS79" s="976"/>
      <c r="BT79" s="977"/>
      <c r="BU79" s="977"/>
      <c r="BV79" s="977"/>
      <c r="BW79" s="977"/>
      <c r="BX79" s="977"/>
      <c r="BY79" s="977"/>
      <c r="BZ79" s="977"/>
      <c r="CA79" s="977"/>
      <c r="CB79" s="977"/>
      <c r="CC79" s="977"/>
      <c r="CD79" s="977"/>
      <c r="CE79" s="977"/>
      <c r="CF79" s="977"/>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64"/>
      <c r="DW79" s="965"/>
      <c r="DX79" s="965"/>
      <c r="DY79" s="965"/>
      <c r="DZ79" s="966"/>
      <c r="EA79" s="197"/>
    </row>
    <row r="80" spans="1:131" s="198" customFormat="1" ht="26.25" customHeight="1">
      <c r="A80" s="212">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216"/>
      <c r="BF80" s="216"/>
      <c r="BG80" s="216"/>
      <c r="BH80" s="216"/>
      <c r="BI80" s="216"/>
      <c r="BJ80" s="216"/>
      <c r="BK80" s="216"/>
      <c r="BL80" s="216"/>
      <c r="BM80" s="216"/>
      <c r="BN80" s="216"/>
      <c r="BO80" s="216"/>
      <c r="BP80" s="216"/>
      <c r="BQ80" s="213">
        <v>74</v>
      </c>
      <c r="BR80" s="218"/>
      <c r="BS80" s="976"/>
      <c r="BT80" s="977"/>
      <c r="BU80" s="977"/>
      <c r="BV80" s="977"/>
      <c r="BW80" s="977"/>
      <c r="BX80" s="977"/>
      <c r="BY80" s="977"/>
      <c r="BZ80" s="977"/>
      <c r="CA80" s="977"/>
      <c r="CB80" s="977"/>
      <c r="CC80" s="977"/>
      <c r="CD80" s="977"/>
      <c r="CE80" s="977"/>
      <c r="CF80" s="977"/>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64"/>
      <c r="DW80" s="965"/>
      <c r="DX80" s="965"/>
      <c r="DY80" s="965"/>
      <c r="DZ80" s="966"/>
      <c r="EA80" s="197"/>
    </row>
    <row r="81" spans="1:131" s="198" customFormat="1" ht="26.25" customHeight="1">
      <c r="A81" s="212">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216"/>
      <c r="BF81" s="216"/>
      <c r="BG81" s="216"/>
      <c r="BH81" s="216"/>
      <c r="BI81" s="216"/>
      <c r="BJ81" s="216"/>
      <c r="BK81" s="216"/>
      <c r="BL81" s="216"/>
      <c r="BM81" s="216"/>
      <c r="BN81" s="216"/>
      <c r="BO81" s="216"/>
      <c r="BP81" s="216"/>
      <c r="BQ81" s="213">
        <v>75</v>
      </c>
      <c r="BR81" s="218"/>
      <c r="BS81" s="976"/>
      <c r="BT81" s="977"/>
      <c r="BU81" s="977"/>
      <c r="BV81" s="977"/>
      <c r="BW81" s="977"/>
      <c r="BX81" s="977"/>
      <c r="BY81" s="977"/>
      <c r="BZ81" s="977"/>
      <c r="CA81" s="977"/>
      <c r="CB81" s="977"/>
      <c r="CC81" s="977"/>
      <c r="CD81" s="977"/>
      <c r="CE81" s="977"/>
      <c r="CF81" s="977"/>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64"/>
      <c r="DW81" s="965"/>
      <c r="DX81" s="965"/>
      <c r="DY81" s="965"/>
      <c r="DZ81" s="966"/>
      <c r="EA81" s="197"/>
    </row>
    <row r="82" spans="1:131" s="198" customFormat="1" ht="26.25" customHeight="1">
      <c r="A82" s="212">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216"/>
      <c r="BF82" s="216"/>
      <c r="BG82" s="216"/>
      <c r="BH82" s="216"/>
      <c r="BI82" s="216"/>
      <c r="BJ82" s="216"/>
      <c r="BK82" s="216"/>
      <c r="BL82" s="216"/>
      <c r="BM82" s="216"/>
      <c r="BN82" s="216"/>
      <c r="BO82" s="216"/>
      <c r="BP82" s="216"/>
      <c r="BQ82" s="213">
        <v>76</v>
      </c>
      <c r="BR82" s="218"/>
      <c r="BS82" s="976"/>
      <c r="BT82" s="977"/>
      <c r="BU82" s="977"/>
      <c r="BV82" s="977"/>
      <c r="BW82" s="977"/>
      <c r="BX82" s="977"/>
      <c r="BY82" s="977"/>
      <c r="BZ82" s="977"/>
      <c r="CA82" s="977"/>
      <c r="CB82" s="977"/>
      <c r="CC82" s="977"/>
      <c r="CD82" s="977"/>
      <c r="CE82" s="977"/>
      <c r="CF82" s="977"/>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64"/>
      <c r="DW82" s="965"/>
      <c r="DX82" s="965"/>
      <c r="DY82" s="965"/>
      <c r="DZ82" s="966"/>
      <c r="EA82" s="197"/>
    </row>
    <row r="83" spans="1:131" s="198" customFormat="1" ht="26.25" customHeight="1">
      <c r="A83" s="212">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216"/>
      <c r="BF83" s="216"/>
      <c r="BG83" s="216"/>
      <c r="BH83" s="216"/>
      <c r="BI83" s="216"/>
      <c r="BJ83" s="216"/>
      <c r="BK83" s="216"/>
      <c r="BL83" s="216"/>
      <c r="BM83" s="216"/>
      <c r="BN83" s="216"/>
      <c r="BO83" s="216"/>
      <c r="BP83" s="216"/>
      <c r="BQ83" s="213">
        <v>77</v>
      </c>
      <c r="BR83" s="218"/>
      <c r="BS83" s="976"/>
      <c r="BT83" s="977"/>
      <c r="BU83" s="977"/>
      <c r="BV83" s="977"/>
      <c r="BW83" s="977"/>
      <c r="BX83" s="977"/>
      <c r="BY83" s="977"/>
      <c r="BZ83" s="977"/>
      <c r="CA83" s="977"/>
      <c r="CB83" s="977"/>
      <c r="CC83" s="977"/>
      <c r="CD83" s="977"/>
      <c r="CE83" s="977"/>
      <c r="CF83" s="977"/>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64"/>
      <c r="DW83" s="965"/>
      <c r="DX83" s="965"/>
      <c r="DY83" s="965"/>
      <c r="DZ83" s="966"/>
      <c r="EA83" s="197"/>
    </row>
    <row r="84" spans="1:131" s="198" customFormat="1" ht="26.25" customHeight="1">
      <c r="A84" s="212">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216"/>
      <c r="BF84" s="216"/>
      <c r="BG84" s="216"/>
      <c r="BH84" s="216"/>
      <c r="BI84" s="216"/>
      <c r="BJ84" s="216"/>
      <c r="BK84" s="216"/>
      <c r="BL84" s="216"/>
      <c r="BM84" s="216"/>
      <c r="BN84" s="216"/>
      <c r="BO84" s="216"/>
      <c r="BP84" s="216"/>
      <c r="BQ84" s="213">
        <v>78</v>
      </c>
      <c r="BR84" s="218"/>
      <c r="BS84" s="976"/>
      <c r="BT84" s="977"/>
      <c r="BU84" s="977"/>
      <c r="BV84" s="977"/>
      <c r="BW84" s="977"/>
      <c r="BX84" s="977"/>
      <c r="BY84" s="977"/>
      <c r="BZ84" s="977"/>
      <c r="CA84" s="977"/>
      <c r="CB84" s="977"/>
      <c r="CC84" s="977"/>
      <c r="CD84" s="977"/>
      <c r="CE84" s="977"/>
      <c r="CF84" s="977"/>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64"/>
      <c r="DW84" s="965"/>
      <c r="DX84" s="965"/>
      <c r="DY84" s="965"/>
      <c r="DZ84" s="966"/>
      <c r="EA84" s="197"/>
    </row>
    <row r="85" spans="1:131" s="198" customFormat="1" ht="26.25" customHeight="1">
      <c r="A85" s="212">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216"/>
      <c r="BF85" s="216"/>
      <c r="BG85" s="216"/>
      <c r="BH85" s="216"/>
      <c r="BI85" s="216"/>
      <c r="BJ85" s="216"/>
      <c r="BK85" s="216"/>
      <c r="BL85" s="216"/>
      <c r="BM85" s="216"/>
      <c r="BN85" s="216"/>
      <c r="BO85" s="216"/>
      <c r="BP85" s="216"/>
      <c r="BQ85" s="213">
        <v>79</v>
      </c>
      <c r="BR85" s="218"/>
      <c r="BS85" s="976"/>
      <c r="BT85" s="977"/>
      <c r="BU85" s="977"/>
      <c r="BV85" s="977"/>
      <c r="BW85" s="977"/>
      <c r="BX85" s="977"/>
      <c r="BY85" s="977"/>
      <c r="BZ85" s="977"/>
      <c r="CA85" s="977"/>
      <c r="CB85" s="977"/>
      <c r="CC85" s="977"/>
      <c r="CD85" s="977"/>
      <c r="CE85" s="977"/>
      <c r="CF85" s="977"/>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64"/>
      <c r="DW85" s="965"/>
      <c r="DX85" s="965"/>
      <c r="DY85" s="965"/>
      <c r="DZ85" s="966"/>
      <c r="EA85" s="197"/>
    </row>
    <row r="86" spans="1:131" s="198" customFormat="1" ht="26.25" customHeight="1">
      <c r="A86" s="212">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216"/>
      <c r="BF86" s="216"/>
      <c r="BG86" s="216"/>
      <c r="BH86" s="216"/>
      <c r="BI86" s="216"/>
      <c r="BJ86" s="216"/>
      <c r="BK86" s="216"/>
      <c r="BL86" s="216"/>
      <c r="BM86" s="216"/>
      <c r="BN86" s="216"/>
      <c r="BO86" s="216"/>
      <c r="BP86" s="216"/>
      <c r="BQ86" s="213">
        <v>80</v>
      </c>
      <c r="BR86" s="218"/>
      <c r="BS86" s="976"/>
      <c r="BT86" s="977"/>
      <c r="BU86" s="977"/>
      <c r="BV86" s="977"/>
      <c r="BW86" s="977"/>
      <c r="BX86" s="977"/>
      <c r="BY86" s="977"/>
      <c r="BZ86" s="977"/>
      <c r="CA86" s="977"/>
      <c r="CB86" s="977"/>
      <c r="CC86" s="977"/>
      <c r="CD86" s="977"/>
      <c r="CE86" s="977"/>
      <c r="CF86" s="977"/>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64"/>
      <c r="DW86" s="965"/>
      <c r="DX86" s="965"/>
      <c r="DY86" s="965"/>
      <c r="DZ86" s="966"/>
      <c r="EA86" s="197"/>
    </row>
    <row r="87" spans="1:131" s="198" customFormat="1" ht="26.25" customHeight="1">
      <c r="A87" s="220">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216"/>
      <c r="BF87" s="216"/>
      <c r="BG87" s="216"/>
      <c r="BH87" s="216"/>
      <c r="BI87" s="216"/>
      <c r="BJ87" s="216"/>
      <c r="BK87" s="216"/>
      <c r="BL87" s="216"/>
      <c r="BM87" s="216"/>
      <c r="BN87" s="216"/>
      <c r="BO87" s="216"/>
      <c r="BP87" s="216"/>
      <c r="BQ87" s="213">
        <v>81</v>
      </c>
      <c r="BR87" s="218"/>
      <c r="BS87" s="976"/>
      <c r="BT87" s="977"/>
      <c r="BU87" s="977"/>
      <c r="BV87" s="977"/>
      <c r="BW87" s="977"/>
      <c r="BX87" s="977"/>
      <c r="BY87" s="977"/>
      <c r="BZ87" s="977"/>
      <c r="CA87" s="977"/>
      <c r="CB87" s="977"/>
      <c r="CC87" s="977"/>
      <c r="CD87" s="977"/>
      <c r="CE87" s="977"/>
      <c r="CF87" s="977"/>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64"/>
      <c r="DW87" s="965"/>
      <c r="DX87" s="965"/>
      <c r="DY87" s="965"/>
      <c r="DZ87" s="966"/>
      <c r="EA87" s="197"/>
    </row>
    <row r="88" spans="1:131" s="198" customFormat="1" ht="26.25" customHeight="1" thickBot="1">
      <c r="A88" s="215" t="s">
        <v>364</v>
      </c>
      <c r="B88" s="967" t="s">
        <v>389</v>
      </c>
      <c r="C88" s="968"/>
      <c r="D88" s="968"/>
      <c r="E88" s="968"/>
      <c r="F88" s="968"/>
      <c r="G88" s="968"/>
      <c r="H88" s="968"/>
      <c r="I88" s="968"/>
      <c r="J88" s="968"/>
      <c r="K88" s="968"/>
      <c r="L88" s="968"/>
      <c r="M88" s="968"/>
      <c r="N88" s="968"/>
      <c r="O88" s="968"/>
      <c r="P88" s="969"/>
      <c r="Q88" s="985"/>
      <c r="R88" s="986"/>
      <c r="S88" s="986"/>
      <c r="T88" s="986"/>
      <c r="U88" s="986"/>
      <c r="V88" s="986"/>
      <c r="W88" s="986"/>
      <c r="X88" s="986"/>
      <c r="Y88" s="986"/>
      <c r="Z88" s="986"/>
      <c r="AA88" s="986"/>
      <c r="AB88" s="986"/>
      <c r="AC88" s="986"/>
      <c r="AD88" s="986"/>
      <c r="AE88" s="986"/>
      <c r="AF88" s="982"/>
      <c r="AG88" s="982"/>
      <c r="AH88" s="982"/>
      <c r="AI88" s="982"/>
      <c r="AJ88" s="982"/>
      <c r="AK88" s="986"/>
      <c r="AL88" s="986"/>
      <c r="AM88" s="986"/>
      <c r="AN88" s="986"/>
      <c r="AO88" s="986"/>
      <c r="AP88" s="982"/>
      <c r="AQ88" s="982"/>
      <c r="AR88" s="982"/>
      <c r="AS88" s="982"/>
      <c r="AT88" s="982"/>
      <c r="AU88" s="982"/>
      <c r="AV88" s="982"/>
      <c r="AW88" s="982"/>
      <c r="AX88" s="982"/>
      <c r="AY88" s="982"/>
      <c r="AZ88" s="983"/>
      <c r="BA88" s="983"/>
      <c r="BB88" s="983"/>
      <c r="BC88" s="983"/>
      <c r="BD88" s="984"/>
      <c r="BE88" s="216"/>
      <c r="BF88" s="216"/>
      <c r="BG88" s="216"/>
      <c r="BH88" s="216"/>
      <c r="BI88" s="216"/>
      <c r="BJ88" s="216"/>
      <c r="BK88" s="216"/>
      <c r="BL88" s="216"/>
      <c r="BM88" s="216"/>
      <c r="BN88" s="216"/>
      <c r="BO88" s="216"/>
      <c r="BP88" s="216"/>
      <c r="BQ88" s="213">
        <v>82</v>
      </c>
      <c r="BR88" s="218"/>
      <c r="BS88" s="976"/>
      <c r="BT88" s="977"/>
      <c r="BU88" s="977"/>
      <c r="BV88" s="977"/>
      <c r="BW88" s="977"/>
      <c r="BX88" s="977"/>
      <c r="BY88" s="977"/>
      <c r="BZ88" s="977"/>
      <c r="CA88" s="977"/>
      <c r="CB88" s="977"/>
      <c r="CC88" s="977"/>
      <c r="CD88" s="977"/>
      <c r="CE88" s="977"/>
      <c r="CF88" s="977"/>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64"/>
      <c r="DW88" s="965"/>
      <c r="DX88" s="965"/>
      <c r="DY88" s="965"/>
      <c r="DZ88" s="96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6"/>
      <c r="BT89" s="977"/>
      <c r="BU89" s="977"/>
      <c r="BV89" s="977"/>
      <c r="BW89" s="977"/>
      <c r="BX89" s="977"/>
      <c r="BY89" s="977"/>
      <c r="BZ89" s="977"/>
      <c r="CA89" s="977"/>
      <c r="CB89" s="977"/>
      <c r="CC89" s="977"/>
      <c r="CD89" s="977"/>
      <c r="CE89" s="977"/>
      <c r="CF89" s="977"/>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64"/>
      <c r="DW89" s="965"/>
      <c r="DX89" s="965"/>
      <c r="DY89" s="965"/>
      <c r="DZ89" s="96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6"/>
      <c r="BT90" s="977"/>
      <c r="BU90" s="977"/>
      <c r="BV90" s="977"/>
      <c r="BW90" s="977"/>
      <c r="BX90" s="977"/>
      <c r="BY90" s="977"/>
      <c r="BZ90" s="977"/>
      <c r="CA90" s="977"/>
      <c r="CB90" s="977"/>
      <c r="CC90" s="977"/>
      <c r="CD90" s="977"/>
      <c r="CE90" s="977"/>
      <c r="CF90" s="977"/>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64"/>
      <c r="DW90" s="965"/>
      <c r="DX90" s="965"/>
      <c r="DY90" s="965"/>
      <c r="DZ90" s="96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6"/>
      <c r="BT91" s="977"/>
      <c r="BU91" s="977"/>
      <c r="BV91" s="977"/>
      <c r="BW91" s="977"/>
      <c r="BX91" s="977"/>
      <c r="BY91" s="977"/>
      <c r="BZ91" s="977"/>
      <c r="CA91" s="977"/>
      <c r="CB91" s="977"/>
      <c r="CC91" s="977"/>
      <c r="CD91" s="977"/>
      <c r="CE91" s="977"/>
      <c r="CF91" s="977"/>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64"/>
      <c r="DW91" s="965"/>
      <c r="DX91" s="965"/>
      <c r="DY91" s="965"/>
      <c r="DZ91" s="96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6"/>
      <c r="BT92" s="977"/>
      <c r="BU92" s="977"/>
      <c r="BV92" s="977"/>
      <c r="BW92" s="977"/>
      <c r="BX92" s="977"/>
      <c r="BY92" s="977"/>
      <c r="BZ92" s="977"/>
      <c r="CA92" s="977"/>
      <c r="CB92" s="977"/>
      <c r="CC92" s="977"/>
      <c r="CD92" s="977"/>
      <c r="CE92" s="977"/>
      <c r="CF92" s="977"/>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64"/>
      <c r="DW92" s="965"/>
      <c r="DX92" s="965"/>
      <c r="DY92" s="965"/>
      <c r="DZ92" s="96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6"/>
      <c r="BT93" s="977"/>
      <c r="BU93" s="977"/>
      <c r="BV93" s="977"/>
      <c r="BW93" s="977"/>
      <c r="BX93" s="977"/>
      <c r="BY93" s="977"/>
      <c r="BZ93" s="977"/>
      <c r="CA93" s="977"/>
      <c r="CB93" s="977"/>
      <c r="CC93" s="977"/>
      <c r="CD93" s="977"/>
      <c r="CE93" s="977"/>
      <c r="CF93" s="977"/>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64"/>
      <c r="DW93" s="965"/>
      <c r="DX93" s="965"/>
      <c r="DY93" s="965"/>
      <c r="DZ93" s="96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6"/>
      <c r="BT94" s="977"/>
      <c r="BU94" s="977"/>
      <c r="BV94" s="977"/>
      <c r="BW94" s="977"/>
      <c r="BX94" s="977"/>
      <c r="BY94" s="977"/>
      <c r="BZ94" s="977"/>
      <c r="CA94" s="977"/>
      <c r="CB94" s="977"/>
      <c r="CC94" s="977"/>
      <c r="CD94" s="977"/>
      <c r="CE94" s="977"/>
      <c r="CF94" s="977"/>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64"/>
      <c r="DW94" s="965"/>
      <c r="DX94" s="965"/>
      <c r="DY94" s="965"/>
      <c r="DZ94" s="96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6"/>
      <c r="BT95" s="977"/>
      <c r="BU95" s="977"/>
      <c r="BV95" s="977"/>
      <c r="BW95" s="977"/>
      <c r="BX95" s="977"/>
      <c r="BY95" s="977"/>
      <c r="BZ95" s="977"/>
      <c r="CA95" s="977"/>
      <c r="CB95" s="977"/>
      <c r="CC95" s="977"/>
      <c r="CD95" s="977"/>
      <c r="CE95" s="977"/>
      <c r="CF95" s="977"/>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64"/>
      <c r="DW95" s="965"/>
      <c r="DX95" s="965"/>
      <c r="DY95" s="965"/>
      <c r="DZ95" s="96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6"/>
      <c r="BT96" s="977"/>
      <c r="BU96" s="977"/>
      <c r="BV96" s="977"/>
      <c r="BW96" s="977"/>
      <c r="BX96" s="977"/>
      <c r="BY96" s="977"/>
      <c r="BZ96" s="977"/>
      <c r="CA96" s="977"/>
      <c r="CB96" s="977"/>
      <c r="CC96" s="977"/>
      <c r="CD96" s="977"/>
      <c r="CE96" s="977"/>
      <c r="CF96" s="977"/>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64"/>
      <c r="DW96" s="965"/>
      <c r="DX96" s="965"/>
      <c r="DY96" s="965"/>
      <c r="DZ96" s="96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6"/>
      <c r="BT97" s="977"/>
      <c r="BU97" s="977"/>
      <c r="BV97" s="977"/>
      <c r="BW97" s="977"/>
      <c r="BX97" s="977"/>
      <c r="BY97" s="977"/>
      <c r="BZ97" s="977"/>
      <c r="CA97" s="977"/>
      <c r="CB97" s="977"/>
      <c r="CC97" s="977"/>
      <c r="CD97" s="977"/>
      <c r="CE97" s="977"/>
      <c r="CF97" s="977"/>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64"/>
      <c r="DW97" s="965"/>
      <c r="DX97" s="965"/>
      <c r="DY97" s="965"/>
      <c r="DZ97" s="96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6"/>
      <c r="BT98" s="977"/>
      <c r="BU98" s="977"/>
      <c r="BV98" s="977"/>
      <c r="BW98" s="977"/>
      <c r="BX98" s="977"/>
      <c r="BY98" s="977"/>
      <c r="BZ98" s="977"/>
      <c r="CA98" s="977"/>
      <c r="CB98" s="977"/>
      <c r="CC98" s="977"/>
      <c r="CD98" s="977"/>
      <c r="CE98" s="977"/>
      <c r="CF98" s="977"/>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64"/>
      <c r="DW98" s="965"/>
      <c r="DX98" s="965"/>
      <c r="DY98" s="965"/>
      <c r="DZ98" s="96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6"/>
      <c r="BT99" s="977"/>
      <c r="BU99" s="977"/>
      <c r="BV99" s="977"/>
      <c r="BW99" s="977"/>
      <c r="BX99" s="977"/>
      <c r="BY99" s="977"/>
      <c r="BZ99" s="977"/>
      <c r="CA99" s="977"/>
      <c r="CB99" s="977"/>
      <c r="CC99" s="977"/>
      <c r="CD99" s="977"/>
      <c r="CE99" s="977"/>
      <c r="CF99" s="977"/>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64"/>
      <c r="DW99" s="965"/>
      <c r="DX99" s="965"/>
      <c r="DY99" s="965"/>
      <c r="DZ99" s="96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6"/>
      <c r="BT100" s="977"/>
      <c r="BU100" s="977"/>
      <c r="BV100" s="977"/>
      <c r="BW100" s="977"/>
      <c r="BX100" s="977"/>
      <c r="BY100" s="977"/>
      <c r="BZ100" s="977"/>
      <c r="CA100" s="977"/>
      <c r="CB100" s="977"/>
      <c r="CC100" s="977"/>
      <c r="CD100" s="977"/>
      <c r="CE100" s="977"/>
      <c r="CF100" s="977"/>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64"/>
      <c r="DW100" s="965"/>
      <c r="DX100" s="965"/>
      <c r="DY100" s="965"/>
      <c r="DZ100" s="96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6"/>
      <c r="BT101" s="977"/>
      <c r="BU101" s="977"/>
      <c r="BV101" s="977"/>
      <c r="BW101" s="977"/>
      <c r="BX101" s="977"/>
      <c r="BY101" s="977"/>
      <c r="BZ101" s="977"/>
      <c r="CA101" s="977"/>
      <c r="CB101" s="977"/>
      <c r="CC101" s="977"/>
      <c r="CD101" s="977"/>
      <c r="CE101" s="977"/>
      <c r="CF101" s="977"/>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64"/>
      <c r="DW101" s="965"/>
      <c r="DX101" s="965"/>
      <c r="DY101" s="965"/>
      <c r="DZ101" s="96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67" t="s">
        <v>390</v>
      </c>
      <c r="BS102" s="968"/>
      <c r="BT102" s="968"/>
      <c r="BU102" s="968"/>
      <c r="BV102" s="968"/>
      <c r="BW102" s="968"/>
      <c r="BX102" s="968"/>
      <c r="BY102" s="968"/>
      <c r="BZ102" s="968"/>
      <c r="CA102" s="968"/>
      <c r="CB102" s="968"/>
      <c r="CC102" s="968"/>
      <c r="CD102" s="968"/>
      <c r="CE102" s="968"/>
      <c r="CF102" s="968"/>
      <c r="CG102" s="969"/>
      <c r="CH102" s="970"/>
      <c r="CI102" s="971"/>
      <c r="CJ102" s="971"/>
      <c r="CK102" s="971"/>
      <c r="CL102" s="972"/>
      <c r="CM102" s="970"/>
      <c r="CN102" s="971"/>
      <c r="CO102" s="971"/>
      <c r="CP102" s="971"/>
      <c r="CQ102" s="972"/>
      <c r="CR102" s="973"/>
      <c r="CS102" s="974"/>
      <c r="CT102" s="974"/>
      <c r="CU102" s="974"/>
      <c r="CV102" s="975"/>
      <c r="CW102" s="973"/>
      <c r="CX102" s="974"/>
      <c r="CY102" s="974"/>
      <c r="CZ102" s="974"/>
      <c r="DA102" s="975"/>
      <c r="DB102" s="973"/>
      <c r="DC102" s="974"/>
      <c r="DD102" s="974"/>
      <c r="DE102" s="974"/>
      <c r="DF102" s="975"/>
      <c r="DG102" s="973"/>
      <c r="DH102" s="974"/>
      <c r="DI102" s="974"/>
      <c r="DJ102" s="974"/>
      <c r="DK102" s="975"/>
      <c r="DL102" s="973"/>
      <c r="DM102" s="974"/>
      <c r="DN102" s="974"/>
      <c r="DO102" s="974"/>
      <c r="DP102" s="975"/>
      <c r="DQ102" s="973"/>
      <c r="DR102" s="974"/>
      <c r="DS102" s="974"/>
      <c r="DT102" s="974"/>
      <c r="DU102" s="975"/>
      <c r="DV102" s="956"/>
      <c r="DW102" s="957"/>
      <c r="DX102" s="957"/>
      <c r="DY102" s="957"/>
      <c r="DZ102" s="95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59" t="s">
        <v>391</v>
      </c>
      <c r="BR103" s="959"/>
      <c r="BS103" s="959"/>
      <c r="BT103" s="959"/>
      <c r="BU103" s="959"/>
      <c r="BV103" s="959"/>
      <c r="BW103" s="959"/>
      <c r="BX103" s="959"/>
      <c r="BY103" s="959"/>
      <c r="BZ103" s="959"/>
      <c r="CA103" s="959"/>
      <c r="CB103" s="959"/>
      <c r="CC103" s="959"/>
      <c r="CD103" s="959"/>
      <c r="CE103" s="959"/>
      <c r="CF103" s="959"/>
      <c r="CG103" s="959"/>
      <c r="CH103" s="959"/>
      <c r="CI103" s="959"/>
      <c r="CJ103" s="959"/>
      <c r="CK103" s="959"/>
      <c r="CL103" s="959"/>
      <c r="CM103" s="959"/>
      <c r="CN103" s="959"/>
      <c r="CO103" s="959"/>
      <c r="CP103" s="959"/>
      <c r="CQ103" s="959"/>
      <c r="CR103" s="959"/>
      <c r="CS103" s="959"/>
      <c r="CT103" s="959"/>
      <c r="CU103" s="959"/>
      <c r="CV103" s="959"/>
      <c r="CW103" s="959"/>
      <c r="CX103" s="959"/>
      <c r="CY103" s="959"/>
      <c r="CZ103" s="959"/>
      <c r="DA103" s="959"/>
      <c r="DB103" s="959"/>
      <c r="DC103" s="959"/>
      <c r="DD103" s="959"/>
      <c r="DE103" s="959"/>
      <c r="DF103" s="959"/>
      <c r="DG103" s="959"/>
      <c r="DH103" s="959"/>
      <c r="DI103" s="959"/>
      <c r="DJ103" s="959"/>
      <c r="DK103" s="959"/>
      <c r="DL103" s="959"/>
      <c r="DM103" s="959"/>
      <c r="DN103" s="959"/>
      <c r="DO103" s="959"/>
      <c r="DP103" s="959"/>
      <c r="DQ103" s="959"/>
      <c r="DR103" s="959"/>
      <c r="DS103" s="959"/>
      <c r="DT103" s="959"/>
      <c r="DU103" s="959"/>
      <c r="DV103" s="959"/>
      <c r="DW103" s="959"/>
      <c r="DX103" s="959"/>
      <c r="DY103" s="959"/>
      <c r="DZ103" s="95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0" t="s">
        <v>392</v>
      </c>
      <c r="BR104" s="960"/>
      <c r="BS104" s="960"/>
      <c r="BT104" s="960"/>
      <c r="BU104" s="960"/>
      <c r="BV104" s="960"/>
      <c r="BW104" s="960"/>
      <c r="BX104" s="960"/>
      <c r="BY104" s="960"/>
      <c r="BZ104" s="960"/>
      <c r="CA104" s="960"/>
      <c r="CB104" s="960"/>
      <c r="CC104" s="960"/>
      <c r="CD104" s="960"/>
      <c r="CE104" s="960"/>
      <c r="CF104" s="960"/>
      <c r="CG104" s="960"/>
      <c r="CH104" s="960"/>
      <c r="CI104" s="960"/>
      <c r="CJ104" s="960"/>
      <c r="CK104" s="960"/>
      <c r="CL104" s="960"/>
      <c r="CM104" s="960"/>
      <c r="CN104" s="960"/>
      <c r="CO104" s="960"/>
      <c r="CP104" s="960"/>
      <c r="CQ104" s="960"/>
      <c r="CR104" s="960"/>
      <c r="CS104" s="960"/>
      <c r="CT104" s="960"/>
      <c r="CU104" s="960"/>
      <c r="CV104" s="960"/>
      <c r="CW104" s="960"/>
      <c r="CX104" s="960"/>
      <c r="CY104" s="960"/>
      <c r="CZ104" s="960"/>
      <c r="DA104" s="960"/>
      <c r="DB104" s="960"/>
      <c r="DC104" s="960"/>
      <c r="DD104" s="960"/>
      <c r="DE104" s="960"/>
      <c r="DF104" s="960"/>
      <c r="DG104" s="960"/>
      <c r="DH104" s="960"/>
      <c r="DI104" s="960"/>
      <c r="DJ104" s="960"/>
      <c r="DK104" s="960"/>
      <c r="DL104" s="960"/>
      <c r="DM104" s="960"/>
      <c r="DN104" s="960"/>
      <c r="DO104" s="960"/>
      <c r="DP104" s="960"/>
      <c r="DQ104" s="960"/>
      <c r="DR104" s="960"/>
      <c r="DS104" s="960"/>
      <c r="DT104" s="960"/>
      <c r="DU104" s="960"/>
      <c r="DV104" s="960"/>
      <c r="DW104" s="960"/>
      <c r="DX104" s="960"/>
      <c r="DY104" s="960"/>
      <c r="DZ104" s="96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1" t="s">
        <v>395</v>
      </c>
      <c r="B108" s="962"/>
      <c r="C108" s="962"/>
      <c r="D108" s="962"/>
      <c r="E108" s="962"/>
      <c r="F108" s="962"/>
      <c r="G108" s="96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2"/>
      <c r="AL108" s="962"/>
      <c r="AM108" s="962"/>
      <c r="AN108" s="962"/>
      <c r="AO108" s="962"/>
      <c r="AP108" s="962"/>
      <c r="AQ108" s="962"/>
      <c r="AR108" s="962"/>
      <c r="AS108" s="962"/>
      <c r="AT108" s="963"/>
      <c r="AU108" s="961" t="s">
        <v>396</v>
      </c>
      <c r="AV108" s="962"/>
      <c r="AW108" s="962"/>
      <c r="AX108" s="962"/>
      <c r="AY108" s="962"/>
      <c r="AZ108" s="962"/>
      <c r="BA108" s="962"/>
      <c r="BB108" s="962"/>
      <c r="BC108" s="962"/>
      <c r="BD108" s="962"/>
      <c r="BE108" s="962"/>
      <c r="BF108" s="962"/>
      <c r="BG108" s="962"/>
      <c r="BH108" s="962"/>
      <c r="BI108" s="962"/>
      <c r="BJ108" s="962"/>
      <c r="BK108" s="962"/>
      <c r="BL108" s="962"/>
      <c r="BM108" s="962"/>
      <c r="BN108" s="962"/>
      <c r="BO108" s="962"/>
      <c r="BP108" s="962"/>
      <c r="BQ108" s="962"/>
      <c r="BR108" s="962"/>
      <c r="BS108" s="962"/>
      <c r="BT108" s="962"/>
      <c r="BU108" s="962"/>
      <c r="BV108" s="962"/>
      <c r="BW108" s="962"/>
      <c r="BX108" s="962"/>
      <c r="BY108" s="962"/>
      <c r="BZ108" s="962"/>
      <c r="CA108" s="962"/>
      <c r="CB108" s="962"/>
      <c r="CC108" s="962"/>
      <c r="CD108" s="962"/>
      <c r="CE108" s="962"/>
      <c r="CF108" s="962"/>
      <c r="CG108" s="962"/>
      <c r="CH108" s="962"/>
      <c r="CI108" s="962"/>
      <c r="CJ108" s="962"/>
      <c r="CK108" s="962"/>
      <c r="CL108" s="962"/>
      <c r="CM108" s="962"/>
      <c r="CN108" s="962"/>
      <c r="CO108" s="962"/>
      <c r="CP108" s="962"/>
      <c r="CQ108" s="962"/>
      <c r="CR108" s="962"/>
      <c r="CS108" s="962"/>
      <c r="CT108" s="962"/>
      <c r="CU108" s="962"/>
      <c r="CV108" s="962"/>
      <c r="CW108" s="962"/>
      <c r="CX108" s="962"/>
      <c r="CY108" s="962"/>
      <c r="CZ108" s="962"/>
      <c r="DA108" s="962"/>
      <c r="DB108" s="962"/>
      <c r="DC108" s="962"/>
      <c r="DD108" s="962"/>
      <c r="DE108" s="962"/>
      <c r="DF108" s="962"/>
      <c r="DG108" s="962"/>
      <c r="DH108" s="962"/>
      <c r="DI108" s="962"/>
      <c r="DJ108" s="962"/>
      <c r="DK108" s="962"/>
      <c r="DL108" s="962"/>
      <c r="DM108" s="962"/>
      <c r="DN108" s="962"/>
      <c r="DO108" s="962"/>
      <c r="DP108" s="962"/>
      <c r="DQ108" s="962"/>
      <c r="DR108" s="962"/>
      <c r="DS108" s="962"/>
      <c r="DT108" s="962"/>
      <c r="DU108" s="962"/>
      <c r="DV108" s="962"/>
      <c r="DW108" s="962"/>
      <c r="DX108" s="962"/>
      <c r="DY108" s="962"/>
      <c r="DZ108" s="963"/>
    </row>
    <row r="109" spans="1:131" s="197" customFormat="1" ht="26.25" customHeight="1">
      <c r="A109" s="914" t="s">
        <v>397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7" t="s">
        <v>398</v>
      </c>
      <c r="AB109" s="915"/>
      <c r="AC109" s="915"/>
      <c r="AD109" s="915"/>
      <c r="AE109" s="916"/>
      <c r="AF109" s="917" t="s">
        <v>285</v>
      </c>
      <c r="AG109" s="915"/>
      <c r="AH109" s="915"/>
      <c r="AI109" s="915"/>
      <c r="AJ109" s="916"/>
      <c r="AK109" s="917" t="s">
        <v>284</v>
      </c>
      <c r="AL109" s="915"/>
      <c r="AM109" s="915"/>
      <c r="AN109" s="915"/>
      <c r="AO109" s="916"/>
      <c r="AP109" s="917" t="s">
        <v>399</v>
      </c>
      <c r="AQ109" s="915"/>
      <c r="AR109" s="915"/>
      <c r="AS109" s="915"/>
      <c r="AT109" s="946"/>
      <c r="AU109" s="914" t="s">
        <v>397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7" t="s">
        <v>398</v>
      </c>
      <c r="BR109" s="915"/>
      <c r="BS109" s="915"/>
      <c r="BT109" s="915"/>
      <c r="BU109" s="916"/>
      <c r="BV109" s="917" t="s">
        <v>285</v>
      </c>
      <c r="BW109" s="915"/>
      <c r="BX109" s="915"/>
      <c r="BY109" s="915"/>
      <c r="BZ109" s="916"/>
      <c r="CA109" s="917" t="s">
        <v>284</v>
      </c>
      <c r="CB109" s="915"/>
      <c r="CC109" s="915"/>
      <c r="CD109" s="915"/>
      <c r="CE109" s="916"/>
      <c r="CF109" s="955" t="s">
        <v>399</v>
      </c>
      <c r="CG109" s="955"/>
      <c r="CH109" s="955"/>
      <c r="CI109" s="955"/>
      <c r="CJ109" s="955"/>
      <c r="CK109" s="917" t="s">
        <v>400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7" t="s">
        <v>398</v>
      </c>
      <c r="DH109" s="915"/>
      <c r="DI109" s="915"/>
      <c r="DJ109" s="915"/>
      <c r="DK109" s="916"/>
      <c r="DL109" s="917" t="s">
        <v>285</v>
      </c>
      <c r="DM109" s="915"/>
      <c r="DN109" s="915"/>
      <c r="DO109" s="915"/>
      <c r="DP109" s="916"/>
      <c r="DQ109" s="917" t="s">
        <v>284</v>
      </c>
      <c r="DR109" s="915"/>
      <c r="DS109" s="915"/>
      <c r="DT109" s="915"/>
      <c r="DU109" s="916"/>
      <c r="DV109" s="917" t="s">
        <v>399</v>
      </c>
      <c r="DW109" s="915"/>
      <c r="DX109" s="915"/>
      <c r="DY109" s="915"/>
      <c r="DZ109" s="946"/>
    </row>
    <row r="110" spans="1:131" s="197" customFormat="1" ht="26.25" customHeight="1">
      <c r="A110" s="784" t="s">
        <v>401</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899">
        <v>333125</v>
      </c>
      <c r="AB110" s="900"/>
      <c r="AC110" s="900"/>
      <c r="AD110" s="900"/>
      <c r="AE110" s="901"/>
      <c r="AF110" s="902">
        <v>335326</v>
      </c>
      <c r="AG110" s="900"/>
      <c r="AH110" s="900"/>
      <c r="AI110" s="900"/>
      <c r="AJ110" s="901"/>
      <c r="AK110" s="902">
        <v>310510</v>
      </c>
      <c r="AL110" s="900"/>
      <c r="AM110" s="900"/>
      <c r="AN110" s="900"/>
      <c r="AO110" s="901"/>
      <c r="AP110" s="903">
        <v>14</v>
      </c>
      <c r="AQ110" s="904"/>
      <c r="AR110" s="904"/>
      <c r="AS110" s="904"/>
      <c r="AT110" s="905"/>
      <c r="AU110" s="947" t="s">
        <v>61</v>
      </c>
      <c r="AV110" s="948"/>
      <c r="AW110" s="948"/>
      <c r="AX110" s="948"/>
      <c r="AY110" s="949"/>
      <c r="AZ110" s="843" t="s">
        <v>402</v>
      </c>
      <c r="BA110" s="785"/>
      <c r="BB110" s="785"/>
      <c r="BC110" s="785"/>
      <c r="BD110" s="785"/>
      <c r="BE110" s="785"/>
      <c r="BF110" s="785"/>
      <c r="BG110" s="785"/>
      <c r="BH110" s="785"/>
      <c r="BI110" s="785"/>
      <c r="BJ110" s="785"/>
      <c r="BK110" s="785"/>
      <c r="BL110" s="785"/>
      <c r="BM110" s="785"/>
      <c r="BN110" s="785"/>
      <c r="BO110" s="785"/>
      <c r="BP110" s="786"/>
      <c r="BQ110" s="826">
        <v>3557065</v>
      </c>
      <c r="BR110" s="827"/>
      <c r="BS110" s="827"/>
      <c r="BT110" s="827"/>
      <c r="BU110" s="827"/>
      <c r="BV110" s="827">
        <v>3543121</v>
      </c>
      <c r="BW110" s="827"/>
      <c r="BX110" s="827"/>
      <c r="BY110" s="827"/>
      <c r="BZ110" s="827"/>
      <c r="CA110" s="827">
        <v>3618509</v>
      </c>
      <c r="CB110" s="827"/>
      <c r="CC110" s="827"/>
      <c r="CD110" s="827"/>
      <c r="CE110" s="827"/>
      <c r="CF110" s="888">
        <v>163.30000000000001</v>
      </c>
      <c r="CG110" s="889"/>
      <c r="CH110" s="889"/>
      <c r="CI110" s="889"/>
      <c r="CJ110" s="889"/>
      <c r="CK110" s="943" t="s">
        <v>403</v>
      </c>
      <c r="CL110" s="891"/>
      <c r="CM110" s="896" t="s">
        <v>404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826" t="s">
        <v>405</v>
      </c>
      <c r="DH110" s="827"/>
      <c r="DI110" s="827"/>
      <c r="DJ110" s="827"/>
      <c r="DK110" s="827"/>
      <c r="DL110" s="827" t="s">
        <v>405</v>
      </c>
      <c r="DM110" s="827"/>
      <c r="DN110" s="827"/>
      <c r="DO110" s="827"/>
      <c r="DP110" s="827"/>
      <c r="DQ110" s="827" t="s">
        <v>405</v>
      </c>
      <c r="DR110" s="827"/>
      <c r="DS110" s="827"/>
      <c r="DT110" s="827"/>
      <c r="DU110" s="827"/>
      <c r="DV110" s="828" t="s">
        <v>405</v>
      </c>
      <c r="DW110" s="828"/>
      <c r="DX110" s="828"/>
      <c r="DY110" s="828"/>
      <c r="DZ110" s="829"/>
    </row>
    <row r="111" spans="1:131" s="197" customFormat="1" ht="26.25" customHeight="1">
      <c r="A111" s="805" t="s">
        <v>406</v>
      </c>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942"/>
      <c r="AA111" s="935" t="s">
        <v>109</v>
      </c>
      <c r="AB111" s="936"/>
      <c r="AC111" s="936"/>
      <c r="AD111" s="936"/>
      <c r="AE111" s="937"/>
      <c r="AF111" s="938" t="s">
        <v>109</v>
      </c>
      <c r="AG111" s="936"/>
      <c r="AH111" s="936"/>
      <c r="AI111" s="936"/>
      <c r="AJ111" s="937"/>
      <c r="AK111" s="938" t="s">
        <v>109</v>
      </c>
      <c r="AL111" s="936"/>
      <c r="AM111" s="936"/>
      <c r="AN111" s="936"/>
      <c r="AO111" s="937"/>
      <c r="AP111" s="939" t="s">
        <v>109</v>
      </c>
      <c r="AQ111" s="940"/>
      <c r="AR111" s="940"/>
      <c r="AS111" s="940"/>
      <c r="AT111" s="941"/>
      <c r="AU111" s="950"/>
      <c r="AV111" s="951"/>
      <c r="AW111" s="951"/>
      <c r="AX111" s="951"/>
      <c r="AY111" s="952"/>
      <c r="AZ111" s="794" t="s">
        <v>407</v>
      </c>
      <c r="BA111" s="795"/>
      <c r="BB111" s="795"/>
      <c r="BC111" s="795"/>
      <c r="BD111" s="795"/>
      <c r="BE111" s="795"/>
      <c r="BF111" s="795"/>
      <c r="BG111" s="795"/>
      <c r="BH111" s="795"/>
      <c r="BI111" s="795"/>
      <c r="BJ111" s="795"/>
      <c r="BK111" s="795"/>
      <c r="BL111" s="795"/>
      <c r="BM111" s="795"/>
      <c r="BN111" s="795"/>
      <c r="BO111" s="795"/>
      <c r="BP111" s="796"/>
      <c r="BQ111" s="797">
        <v>7310</v>
      </c>
      <c r="BR111" s="798"/>
      <c r="BS111" s="798"/>
      <c r="BT111" s="798"/>
      <c r="BU111" s="798"/>
      <c r="BV111" s="798" t="s">
        <v>408</v>
      </c>
      <c r="BW111" s="798"/>
      <c r="BX111" s="798"/>
      <c r="BY111" s="798"/>
      <c r="BZ111" s="798"/>
      <c r="CA111" s="798" t="s">
        <v>408</v>
      </c>
      <c r="CB111" s="798"/>
      <c r="CC111" s="798"/>
      <c r="CD111" s="798"/>
      <c r="CE111" s="798"/>
      <c r="CF111" s="875" t="s">
        <v>408</v>
      </c>
      <c r="CG111" s="876"/>
      <c r="CH111" s="876"/>
      <c r="CI111" s="876"/>
      <c r="CJ111" s="876"/>
      <c r="CK111" s="944"/>
      <c r="CL111" s="893"/>
      <c r="CM111" s="830" t="s">
        <v>409</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797" t="s">
        <v>408</v>
      </c>
      <c r="DH111" s="798"/>
      <c r="DI111" s="798"/>
      <c r="DJ111" s="798"/>
      <c r="DK111" s="798"/>
      <c r="DL111" s="798" t="s">
        <v>408</v>
      </c>
      <c r="DM111" s="798"/>
      <c r="DN111" s="798"/>
      <c r="DO111" s="798"/>
      <c r="DP111" s="798"/>
      <c r="DQ111" s="798" t="s">
        <v>408</v>
      </c>
      <c r="DR111" s="798"/>
      <c r="DS111" s="798"/>
      <c r="DT111" s="798"/>
      <c r="DU111" s="798"/>
      <c r="DV111" s="850" t="s">
        <v>408</v>
      </c>
      <c r="DW111" s="850"/>
      <c r="DX111" s="850"/>
      <c r="DY111" s="850"/>
      <c r="DZ111" s="851"/>
    </row>
    <row r="112" spans="1:131" s="197" customFormat="1" ht="26.25" customHeight="1">
      <c r="A112" s="929" t="s">
        <v>410</v>
      </c>
      <c r="B112" s="930"/>
      <c r="C112" s="795" t="s">
        <v>411</v>
      </c>
      <c r="D112" s="795"/>
      <c r="E112" s="795"/>
      <c r="F112" s="795"/>
      <c r="G112" s="795"/>
      <c r="H112" s="795"/>
      <c r="I112" s="795"/>
      <c r="J112" s="795"/>
      <c r="K112" s="795"/>
      <c r="L112" s="795"/>
      <c r="M112" s="795"/>
      <c r="N112" s="795"/>
      <c r="O112" s="795"/>
      <c r="P112" s="795"/>
      <c r="Q112" s="795"/>
      <c r="R112" s="795"/>
      <c r="S112" s="795"/>
      <c r="T112" s="795"/>
      <c r="U112" s="795"/>
      <c r="V112" s="795"/>
      <c r="W112" s="795"/>
      <c r="X112" s="795"/>
      <c r="Y112" s="795"/>
      <c r="Z112" s="796"/>
      <c r="AA112" s="810" t="s">
        <v>408</v>
      </c>
      <c r="AB112" s="811"/>
      <c r="AC112" s="811"/>
      <c r="AD112" s="811"/>
      <c r="AE112" s="812"/>
      <c r="AF112" s="813" t="s">
        <v>408</v>
      </c>
      <c r="AG112" s="811"/>
      <c r="AH112" s="811"/>
      <c r="AI112" s="811"/>
      <c r="AJ112" s="812"/>
      <c r="AK112" s="813" t="s">
        <v>408</v>
      </c>
      <c r="AL112" s="811"/>
      <c r="AM112" s="811"/>
      <c r="AN112" s="811"/>
      <c r="AO112" s="812"/>
      <c r="AP112" s="781" t="s">
        <v>408</v>
      </c>
      <c r="AQ112" s="782"/>
      <c r="AR112" s="782"/>
      <c r="AS112" s="782"/>
      <c r="AT112" s="783"/>
      <c r="AU112" s="950"/>
      <c r="AV112" s="951"/>
      <c r="AW112" s="951"/>
      <c r="AX112" s="951"/>
      <c r="AY112" s="952"/>
      <c r="AZ112" s="794" t="s">
        <v>412</v>
      </c>
      <c r="BA112" s="795"/>
      <c r="BB112" s="795"/>
      <c r="BC112" s="795"/>
      <c r="BD112" s="795"/>
      <c r="BE112" s="795"/>
      <c r="BF112" s="795"/>
      <c r="BG112" s="795"/>
      <c r="BH112" s="795"/>
      <c r="BI112" s="795"/>
      <c r="BJ112" s="795"/>
      <c r="BK112" s="795"/>
      <c r="BL112" s="795"/>
      <c r="BM112" s="795"/>
      <c r="BN112" s="795"/>
      <c r="BO112" s="795"/>
      <c r="BP112" s="796"/>
      <c r="BQ112" s="797">
        <v>414259</v>
      </c>
      <c r="BR112" s="798"/>
      <c r="BS112" s="798"/>
      <c r="BT112" s="798"/>
      <c r="BU112" s="798"/>
      <c r="BV112" s="798">
        <v>474868</v>
      </c>
      <c r="BW112" s="798"/>
      <c r="BX112" s="798"/>
      <c r="BY112" s="798"/>
      <c r="BZ112" s="798"/>
      <c r="CA112" s="798">
        <v>650997</v>
      </c>
      <c r="CB112" s="798"/>
      <c r="CC112" s="798"/>
      <c r="CD112" s="798"/>
      <c r="CE112" s="798"/>
      <c r="CF112" s="875">
        <v>29.4</v>
      </c>
      <c r="CG112" s="876"/>
      <c r="CH112" s="876"/>
      <c r="CI112" s="876"/>
      <c r="CJ112" s="876"/>
      <c r="CK112" s="944"/>
      <c r="CL112" s="893"/>
      <c r="CM112" s="830" t="s">
        <v>413</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797" t="s">
        <v>408</v>
      </c>
      <c r="DH112" s="798"/>
      <c r="DI112" s="798"/>
      <c r="DJ112" s="798"/>
      <c r="DK112" s="798"/>
      <c r="DL112" s="798" t="s">
        <v>408</v>
      </c>
      <c r="DM112" s="798"/>
      <c r="DN112" s="798"/>
      <c r="DO112" s="798"/>
      <c r="DP112" s="798"/>
      <c r="DQ112" s="798" t="s">
        <v>408</v>
      </c>
      <c r="DR112" s="798"/>
      <c r="DS112" s="798"/>
      <c r="DT112" s="798"/>
      <c r="DU112" s="798"/>
      <c r="DV112" s="850" t="s">
        <v>408</v>
      </c>
      <c r="DW112" s="850"/>
      <c r="DX112" s="850"/>
      <c r="DY112" s="850"/>
      <c r="DZ112" s="851"/>
    </row>
    <row r="113" spans="1:130" s="197" customFormat="1" ht="26.25" customHeight="1">
      <c r="A113" s="931"/>
      <c r="B113" s="932"/>
      <c r="C113" s="795" t="s">
        <v>414</v>
      </c>
      <c r="D113" s="795"/>
      <c r="E113" s="795"/>
      <c r="F113" s="795"/>
      <c r="G113" s="795"/>
      <c r="H113" s="795"/>
      <c r="I113" s="795"/>
      <c r="J113" s="795"/>
      <c r="K113" s="795"/>
      <c r="L113" s="795"/>
      <c r="M113" s="795"/>
      <c r="N113" s="795"/>
      <c r="O113" s="795"/>
      <c r="P113" s="795"/>
      <c r="Q113" s="795"/>
      <c r="R113" s="795"/>
      <c r="S113" s="795"/>
      <c r="T113" s="795"/>
      <c r="U113" s="795"/>
      <c r="V113" s="795"/>
      <c r="W113" s="795"/>
      <c r="X113" s="795"/>
      <c r="Y113" s="795"/>
      <c r="Z113" s="796"/>
      <c r="AA113" s="935">
        <v>30542</v>
      </c>
      <c r="AB113" s="936"/>
      <c r="AC113" s="936"/>
      <c r="AD113" s="936"/>
      <c r="AE113" s="937"/>
      <c r="AF113" s="938">
        <v>51496</v>
      </c>
      <c r="AG113" s="936"/>
      <c r="AH113" s="936"/>
      <c r="AI113" s="936"/>
      <c r="AJ113" s="937"/>
      <c r="AK113" s="938">
        <v>65034</v>
      </c>
      <c r="AL113" s="936"/>
      <c r="AM113" s="936"/>
      <c r="AN113" s="936"/>
      <c r="AO113" s="937"/>
      <c r="AP113" s="939">
        <v>2.9</v>
      </c>
      <c r="AQ113" s="940"/>
      <c r="AR113" s="940"/>
      <c r="AS113" s="940"/>
      <c r="AT113" s="941"/>
      <c r="AU113" s="950"/>
      <c r="AV113" s="951"/>
      <c r="AW113" s="951"/>
      <c r="AX113" s="951"/>
      <c r="AY113" s="952"/>
      <c r="AZ113" s="794" t="s">
        <v>415</v>
      </c>
      <c r="BA113" s="795"/>
      <c r="BB113" s="795"/>
      <c r="BC113" s="795"/>
      <c r="BD113" s="795"/>
      <c r="BE113" s="795"/>
      <c r="BF113" s="795"/>
      <c r="BG113" s="795"/>
      <c r="BH113" s="795"/>
      <c r="BI113" s="795"/>
      <c r="BJ113" s="795"/>
      <c r="BK113" s="795"/>
      <c r="BL113" s="795"/>
      <c r="BM113" s="795"/>
      <c r="BN113" s="795"/>
      <c r="BO113" s="795"/>
      <c r="BP113" s="796"/>
      <c r="BQ113" s="797">
        <v>26007</v>
      </c>
      <c r="BR113" s="798"/>
      <c r="BS113" s="798"/>
      <c r="BT113" s="798"/>
      <c r="BU113" s="798"/>
      <c r="BV113" s="798">
        <v>25212</v>
      </c>
      <c r="BW113" s="798"/>
      <c r="BX113" s="798"/>
      <c r="BY113" s="798"/>
      <c r="BZ113" s="798"/>
      <c r="CA113" s="798">
        <v>24677</v>
      </c>
      <c r="CB113" s="798"/>
      <c r="CC113" s="798"/>
      <c r="CD113" s="798"/>
      <c r="CE113" s="798"/>
      <c r="CF113" s="875">
        <v>1.1000000000000001</v>
      </c>
      <c r="CG113" s="876"/>
      <c r="CH113" s="876"/>
      <c r="CI113" s="876"/>
      <c r="CJ113" s="876"/>
      <c r="CK113" s="944"/>
      <c r="CL113" s="893"/>
      <c r="CM113" s="830" t="s">
        <v>416</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0" t="s">
        <v>408</v>
      </c>
      <c r="DH113" s="811"/>
      <c r="DI113" s="811"/>
      <c r="DJ113" s="811"/>
      <c r="DK113" s="812"/>
      <c r="DL113" s="813" t="s">
        <v>408</v>
      </c>
      <c r="DM113" s="811"/>
      <c r="DN113" s="811"/>
      <c r="DO113" s="811"/>
      <c r="DP113" s="812"/>
      <c r="DQ113" s="813" t="s">
        <v>408</v>
      </c>
      <c r="DR113" s="811"/>
      <c r="DS113" s="811"/>
      <c r="DT113" s="811"/>
      <c r="DU113" s="812"/>
      <c r="DV113" s="781" t="s">
        <v>408</v>
      </c>
      <c r="DW113" s="782"/>
      <c r="DX113" s="782"/>
      <c r="DY113" s="782"/>
      <c r="DZ113" s="783"/>
    </row>
    <row r="114" spans="1:130" s="197" customFormat="1" ht="26.25" customHeight="1">
      <c r="A114" s="931"/>
      <c r="B114" s="932"/>
      <c r="C114" s="795" t="s">
        <v>417</v>
      </c>
      <c r="D114" s="795"/>
      <c r="E114" s="795"/>
      <c r="F114" s="795"/>
      <c r="G114" s="795"/>
      <c r="H114" s="795"/>
      <c r="I114" s="795"/>
      <c r="J114" s="795"/>
      <c r="K114" s="795"/>
      <c r="L114" s="795"/>
      <c r="M114" s="795"/>
      <c r="N114" s="795"/>
      <c r="O114" s="795"/>
      <c r="P114" s="795"/>
      <c r="Q114" s="795"/>
      <c r="R114" s="795"/>
      <c r="S114" s="795"/>
      <c r="T114" s="795"/>
      <c r="U114" s="795"/>
      <c r="V114" s="795"/>
      <c r="W114" s="795"/>
      <c r="X114" s="795"/>
      <c r="Y114" s="795"/>
      <c r="Z114" s="796"/>
      <c r="AA114" s="810">
        <v>9765</v>
      </c>
      <c r="AB114" s="811"/>
      <c r="AC114" s="811"/>
      <c r="AD114" s="811"/>
      <c r="AE114" s="812"/>
      <c r="AF114" s="813">
        <v>3613</v>
      </c>
      <c r="AG114" s="811"/>
      <c r="AH114" s="811"/>
      <c r="AI114" s="811"/>
      <c r="AJ114" s="812"/>
      <c r="AK114" s="813">
        <v>5112</v>
      </c>
      <c r="AL114" s="811"/>
      <c r="AM114" s="811"/>
      <c r="AN114" s="811"/>
      <c r="AO114" s="812"/>
      <c r="AP114" s="781">
        <v>0.2</v>
      </c>
      <c r="AQ114" s="782"/>
      <c r="AR114" s="782"/>
      <c r="AS114" s="782"/>
      <c r="AT114" s="783"/>
      <c r="AU114" s="950"/>
      <c r="AV114" s="951"/>
      <c r="AW114" s="951"/>
      <c r="AX114" s="951"/>
      <c r="AY114" s="952"/>
      <c r="AZ114" s="794" t="s">
        <v>418</v>
      </c>
      <c r="BA114" s="795"/>
      <c r="BB114" s="795"/>
      <c r="BC114" s="795"/>
      <c r="BD114" s="795"/>
      <c r="BE114" s="795"/>
      <c r="BF114" s="795"/>
      <c r="BG114" s="795"/>
      <c r="BH114" s="795"/>
      <c r="BI114" s="795"/>
      <c r="BJ114" s="795"/>
      <c r="BK114" s="795"/>
      <c r="BL114" s="795"/>
      <c r="BM114" s="795"/>
      <c r="BN114" s="795"/>
      <c r="BO114" s="795"/>
      <c r="BP114" s="796"/>
      <c r="BQ114" s="797">
        <v>859328</v>
      </c>
      <c r="BR114" s="798"/>
      <c r="BS114" s="798"/>
      <c r="BT114" s="798"/>
      <c r="BU114" s="798"/>
      <c r="BV114" s="798">
        <v>779122</v>
      </c>
      <c r="BW114" s="798"/>
      <c r="BX114" s="798"/>
      <c r="BY114" s="798"/>
      <c r="BZ114" s="798"/>
      <c r="CA114" s="798">
        <v>692498</v>
      </c>
      <c r="CB114" s="798"/>
      <c r="CC114" s="798"/>
      <c r="CD114" s="798"/>
      <c r="CE114" s="798"/>
      <c r="CF114" s="875">
        <v>31.2</v>
      </c>
      <c r="CG114" s="876"/>
      <c r="CH114" s="876"/>
      <c r="CI114" s="876"/>
      <c r="CJ114" s="876"/>
      <c r="CK114" s="944"/>
      <c r="CL114" s="893"/>
      <c r="CM114" s="830" t="s">
        <v>419</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0" t="s">
        <v>408</v>
      </c>
      <c r="DH114" s="811"/>
      <c r="DI114" s="811"/>
      <c r="DJ114" s="811"/>
      <c r="DK114" s="812"/>
      <c r="DL114" s="813" t="s">
        <v>408</v>
      </c>
      <c r="DM114" s="811"/>
      <c r="DN114" s="811"/>
      <c r="DO114" s="811"/>
      <c r="DP114" s="812"/>
      <c r="DQ114" s="813" t="s">
        <v>408</v>
      </c>
      <c r="DR114" s="811"/>
      <c r="DS114" s="811"/>
      <c r="DT114" s="811"/>
      <c r="DU114" s="812"/>
      <c r="DV114" s="781" t="s">
        <v>408</v>
      </c>
      <c r="DW114" s="782"/>
      <c r="DX114" s="782"/>
      <c r="DY114" s="782"/>
      <c r="DZ114" s="783"/>
    </row>
    <row r="115" spans="1:130" s="197" customFormat="1" ht="26.25" customHeight="1">
      <c r="A115" s="931"/>
      <c r="B115" s="932"/>
      <c r="C115" s="795" t="s">
        <v>420</v>
      </c>
      <c r="D115" s="795"/>
      <c r="E115" s="795"/>
      <c r="F115" s="795"/>
      <c r="G115" s="795"/>
      <c r="H115" s="795"/>
      <c r="I115" s="795"/>
      <c r="J115" s="795"/>
      <c r="K115" s="795"/>
      <c r="L115" s="795"/>
      <c r="M115" s="795"/>
      <c r="N115" s="795"/>
      <c r="O115" s="795"/>
      <c r="P115" s="795"/>
      <c r="Q115" s="795"/>
      <c r="R115" s="795"/>
      <c r="S115" s="795"/>
      <c r="T115" s="795"/>
      <c r="U115" s="795"/>
      <c r="V115" s="795"/>
      <c r="W115" s="795"/>
      <c r="X115" s="795"/>
      <c r="Y115" s="795"/>
      <c r="Z115" s="796"/>
      <c r="AA115" s="935">
        <v>18878</v>
      </c>
      <c r="AB115" s="936"/>
      <c r="AC115" s="936"/>
      <c r="AD115" s="936"/>
      <c r="AE115" s="937"/>
      <c r="AF115" s="938">
        <v>7662</v>
      </c>
      <c r="AG115" s="936"/>
      <c r="AH115" s="936"/>
      <c r="AI115" s="936"/>
      <c r="AJ115" s="937"/>
      <c r="AK115" s="938">
        <v>21957</v>
      </c>
      <c r="AL115" s="936"/>
      <c r="AM115" s="936"/>
      <c r="AN115" s="936"/>
      <c r="AO115" s="937"/>
      <c r="AP115" s="939">
        <v>1</v>
      </c>
      <c r="AQ115" s="940"/>
      <c r="AR115" s="940"/>
      <c r="AS115" s="940"/>
      <c r="AT115" s="941"/>
      <c r="AU115" s="950"/>
      <c r="AV115" s="951"/>
      <c r="AW115" s="951"/>
      <c r="AX115" s="951"/>
      <c r="AY115" s="952"/>
      <c r="AZ115" s="794" t="s">
        <v>421</v>
      </c>
      <c r="BA115" s="795"/>
      <c r="BB115" s="795"/>
      <c r="BC115" s="795"/>
      <c r="BD115" s="795"/>
      <c r="BE115" s="795"/>
      <c r="BF115" s="795"/>
      <c r="BG115" s="795"/>
      <c r="BH115" s="795"/>
      <c r="BI115" s="795"/>
      <c r="BJ115" s="795"/>
      <c r="BK115" s="795"/>
      <c r="BL115" s="795"/>
      <c r="BM115" s="795"/>
      <c r="BN115" s="795"/>
      <c r="BO115" s="795"/>
      <c r="BP115" s="796"/>
      <c r="BQ115" s="797" t="s">
        <v>408</v>
      </c>
      <c r="BR115" s="798"/>
      <c r="BS115" s="798"/>
      <c r="BT115" s="798"/>
      <c r="BU115" s="798"/>
      <c r="BV115" s="798" t="s">
        <v>408</v>
      </c>
      <c r="BW115" s="798"/>
      <c r="BX115" s="798"/>
      <c r="BY115" s="798"/>
      <c r="BZ115" s="798"/>
      <c r="CA115" s="798" t="s">
        <v>408</v>
      </c>
      <c r="CB115" s="798"/>
      <c r="CC115" s="798"/>
      <c r="CD115" s="798"/>
      <c r="CE115" s="798"/>
      <c r="CF115" s="875" t="s">
        <v>408</v>
      </c>
      <c r="CG115" s="876"/>
      <c r="CH115" s="876"/>
      <c r="CI115" s="876"/>
      <c r="CJ115" s="876"/>
      <c r="CK115" s="944"/>
      <c r="CL115" s="893"/>
      <c r="CM115" s="794" t="s">
        <v>422</v>
      </c>
      <c r="CN115" s="924"/>
      <c r="CO115" s="924"/>
      <c r="CP115" s="924"/>
      <c r="CQ115" s="924"/>
      <c r="CR115" s="924"/>
      <c r="CS115" s="924"/>
      <c r="CT115" s="924"/>
      <c r="CU115" s="924"/>
      <c r="CV115" s="924"/>
      <c r="CW115" s="924"/>
      <c r="CX115" s="924"/>
      <c r="CY115" s="924"/>
      <c r="CZ115" s="924"/>
      <c r="DA115" s="924"/>
      <c r="DB115" s="924"/>
      <c r="DC115" s="924"/>
      <c r="DD115" s="924"/>
      <c r="DE115" s="924"/>
      <c r="DF115" s="796"/>
      <c r="DG115" s="810" t="s">
        <v>408</v>
      </c>
      <c r="DH115" s="811"/>
      <c r="DI115" s="811"/>
      <c r="DJ115" s="811"/>
      <c r="DK115" s="812"/>
      <c r="DL115" s="813" t="s">
        <v>408</v>
      </c>
      <c r="DM115" s="811"/>
      <c r="DN115" s="811"/>
      <c r="DO115" s="811"/>
      <c r="DP115" s="812"/>
      <c r="DQ115" s="813" t="s">
        <v>408</v>
      </c>
      <c r="DR115" s="811"/>
      <c r="DS115" s="811"/>
      <c r="DT115" s="811"/>
      <c r="DU115" s="812"/>
      <c r="DV115" s="781" t="s">
        <v>408</v>
      </c>
      <c r="DW115" s="782"/>
      <c r="DX115" s="782"/>
      <c r="DY115" s="782"/>
      <c r="DZ115" s="783"/>
    </row>
    <row r="116" spans="1:130" s="197" customFormat="1" ht="26.25" customHeight="1">
      <c r="A116" s="933"/>
      <c r="B116" s="934"/>
      <c r="C116" s="873" t="s">
        <v>423</v>
      </c>
      <c r="D116" s="873"/>
      <c r="E116" s="873"/>
      <c r="F116" s="873"/>
      <c r="G116" s="873"/>
      <c r="H116" s="873"/>
      <c r="I116" s="873"/>
      <c r="J116" s="873"/>
      <c r="K116" s="873"/>
      <c r="L116" s="873"/>
      <c r="M116" s="873"/>
      <c r="N116" s="873"/>
      <c r="O116" s="873"/>
      <c r="P116" s="873"/>
      <c r="Q116" s="873"/>
      <c r="R116" s="873"/>
      <c r="S116" s="873"/>
      <c r="T116" s="873"/>
      <c r="U116" s="873"/>
      <c r="V116" s="873"/>
      <c r="W116" s="873"/>
      <c r="X116" s="873"/>
      <c r="Y116" s="873"/>
      <c r="Z116" s="874"/>
      <c r="AA116" s="810" t="s">
        <v>408</v>
      </c>
      <c r="AB116" s="811"/>
      <c r="AC116" s="811"/>
      <c r="AD116" s="811"/>
      <c r="AE116" s="812"/>
      <c r="AF116" s="813" t="s">
        <v>408</v>
      </c>
      <c r="AG116" s="811"/>
      <c r="AH116" s="811"/>
      <c r="AI116" s="811"/>
      <c r="AJ116" s="812"/>
      <c r="AK116" s="813" t="s">
        <v>408</v>
      </c>
      <c r="AL116" s="811"/>
      <c r="AM116" s="811"/>
      <c r="AN116" s="811"/>
      <c r="AO116" s="812"/>
      <c r="AP116" s="781" t="s">
        <v>408</v>
      </c>
      <c r="AQ116" s="782"/>
      <c r="AR116" s="782"/>
      <c r="AS116" s="782"/>
      <c r="AT116" s="783"/>
      <c r="AU116" s="950"/>
      <c r="AV116" s="951"/>
      <c r="AW116" s="951"/>
      <c r="AX116" s="951"/>
      <c r="AY116" s="952"/>
      <c r="AZ116" s="794" t="s">
        <v>424</v>
      </c>
      <c r="BA116" s="795"/>
      <c r="BB116" s="795"/>
      <c r="BC116" s="795"/>
      <c r="BD116" s="795"/>
      <c r="BE116" s="795"/>
      <c r="BF116" s="795"/>
      <c r="BG116" s="795"/>
      <c r="BH116" s="795"/>
      <c r="BI116" s="795"/>
      <c r="BJ116" s="795"/>
      <c r="BK116" s="795"/>
      <c r="BL116" s="795"/>
      <c r="BM116" s="795"/>
      <c r="BN116" s="795"/>
      <c r="BO116" s="795"/>
      <c r="BP116" s="796"/>
      <c r="BQ116" s="797" t="s">
        <v>408</v>
      </c>
      <c r="BR116" s="798"/>
      <c r="BS116" s="798"/>
      <c r="BT116" s="798"/>
      <c r="BU116" s="798"/>
      <c r="BV116" s="798" t="s">
        <v>408</v>
      </c>
      <c r="BW116" s="798"/>
      <c r="BX116" s="798"/>
      <c r="BY116" s="798"/>
      <c r="BZ116" s="798"/>
      <c r="CA116" s="798" t="s">
        <v>408</v>
      </c>
      <c r="CB116" s="798"/>
      <c r="CC116" s="798"/>
      <c r="CD116" s="798"/>
      <c r="CE116" s="798"/>
      <c r="CF116" s="875" t="s">
        <v>408</v>
      </c>
      <c r="CG116" s="876"/>
      <c r="CH116" s="876"/>
      <c r="CI116" s="876"/>
      <c r="CJ116" s="876"/>
      <c r="CK116" s="944"/>
      <c r="CL116" s="893"/>
      <c r="CM116" s="830" t="s">
        <v>425</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0">
        <v>7310</v>
      </c>
      <c r="DH116" s="811"/>
      <c r="DI116" s="811"/>
      <c r="DJ116" s="811"/>
      <c r="DK116" s="812"/>
      <c r="DL116" s="813" t="s">
        <v>408</v>
      </c>
      <c r="DM116" s="811"/>
      <c r="DN116" s="811"/>
      <c r="DO116" s="811"/>
      <c r="DP116" s="812"/>
      <c r="DQ116" s="813" t="s">
        <v>408</v>
      </c>
      <c r="DR116" s="811"/>
      <c r="DS116" s="811"/>
      <c r="DT116" s="811"/>
      <c r="DU116" s="812"/>
      <c r="DV116" s="781" t="s">
        <v>408</v>
      </c>
      <c r="DW116" s="782"/>
      <c r="DX116" s="782"/>
      <c r="DY116" s="782"/>
      <c r="DZ116" s="783"/>
    </row>
    <row r="117" spans="1:130" s="197" customFormat="1" ht="26.25" customHeight="1">
      <c r="A117" s="91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864" t="s">
        <v>426</v>
      </c>
      <c r="Z117" s="916"/>
      <c r="AA117" s="921">
        <v>392310</v>
      </c>
      <c r="AB117" s="922"/>
      <c r="AC117" s="922"/>
      <c r="AD117" s="922"/>
      <c r="AE117" s="923"/>
      <c r="AF117" s="925">
        <v>398097</v>
      </c>
      <c r="AG117" s="922"/>
      <c r="AH117" s="922"/>
      <c r="AI117" s="922"/>
      <c r="AJ117" s="923"/>
      <c r="AK117" s="925">
        <v>402613</v>
      </c>
      <c r="AL117" s="922"/>
      <c r="AM117" s="922"/>
      <c r="AN117" s="922"/>
      <c r="AO117" s="923"/>
      <c r="AP117" s="926"/>
      <c r="AQ117" s="927"/>
      <c r="AR117" s="927"/>
      <c r="AS117" s="927"/>
      <c r="AT117" s="928"/>
      <c r="AU117" s="950"/>
      <c r="AV117" s="951"/>
      <c r="AW117" s="951"/>
      <c r="AX117" s="951"/>
      <c r="AY117" s="952"/>
      <c r="AZ117" s="872" t="s">
        <v>427</v>
      </c>
      <c r="BA117" s="873"/>
      <c r="BB117" s="873"/>
      <c r="BC117" s="873"/>
      <c r="BD117" s="873"/>
      <c r="BE117" s="873"/>
      <c r="BF117" s="873"/>
      <c r="BG117" s="873"/>
      <c r="BH117" s="873"/>
      <c r="BI117" s="873"/>
      <c r="BJ117" s="873"/>
      <c r="BK117" s="873"/>
      <c r="BL117" s="873"/>
      <c r="BM117" s="873"/>
      <c r="BN117" s="873"/>
      <c r="BO117" s="873"/>
      <c r="BP117" s="874"/>
      <c r="BQ117" s="884" t="s">
        <v>109</v>
      </c>
      <c r="BR117" s="885"/>
      <c r="BS117" s="885"/>
      <c r="BT117" s="885"/>
      <c r="BU117" s="885"/>
      <c r="BV117" s="885" t="s">
        <v>109</v>
      </c>
      <c r="BW117" s="885"/>
      <c r="BX117" s="885"/>
      <c r="BY117" s="885"/>
      <c r="BZ117" s="885"/>
      <c r="CA117" s="885" t="s">
        <v>109</v>
      </c>
      <c r="CB117" s="885"/>
      <c r="CC117" s="885"/>
      <c r="CD117" s="885"/>
      <c r="CE117" s="885"/>
      <c r="CF117" s="875" t="s">
        <v>109</v>
      </c>
      <c r="CG117" s="876"/>
      <c r="CH117" s="876"/>
      <c r="CI117" s="876"/>
      <c r="CJ117" s="876"/>
      <c r="CK117" s="944"/>
      <c r="CL117" s="893"/>
      <c r="CM117" s="830" t="s">
        <v>428</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0" t="s">
        <v>109</v>
      </c>
      <c r="DH117" s="811"/>
      <c r="DI117" s="811"/>
      <c r="DJ117" s="811"/>
      <c r="DK117" s="812"/>
      <c r="DL117" s="813" t="s">
        <v>109</v>
      </c>
      <c r="DM117" s="811"/>
      <c r="DN117" s="811"/>
      <c r="DO117" s="811"/>
      <c r="DP117" s="812"/>
      <c r="DQ117" s="813" t="s">
        <v>109</v>
      </c>
      <c r="DR117" s="811"/>
      <c r="DS117" s="811"/>
      <c r="DT117" s="811"/>
      <c r="DU117" s="812"/>
      <c r="DV117" s="781" t="s">
        <v>109</v>
      </c>
      <c r="DW117" s="782"/>
      <c r="DX117" s="782"/>
      <c r="DY117" s="782"/>
      <c r="DZ117" s="783"/>
    </row>
    <row r="118" spans="1:130" s="197" customFormat="1" ht="26.25" customHeight="1">
      <c r="A118" s="914" t="s">
        <v>400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7" t="s">
        <v>398</v>
      </c>
      <c r="AB118" s="915"/>
      <c r="AC118" s="915"/>
      <c r="AD118" s="915"/>
      <c r="AE118" s="916"/>
      <c r="AF118" s="917" t="s">
        <v>285</v>
      </c>
      <c r="AG118" s="915"/>
      <c r="AH118" s="915"/>
      <c r="AI118" s="915"/>
      <c r="AJ118" s="916"/>
      <c r="AK118" s="917" t="s">
        <v>284</v>
      </c>
      <c r="AL118" s="915"/>
      <c r="AM118" s="915"/>
      <c r="AN118" s="915"/>
      <c r="AO118" s="916"/>
      <c r="AP118" s="918" t="s">
        <v>399</v>
      </c>
      <c r="AQ118" s="919"/>
      <c r="AR118" s="919"/>
      <c r="AS118" s="919"/>
      <c r="AT118" s="920"/>
      <c r="AU118" s="953"/>
      <c r="AV118" s="954"/>
      <c r="AW118" s="954"/>
      <c r="AX118" s="954"/>
      <c r="AY118" s="954"/>
      <c r="AZ118" s="228" t="s">
        <v>168</v>
      </c>
      <c r="BA118" s="228"/>
      <c r="BB118" s="228"/>
      <c r="BC118" s="228"/>
      <c r="BD118" s="228"/>
      <c r="BE118" s="228"/>
      <c r="BF118" s="228"/>
      <c r="BG118" s="228"/>
      <c r="BH118" s="228"/>
      <c r="BI118" s="228"/>
      <c r="BJ118" s="228"/>
      <c r="BK118" s="228"/>
      <c r="BL118" s="228"/>
      <c r="BM118" s="228"/>
      <c r="BN118" s="228"/>
      <c r="BO118" s="864" t="s">
        <v>429</v>
      </c>
      <c r="BP118" s="865"/>
      <c r="BQ118" s="884">
        <v>4863969</v>
      </c>
      <c r="BR118" s="885"/>
      <c r="BS118" s="885"/>
      <c r="BT118" s="885"/>
      <c r="BU118" s="885"/>
      <c r="BV118" s="885">
        <v>4822323</v>
      </c>
      <c r="BW118" s="885"/>
      <c r="BX118" s="885"/>
      <c r="BY118" s="885"/>
      <c r="BZ118" s="885"/>
      <c r="CA118" s="885">
        <v>4986681</v>
      </c>
      <c r="CB118" s="885"/>
      <c r="CC118" s="885"/>
      <c r="CD118" s="885"/>
      <c r="CE118" s="885"/>
      <c r="CF118" s="770"/>
      <c r="CG118" s="771"/>
      <c r="CH118" s="771"/>
      <c r="CI118" s="771"/>
      <c r="CJ118" s="868"/>
      <c r="CK118" s="944"/>
      <c r="CL118" s="893"/>
      <c r="CM118" s="830" t="s">
        <v>430</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0" t="s">
        <v>109</v>
      </c>
      <c r="DH118" s="811"/>
      <c r="DI118" s="811"/>
      <c r="DJ118" s="811"/>
      <c r="DK118" s="812"/>
      <c r="DL118" s="813" t="s">
        <v>109</v>
      </c>
      <c r="DM118" s="811"/>
      <c r="DN118" s="811"/>
      <c r="DO118" s="811"/>
      <c r="DP118" s="812"/>
      <c r="DQ118" s="813" t="s">
        <v>109</v>
      </c>
      <c r="DR118" s="811"/>
      <c r="DS118" s="811"/>
      <c r="DT118" s="811"/>
      <c r="DU118" s="812"/>
      <c r="DV118" s="781" t="s">
        <v>109</v>
      </c>
      <c r="DW118" s="782"/>
      <c r="DX118" s="782"/>
      <c r="DY118" s="782"/>
      <c r="DZ118" s="783"/>
    </row>
    <row r="119" spans="1:130" s="197" customFormat="1" ht="26.25" customHeight="1">
      <c r="A119" s="890" t="s">
        <v>403</v>
      </c>
      <c r="B119" s="891"/>
      <c r="C119" s="896" t="s">
        <v>404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109</v>
      </c>
      <c r="AB119" s="900"/>
      <c r="AC119" s="900"/>
      <c r="AD119" s="900"/>
      <c r="AE119" s="901"/>
      <c r="AF119" s="902" t="s">
        <v>109</v>
      </c>
      <c r="AG119" s="900"/>
      <c r="AH119" s="900"/>
      <c r="AI119" s="900"/>
      <c r="AJ119" s="901"/>
      <c r="AK119" s="902" t="s">
        <v>109</v>
      </c>
      <c r="AL119" s="900"/>
      <c r="AM119" s="900"/>
      <c r="AN119" s="900"/>
      <c r="AO119" s="901"/>
      <c r="AP119" s="903" t="s">
        <v>109</v>
      </c>
      <c r="AQ119" s="904"/>
      <c r="AR119" s="904"/>
      <c r="AS119" s="904"/>
      <c r="AT119" s="905"/>
      <c r="AU119" s="906" t="s">
        <v>431</v>
      </c>
      <c r="AV119" s="907"/>
      <c r="AW119" s="907"/>
      <c r="AX119" s="907"/>
      <c r="AY119" s="908"/>
      <c r="AZ119" s="843" t="s">
        <v>432</v>
      </c>
      <c r="BA119" s="785"/>
      <c r="BB119" s="785"/>
      <c r="BC119" s="785"/>
      <c r="BD119" s="785"/>
      <c r="BE119" s="785"/>
      <c r="BF119" s="785"/>
      <c r="BG119" s="785"/>
      <c r="BH119" s="785"/>
      <c r="BI119" s="785"/>
      <c r="BJ119" s="785"/>
      <c r="BK119" s="785"/>
      <c r="BL119" s="785"/>
      <c r="BM119" s="785"/>
      <c r="BN119" s="785"/>
      <c r="BO119" s="785"/>
      <c r="BP119" s="786"/>
      <c r="BQ119" s="826">
        <v>3645807</v>
      </c>
      <c r="BR119" s="827"/>
      <c r="BS119" s="827"/>
      <c r="BT119" s="827"/>
      <c r="BU119" s="827"/>
      <c r="BV119" s="827">
        <v>3255620</v>
      </c>
      <c r="BW119" s="827"/>
      <c r="BX119" s="827"/>
      <c r="BY119" s="827"/>
      <c r="BZ119" s="827"/>
      <c r="CA119" s="827">
        <v>3519578</v>
      </c>
      <c r="CB119" s="827"/>
      <c r="CC119" s="827"/>
      <c r="CD119" s="827"/>
      <c r="CE119" s="827"/>
      <c r="CF119" s="888">
        <v>158.80000000000001</v>
      </c>
      <c r="CG119" s="889"/>
      <c r="CH119" s="889"/>
      <c r="CI119" s="889"/>
      <c r="CJ119" s="889"/>
      <c r="CK119" s="945"/>
      <c r="CL119" s="895"/>
      <c r="CM119" s="852" t="s">
        <v>433</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743" t="s">
        <v>109</v>
      </c>
      <c r="DH119" s="744"/>
      <c r="DI119" s="744"/>
      <c r="DJ119" s="744"/>
      <c r="DK119" s="745"/>
      <c r="DL119" s="746" t="s">
        <v>109</v>
      </c>
      <c r="DM119" s="744"/>
      <c r="DN119" s="744"/>
      <c r="DO119" s="744"/>
      <c r="DP119" s="745"/>
      <c r="DQ119" s="746" t="s">
        <v>109</v>
      </c>
      <c r="DR119" s="744"/>
      <c r="DS119" s="744"/>
      <c r="DT119" s="744"/>
      <c r="DU119" s="745"/>
      <c r="DV119" s="834" t="s">
        <v>109</v>
      </c>
      <c r="DW119" s="835"/>
      <c r="DX119" s="835"/>
      <c r="DY119" s="835"/>
      <c r="DZ119" s="836"/>
    </row>
    <row r="120" spans="1:130" s="197" customFormat="1" ht="26.25" customHeight="1">
      <c r="A120" s="892"/>
      <c r="B120" s="893"/>
      <c r="C120" s="830" t="s">
        <v>409</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0" t="s">
        <v>109</v>
      </c>
      <c r="AB120" s="811"/>
      <c r="AC120" s="811"/>
      <c r="AD120" s="811"/>
      <c r="AE120" s="812"/>
      <c r="AF120" s="813" t="s">
        <v>109</v>
      </c>
      <c r="AG120" s="811"/>
      <c r="AH120" s="811"/>
      <c r="AI120" s="811"/>
      <c r="AJ120" s="812"/>
      <c r="AK120" s="813" t="s">
        <v>109</v>
      </c>
      <c r="AL120" s="811"/>
      <c r="AM120" s="811"/>
      <c r="AN120" s="811"/>
      <c r="AO120" s="812"/>
      <c r="AP120" s="781" t="s">
        <v>109</v>
      </c>
      <c r="AQ120" s="782"/>
      <c r="AR120" s="782"/>
      <c r="AS120" s="782"/>
      <c r="AT120" s="783"/>
      <c r="AU120" s="909"/>
      <c r="AV120" s="910"/>
      <c r="AW120" s="910"/>
      <c r="AX120" s="910"/>
      <c r="AY120" s="911"/>
      <c r="AZ120" s="794" t="s">
        <v>434</v>
      </c>
      <c r="BA120" s="795"/>
      <c r="BB120" s="795"/>
      <c r="BC120" s="795"/>
      <c r="BD120" s="795"/>
      <c r="BE120" s="795"/>
      <c r="BF120" s="795"/>
      <c r="BG120" s="795"/>
      <c r="BH120" s="795"/>
      <c r="BI120" s="795"/>
      <c r="BJ120" s="795"/>
      <c r="BK120" s="795"/>
      <c r="BL120" s="795"/>
      <c r="BM120" s="795"/>
      <c r="BN120" s="795"/>
      <c r="BO120" s="795"/>
      <c r="BP120" s="796"/>
      <c r="BQ120" s="797" t="s">
        <v>109</v>
      </c>
      <c r="BR120" s="798"/>
      <c r="BS120" s="798"/>
      <c r="BT120" s="798"/>
      <c r="BU120" s="798"/>
      <c r="BV120" s="798" t="s">
        <v>109</v>
      </c>
      <c r="BW120" s="798"/>
      <c r="BX120" s="798"/>
      <c r="BY120" s="798"/>
      <c r="BZ120" s="798"/>
      <c r="CA120" s="798" t="s">
        <v>109</v>
      </c>
      <c r="CB120" s="798"/>
      <c r="CC120" s="798"/>
      <c r="CD120" s="798"/>
      <c r="CE120" s="798"/>
      <c r="CF120" s="875" t="s">
        <v>109</v>
      </c>
      <c r="CG120" s="876"/>
      <c r="CH120" s="876"/>
      <c r="CI120" s="876"/>
      <c r="CJ120" s="876"/>
      <c r="CK120" s="877" t="s">
        <v>435</v>
      </c>
      <c r="CL120" s="837"/>
      <c r="CM120" s="837"/>
      <c r="CN120" s="837"/>
      <c r="CO120" s="838"/>
      <c r="CP120" s="881" t="s">
        <v>379</v>
      </c>
      <c r="CQ120" s="882"/>
      <c r="CR120" s="882"/>
      <c r="CS120" s="882"/>
      <c r="CT120" s="882"/>
      <c r="CU120" s="882"/>
      <c r="CV120" s="882"/>
      <c r="CW120" s="882"/>
      <c r="CX120" s="882"/>
      <c r="CY120" s="882"/>
      <c r="CZ120" s="882"/>
      <c r="DA120" s="882"/>
      <c r="DB120" s="882"/>
      <c r="DC120" s="882"/>
      <c r="DD120" s="882"/>
      <c r="DE120" s="882"/>
      <c r="DF120" s="883"/>
      <c r="DG120" s="826" t="s">
        <v>109</v>
      </c>
      <c r="DH120" s="827"/>
      <c r="DI120" s="827"/>
      <c r="DJ120" s="827"/>
      <c r="DK120" s="827"/>
      <c r="DL120" s="827" t="s">
        <v>109</v>
      </c>
      <c r="DM120" s="827"/>
      <c r="DN120" s="827"/>
      <c r="DO120" s="827"/>
      <c r="DP120" s="827"/>
      <c r="DQ120" s="827">
        <v>389123</v>
      </c>
      <c r="DR120" s="827"/>
      <c r="DS120" s="827"/>
      <c r="DT120" s="827"/>
      <c r="DU120" s="827"/>
      <c r="DV120" s="828">
        <v>17.600000000000001</v>
      </c>
      <c r="DW120" s="828"/>
      <c r="DX120" s="828"/>
      <c r="DY120" s="828"/>
      <c r="DZ120" s="829"/>
    </row>
    <row r="121" spans="1:130" s="197" customFormat="1" ht="26.25" customHeight="1">
      <c r="A121" s="892"/>
      <c r="B121" s="893"/>
      <c r="C121" s="869" t="s">
        <v>436</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810" t="s">
        <v>109</v>
      </c>
      <c r="AB121" s="811"/>
      <c r="AC121" s="811"/>
      <c r="AD121" s="811"/>
      <c r="AE121" s="812"/>
      <c r="AF121" s="813" t="s">
        <v>109</v>
      </c>
      <c r="AG121" s="811"/>
      <c r="AH121" s="811"/>
      <c r="AI121" s="811"/>
      <c r="AJ121" s="812"/>
      <c r="AK121" s="813" t="s">
        <v>109</v>
      </c>
      <c r="AL121" s="811"/>
      <c r="AM121" s="811"/>
      <c r="AN121" s="811"/>
      <c r="AO121" s="812"/>
      <c r="AP121" s="781" t="s">
        <v>109</v>
      </c>
      <c r="AQ121" s="782"/>
      <c r="AR121" s="782"/>
      <c r="AS121" s="782"/>
      <c r="AT121" s="783"/>
      <c r="AU121" s="909"/>
      <c r="AV121" s="910"/>
      <c r="AW121" s="910"/>
      <c r="AX121" s="910"/>
      <c r="AY121" s="911"/>
      <c r="AZ121" s="872" t="s">
        <v>437</v>
      </c>
      <c r="BA121" s="873"/>
      <c r="BB121" s="873"/>
      <c r="BC121" s="873"/>
      <c r="BD121" s="873"/>
      <c r="BE121" s="873"/>
      <c r="BF121" s="873"/>
      <c r="BG121" s="873"/>
      <c r="BH121" s="873"/>
      <c r="BI121" s="873"/>
      <c r="BJ121" s="873"/>
      <c r="BK121" s="873"/>
      <c r="BL121" s="873"/>
      <c r="BM121" s="873"/>
      <c r="BN121" s="873"/>
      <c r="BO121" s="873"/>
      <c r="BP121" s="874"/>
      <c r="BQ121" s="884">
        <v>3376993</v>
      </c>
      <c r="BR121" s="885"/>
      <c r="BS121" s="885"/>
      <c r="BT121" s="885"/>
      <c r="BU121" s="885"/>
      <c r="BV121" s="885">
        <v>3490161</v>
      </c>
      <c r="BW121" s="885"/>
      <c r="BX121" s="885"/>
      <c r="BY121" s="885"/>
      <c r="BZ121" s="885"/>
      <c r="CA121" s="885">
        <v>3616095</v>
      </c>
      <c r="CB121" s="885"/>
      <c r="CC121" s="885"/>
      <c r="CD121" s="885"/>
      <c r="CE121" s="885"/>
      <c r="CF121" s="886">
        <v>163.19999999999999</v>
      </c>
      <c r="CG121" s="887"/>
      <c r="CH121" s="887"/>
      <c r="CI121" s="887"/>
      <c r="CJ121" s="887"/>
      <c r="CK121" s="878"/>
      <c r="CL121" s="839"/>
      <c r="CM121" s="839"/>
      <c r="CN121" s="839"/>
      <c r="CO121" s="840"/>
      <c r="CP121" s="855" t="s">
        <v>381</v>
      </c>
      <c r="CQ121" s="856"/>
      <c r="CR121" s="856"/>
      <c r="CS121" s="856"/>
      <c r="CT121" s="856"/>
      <c r="CU121" s="856"/>
      <c r="CV121" s="856"/>
      <c r="CW121" s="856"/>
      <c r="CX121" s="856"/>
      <c r="CY121" s="856"/>
      <c r="CZ121" s="856"/>
      <c r="DA121" s="856"/>
      <c r="DB121" s="856"/>
      <c r="DC121" s="856"/>
      <c r="DD121" s="856"/>
      <c r="DE121" s="856"/>
      <c r="DF121" s="857"/>
      <c r="DG121" s="797">
        <v>290870</v>
      </c>
      <c r="DH121" s="798"/>
      <c r="DI121" s="798"/>
      <c r="DJ121" s="798"/>
      <c r="DK121" s="798"/>
      <c r="DL121" s="798">
        <v>277959</v>
      </c>
      <c r="DM121" s="798"/>
      <c r="DN121" s="798"/>
      <c r="DO121" s="798"/>
      <c r="DP121" s="798"/>
      <c r="DQ121" s="798">
        <v>261874</v>
      </c>
      <c r="DR121" s="798"/>
      <c r="DS121" s="798"/>
      <c r="DT121" s="798"/>
      <c r="DU121" s="798"/>
      <c r="DV121" s="850">
        <v>11.8</v>
      </c>
      <c r="DW121" s="850"/>
      <c r="DX121" s="850"/>
      <c r="DY121" s="850"/>
      <c r="DZ121" s="851"/>
    </row>
    <row r="122" spans="1:130" s="197" customFormat="1" ht="26.25" customHeight="1">
      <c r="A122" s="892"/>
      <c r="B122" s="893"/>
      <c r="C122" s="830" t="s">
        <v>419</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0" t="s">
        <v>109</v>
      </c>
      <c r="AB122" s="811"/>
      <c r="AC122" s="811"/>
      <c r="AD122" s="811"/>
      <c r="AE122" s="812"/>
      <c r="AF122" s="813" t="s">
        <v>109</v>
      </c>
      <c r="AG122" s="811"/>
      <c r="AH122" s="811"/>
      <c r="AI122" s="811"/>
      <c r="AJ122" s="812"/>
      <c r="AK122" s="813" t="s">
        <v>109</v>
      </c>
      <c r="AL122" s="811"/>
      <c r="AM122" s="811"/>
      <c r="AN122" s="811"/>
      <c r="AO122" s="812"/>
      <c r="AP122" s="781" t="s">
        <v>109</v>
      </c>
      <c r="AQ122" s="782"/>
      <c r="AR122" s="782"/>
      <c r="AS122" s="782"/>
      <c r="AT122" s="783"/>
      <c r="AU122" s="912"/>
      <c r="AV122" s="913"/>
      <c r="AW122" s="913"/>
      <c r="AX122" s="913"/>
      <c r="AY122" s="913"/>
      <c r="AZ122" s="228" t="s">
        <v>168</v>
      </c>
      <c r="BA122" s="228"/>
      <c r="BB122" s="228"/>
      <c r="BC122" s="228"/>
      <c r="BD122" s="228"/>
      <c r="BE122" s="228"/>
      <c r="BF122" s="228"/>
      <c r="BG122" s="228"/>
      <c r="BH122" s="228"/>
      <c r="BI122" s="228"/>
      <c r="BJ122" s="228"/>
      <c r="BK122" s="228"/>
      <c r="BL122" s="228"/>
      <c r="BM122" s="228"/>
      <c r="BN122" s="228"/>
      <c r="BO122" s="864" t="s">
        <v>438</v>
      </c>
      <c r="BP122" s="865"/>
      <c r="BQ122" s="866">
        <v>7022800</v>
      </c>
      <c r="BR122" s="867"/>
      <c r="BS122" s="867"/>
      <c r="BT122" s="867"/>
      <c r="BU122" s="867"/>
      <c r="BV122" s="867">
        <v>6745781</v>
      </c>
      <c r="BW122" s="867"/>
      <c r="BX122" s="867"/>
      <c r="BY122" s="867"/>
      <c r="BZ122" s="867"/>
      <c r="CA122" s="867">
        <v>7135673</v>
      </c>
      <c r="CB122" s="867"/>
      <c r="CC122" s="867"/>
      <c r="CD122" s="867"/>
      <c r="CE122" s="867"/>
      <c r="CF122" s="770"/>
      <c r="CG122" s="771"/>
      <c r="CH122" s="771"/>
      <c r="CI122" s="771"/>
      <c r="CJ122" s="868"/>
      <c r="CK122" s="878"/>
      <c r="CL122" s="839"/>
      <c r="CM122" s="839"/>
      <c r="CN122" s="839"/>
      <c r="CO122" s="840"/>
      <c r="CP122" s="855" t="s">
        <v>439</v>
      </c>
      <c r="CQ122" s="856"/>
      <c r="CR122" s="856"/>
      <c r="CS122" s="856"/>
      <c r="CT122" s="856"/>
      <c r="CU122" s="856"/>
      <c r="CV122" s="856"/>
      <c r="CW122" s="856"/>
      <c r="CX122" s="856"/>
      <c r="CY122" s="856"/>
      <c r="CZ122" s="856"/>
      <c r="DA122" s="856"/>
      <c r="DB122" s="856"/>
      <c r="DC122" s="856"/>
      <c r="DD122" s="856"/>
      <c r="DE122" s="856"/>
      <c r="DF122" s="857"/>
      <c r="DG122" s="797" t="s">
        <v>440</v>
      </c>
      <c r="DH122" s="798"/>
      <c r="DI122" s="798"/>
      <c r="DJ122" s="798"/>
      <c r="DK122" s="798"/>
      <c r="DL122" s="798" t="s">
        <v>440</v>
      </c>
      <c r="DM122" s="798"/>
      <c r="DN122" s="798"/>
      <c r="DO122" s="798"/>
      <c r="DP122" s="798"/>
      <c r="DQ122" s="798" t="s">
        <v>440</v>
      </c>
      <c r="DR122" s="798"/>
      <c r="DS122" s="798"/>
      <c r="DT122" s="798"/>
      <c r="DU122" s="798"/>
      <c r="DV122" s="850" t="s">
        <v>440</v>
      </c>
      <c r="DW122" s="850"/>
      <c r="DX122" s="850"/>
      <c r="DY122" s="850"/>
      <c r="DZ122" s="851"/>
    </row>
    <row r="123" spans="1:130" s="197" customFormat="1" ht="26.25" customHeight="1" thickBot="1">
      <c r="A123" s="892"/>
      <c r="B123" s="893"/>
      <c r="C123" s="830" t="s">
        <v>425</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0">
        <v>18838</v>
      </c>
      <c r="AB123" s="811"/>
      <c r="AC123" s="811"/>
      <c r="AD123" s="811"/>
      <c r="AE123" s="812"/>
      <c r="AF123" s="813">
        <v>7626</v>
      </c>
      <c r="AG123" s="811"/>
      <c r="AH123" s="811"/>
      <c r="AI123" s="811"/>
      <c r="AJ123" s="812"/>
      <c r="AK123" s="813" t="s">
        <v>440</v>
      </c>
      <c r="AL123" s="811"/>
      <c r="AM123" s="811"/>
      <c r="AN123" s="811"/>
      <c r="AO123" s="812"/>
      <c r="AP123" s="781" t="s">
        <v>440</v>
      </c>
      <c r="AQ123" s="782"/>
      <c r="AR123" s="782"/>
      <c r="AS123" s="782"/>
      <c r="AT123" s="783"/>
      <c r="AU123" s="861" t="s">
        <v>441</v>
      </c>
      <c r="AV123" s="862"/>
      <c r="AW123" s="862"/>
      <c r="AX123" s="862"/>
      <c r="AY123" s="862"/>
      <c r="AZ123" s="862"/>
      <c r="BA123" s="862"/>
      <c r="BB123" s="862"/>
      <c r="BC123" s="862"/>
      <c r="BD123" s="862"/>
      <c r="BE123" s="862"/>
      <c r="BF123" s="862"/>
      <c r="BG123" s="862"/>
      <c r="BH123" s="862"/>
      <c r="BI123" s="862"/>
      <c r="BJ123" s="862"/>
      <c r="BK123" s="862"/>
      <c r="BL123" s="862"/>
      <c r="BM123" s="862"/>
      <c r="BN123" s="862"/>
      <c r="BO123" s="862"/>
      <c r="BP123" s="863"/>
      <c r="BQ123" s="858" t="s">
        <v>440</v>
      </c>
      <c r="BR123" s="859"/>
      <c r="BS123" s="859"/>
      <c r="BT123" s="859"/>
      <c r="BU123" s="859"/>
      <c r="BV123" s="859" t="s">
        <v>440</v>
      </c>
      <c r="BW123" s="859"/>
      <c r="BX123" s="859"/>
      <c r="BY123" s="859"/>
      <c r="BZ123" s="859"/>
      <c r="CA123" s="859" t="s">
        <v>440</v>
      </c>
      <c r="CB123" s="859"/>
      <c r="CC123" s="859"/>
      <c r="CD123" s="859"/>
      <c r="CE123" s="859"/>
      <c r="CF123" s="757"/>
      <c r="CG123" s="758"/>
      <c r="CH123" s="758"/>
      <c r="CI123" s="758"/>
      <c r="CJ123" s="860"/>
      <c r="CK123" s="878"/>
      <c r="CL123" s="839"/>
      <c r="CM123" s="839"/>
      <c r="CN123" s="839"/>
      <c r="CO123" s="840"/>
      <c r="CP123" s="855" t="s">
        <v>442</v>
      </c>
      <c r="CQ123" s="856"/>
      <c r="CR123" s="856"/>
      <c r="CS123" s="856"/>
      <c r="CT123" s="856"/>
      <c r="CU123" s="856"/>
      <c r="CV123" s="856"/>
      <c r="CW123" s="856"/>
      <c r="CX123" s="856"/>
      <c r="CY123" s="856"/>
      <c r="CZ123" s="856"/>
      <c r="DA123" s="856"/>
      <c r="DB123" s="856"/>
      <c r="DC123" s="856"/>
      <c r="DD123" s="856"/>
      <c r="DE123" s="856"/>
      <c r="DF123" s="857"/>
      <c r="DG123" s="810" t="s">
        <v>440</v>
      </c>
      <c r="DH123" s="811"/>
      <c r="DI123" s="811"/>
      <c r="DJ123" s="811"/>
      <c r="DK123" s="812"/>
      <c r="DL123" s="813" t="s">
        <v>440</v>
      </c>
      <c r="DM123" s="811"/>
      <c r="DN123" s="811"/>
      <c r="DO123" s="811"/>
      <c r="DP123" s="812"/>
      <c r="DQ123" s="813" t="s">
        <v>440</v>
      </c>
      <c r="DR123" s="811"/>
      <c r="DS123" s="811"/>
      <c r="DT123" s="811"/>
      <c r="DU123" s="812"/>
      <c r="DV123" s="781" t="s">
        <v>440</v>
      </c>
      <c r="DW123" s="782"/>
      <c r="DX123" s="782"/>
      <c r="DY123" s="782"/>
      <c r="DZ123" s="783"/>
    </row>
    <row r="124" spans="1:130" s="197" customFormat="1" ht="26.25" customHeight="1">
      <c r="A124" s="892"/>
      <c r="B124" s="893"/>
      <c r="C124" s="830" t="s">
        <v>428</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0" t="s">
        <v>440</v>
      </c>
      <c r="AB124" s="811"/>
      <c r="AC124" s="811"/>
      <c r="AD124" s="811"/>
      <c r="AE124" s="812"/>
      <c r="AF124" s="813" t="s">
        <v>440</v>
      </c>
      <c r="AG124" s="811"/>
      <c r="AH124" s="811"/>
      <c r="AI124" s="811"/>
      <c r="AJ124" s="812"/>
      <c r="AK124" s="813" t="s">
        <v>440</v>
      </c>
      <c r="AL124" s="811"/>
      <c r="AM124" s="811"/>
      <c r="AN124" s="811"/>
      <c r="AO124" s="812"/>
      <c r="AP124" s="781" t="s">
        <v>440</v>
      </c>
      <c r="AQ124" s="782"/>
      <c r="AR124" s="782"/>
      <c r="AS124" s="782"/>
      <c r="AT124" s="78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79"/>
      <c r="CL124" s="879"/>
      <c r="CM124" s="879"/>
      <c r="CN124" s="879"/>
      <c r="CO124" s="880"/>
      <c r="CP124" s="855" t="s">
        <v>443</v>
      </c>
      <c r="CQ124" s="856"/>
      <c r="CR124" s="856"/>
      <c r="CS124" s="856"/>
      <c r="CT124" s="856"/>
      <c r="CU124" s="856"/>
      <c r="CV124" s="856"/>
      <c r="CW124" s="856"/>
      <c r="CX124" s="856"/>
      <c r="CY124" s="856"/>
      <c r="CZ124" s="856"/>
      <c r="DA124" s="856"/>
      <c r="DB124" s="856"/>
      <c r="DC124" s="856"/>
      <c r="DD124" s="856"/>
      <c r="DE124" s="856"/>
      <c r="DF124" s="857"/>
      <c r="DG124" s="743">
        <v>123389</v>
      </c>
      <c r="DH124" s="744"/>
      <c r="DI124" s="744"/>
      <c r="DJ124" s="744"/>
      <c r="DK124" s="745"/>
      <c r="DL124" s="746">
        <v>196909</v>
      </c>
      <c r="DM124" s="744"/>
      <c r="DN124" s="744"/>
      <c r="DO124" s="744"/>
      <c r="DP124" s="745"/>
      <c r="DQ124" s="746" t="s">
        <v>440</v>
      </c>
      <c r="DR124" s="744"/>
      <c r="DS124" s="744"/>
      <c r="DT124" s="744"/>
      <c r="DU124" s="745"/>
      <c r="DV124" s="834" t="s">
        <v>440</v>
      </c>
      <c r="DW124" s="835"/>
      <c r="DX124" s="835"/>
      <c r="DY124" s="835"/>
      <c r="DZ124" s="836"/>
    </row>
    <row r="125" spans="1:130" s="197" customFormat="1" ht="26.25" customHeight="1" thickBot="1">
      <c r="A125" s="892"/>
      <c r="B125" s="893"/>
      <c r="C125" s="830" t="s">
        <v>430</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0" t="s">
        <v>440</v>
      </c>
      <c r="AB125" s="811"/>
      <c r="AC125" s="811"/>
      <c r="AD125" s="811"/>
      <c r="AE125" s="812"/>
      <c r="AF125" s="813" t="s">
        <v>440</v>
      </c>
      <c r="AG125" s="811"/>
      <c r="AH125" s="811"/>
      <c r="AI125" s="811"/>
      <c r="AJ125" s="812"/>
      <c r="AK125" s="813" t="s">
        <v>440</v>
      </c>
      <c r="AL125" s="811"/>
      <c r="AM125" s="811"/>
      <c r="AN125" s="811"/>
      <c r="AO125" s="812"/>
      <c r="AP125" s="781" t="s">
        <v>440</v>
      </c>
      <c r="AQ125" s="782"/>
      <c r="AR125" s="782"/>
      <c r="AS125" s="782"/>
      <c r="AT125" s="78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37" t="s">
        <v>444</v>
      </c>
      <c r="CL125" s="837"/>
      <c r="CM125" s="837"/>
      <c r="CN125" s="837"/>
      <c r="CO125" s="838"/>
      <c r="CP125" s="843" t="s">
        <v>445</v>
      </c>
      <c r="CQ125" s="785"/>
      <c r="CR125" s="785"/>
      <c r="CS125" s="785"/>
      <c r="CT125" s="785"/>
      <c r="CU125" s="785"/>
      <c r="CV125" s="785"/>
      <c r="CW125" s="785"/>
      <c r="CX125" s="785"/>
      <c r="CY125" s="785"/>
      <c r="CZ125" s="785"/>
      <c r="DA125" s="785"/>
      <c r="DB125" s="785"/>
      <c r="DC125" s="785"/>
      <c r="DD125" s="785"/>
      <c r="DE125" s="785"/>
      <c r="DF125" s="786"/>
      <c r="DG125" s="826" t="s">
        <v>440</v>
      </c>
      <c r="DH125" s="827"/>
      <c r="DI125" s="827"/>
      <c r="DJ125" s="827"/>
      <c r="DK125" s="827"/>
      <c r="DL125" s="827" t="s">
        <v>440</v>
      </c>
      <c r="DM125" s="827"/>
      <c r="DN125" s="827"/>
      <c r="DO125" s="827"/>
      <c r="DP125" s="827"/>
      <c r="DQ125" s="827" t="s">
        <v>440</v>
      </c>
      <c r="DR125" s="827"/>
      <c r="DS125" s="827"/>
      <c r="DT125" s="827"/>
      <c r="DU125" s="827"/>
      <c r="DV125" s="828" t="s">
        <v>440</v>
      </c>
      <c r="DW125" s="828"/>
      <c r="DX125" s="828"/>
      <c r="DY125" s="828"/>
      <c r="DZ125" s="829"/>
    </row>
    <row r="126" spans="1:130" s="197" customFormat="1" ht="26.25" customHeight="1">
      <c r="A126" s="892"/>
      <c r="B126" s="893"/>
      <c r="C126" s="830" t="s">
        <v>433</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0" t="s">
        <v>440</v>
      </c>
      <c r="AB126" s="811"/>
      <c r="AC126" s="811"/>
      <c r="AD126" s="811"/>
      <c r="AE126" s="812"/>
      <c r="AF126" s="813" t="s">
        <v>440</v>
      </c>
      <c r="AG126" s="811"/>
      <c r="AH126" s="811"/>
      <c r="AI126" s="811"/>
      <c r="AJ126" s="812"/>
      <c r="AK126" s="813">
        <v>21937</v>
      </c>
      <c r="AL126" s="811"/>
      <c r="AM126" s="811"/>
      <c r="AN126" s="811"/>
      <c r="AO126" s="812"/>
      <c r="AP126" s="781">
        <v>1</v>
      </c>
      <c r="AQ126" s="782"/>
      <c r="AR126" s="782"/>
      <c r="AS126" s="782"/>
      <c r="AT126" s="783"/>
      <c r="AU126" s="233"/>
      <c r="AV126" s="233"/>
      <c r="AW126" s="233"/>
      <c r="AX126" s="833" t="s">
        <v>446</v>
      </c>
      <c r="AY126" s="791"/>
      <c r="AZ126" s="791"/>
      <c r="BA126" s="791"/>
      <c r="BB126" s="791"/>
      <c r="BC126" s="791"/>
      <c r="BD126" s="791"/>
      <c r="BE126" s="792"/>
      <c r="BF126" s="790" t="s">
        <v>447</v>
      </c>
      <c r="BG126" s="791"/>
      <c r="BH126" s="791"/>
      <c r="BI126" s="791"/>
      <c r="BJ126" s="791"/>
      <c r="BK126" s="791"/>
      <c r="BL126" s="792"/>
      <c r="BM126" s="790" t="s">
        <v>448</v>
      </c>
      <c r="BN126" s="791"/>
      <c r="BO126" s="791"/>
      <c r="BP126" s="791"/>
      <c r="BQ126" s="791"/>
      <c r="BR126" s="791"/>
      <c r="BS126" s="792"/>
      <c r="BT126" s="790" t="s">
        <v>449</v>
      </c>
      <c r="BU126" s="791"/>
      <c r="BV126" s="791"/>
      <c r="BW126" s="791"/>
      <c r="BX126" s="791"/>
      <c r="BY126" s="791"/>
      <c r="BZ126" s="793"/>
      <c r="CA126" s="233"/>
      <c r="CB126" s="233"/>
      <c r="CC126" s="233"/>
      <c r="CD126" s="234"/>
      <c r="CE126" s="234"/>
      <c r="CF126" s="234"/>
      <c r="CG126" s="231"/>
      <c r="CH126" s="231"/>
      <c r="CI126" s="231"/>
      <c r="CJ126" s="232"/>
      <c r="CK126" s="839"/>
      <c r="CL126" s="839"/>
      <c r="CM126" s="839"/>
      <c r="CN126" s="839"/>
      <c r="CO126" s="840"/>
      <c r="CP126" s="794" t="s">
        <v>450</v>
      </c>
      <c r="CQ126" s="795"/>
      <c r="CR126" s="795"/>
      <c r="CS126" s="795"/>
      <c r="CT126" s="795"/>
      <c r="CU126" s="795"/>
      <c r="CV126" s="795"/>
      <c r="CW126" s="795"/>
      <c r="CX126" s="795"/>
      <c r="CY126" s="795"/>
      <c r="CZ126" s="795"/>
      <c r="DA126" s="795"/>
      <c r="DB126" s="795"/>
      <c r="DC126" s="795"/>
      <c r="DD126" s="795"/>
      <c r="DE126" s="795"/>
      <c r="DF126" s="796"/>
      <c r="DG126" s="797" t="s">
        <v>440</v>
      </c>
      <c r="DH126" s="798"/>
      <c r="DI126" s="798"/>
      <c r="DJ126" s="798"/>
      <c r="DK126" s="798"/>
      <c r="DL126" s="798" t="s">
        <v>440</v>
      </c>
      <c r="DM126" s="798"/>
      <c r="DN126" s="798"/>
      <c r="DO126" s="798"/>
      <c r="DP126" s="798"/>
      <c r="DQ126" s="798" t="s">
        <v>440</v>
      </c>
      <c r="DR126" s="798"/>
      <c r="DS126" s="798"/>
      <c r="DT126" s="798"/>
      <c r="DU126" s="798"/>
      <c r="DV126" s="850" t="s">
        <v>440</v>
      </c>
      <c r="DW126" s="850"/>
      <c r="DX126" s="850"/>
      <c r="DY126" s="850"/>
      <c r="DZ126" s="851"/>
    </row>
    <row r="127" spans="1:130" s="197" customFormat="1" ht="26.25" customHeight="1" thickBot="1">
      <c r="A127" s="894"/>
      <c r="B127" s="895"/>
      <c r="C127" s="852" t="s">
        <v>451</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0">
        <v>40</v>
      </c>
      <c r="AB127" s="811"/>
      <c r="AC127" s="811"/>
      <c r="AD127" s="811"/>
      <c r="AE127" s="812"/>
      <c r="AF127" s="813">
        <v>36</v>
      </c>
      <c r="AG127" s="811"/>
      <c r="AH127" s="811"/>
      <c r="AI127" s="811"/>
      <c r="AJ127" s="812"/>
      <c r="AK127" s="813">
        <v>20</v>
      </c>
      <c r="AL127" s="811"/>
      <c r="AM127" s="811"/>
      <c r="AN127" s="811"/>
      <c r="AO127" s="812"/>
      <c r="AP127" s="781">
        <v>0</v>
      </c>
      <c r="AQ127" s="782"/>
      <c r="AR127" s="782"/>
      <c r="AS127" s="782"/>
      <c r="AT127" s="783"/>
      <c r="AU127" s="233"/>
      <c r="AV127" s="233"/>
      <c r="AW127" s="233"/>
      <c r="AX127" s="784" t="s">
        <v>452</v>
      </c>
      <c r="AY127" s="785"/>
      <c r="AZ127" s="785"/>
      <c r="BA127" s="785"/>
      <c r="BB127" s="785"/>
      <c r="BC127" s="785"/>
      <c r="BD127" s="785"/>
      <c r="BE127" s="786"/>
      <c r="BF127" s="787" t="s">
        <v>440</v>
      </c>
      <c r="BG127" s="788"/>
      <c r="BH127" s="788"/>
      <c r="BI127" s="788"/>
      <c r="BJ127" s="788"/>
      <c r="BK127" s="788"/>
      <c r="BL127" s="789"/>
      <c r="BM127" s="787">
        <v>15</v>
      </c>
      <c r="BN127" s="788"/>
      <c r="BO127" s="788"/>
      <c r="BP127" s="788"/>
      <c r="BQ127" s="788"/>
      <c r="BR127" s="788"/>
      <c r="BS127" s="789"/>
      <c r="BT127" s="787">
        <v>20</v>
      </c>
      <c r="BU127" s="788"/>
      <c r="BV127" s="788"/>
      <c r="BW127" s="788"/>
      <c r="BX127" s="788"/>
      <c r="BY127" s="788"/>
      <c r="BZ127" s="844"/>
      <c r="CA127" s="234"/>
      <c r="CB127" s="234"/>
      <c r="CC127" s="234"/>
      <c r="CD127" s="234"/>
      <c r="CE127" s="234"/>
      <c r="CF127" s="234"/>
      <c r="CG127" s="231"/>
      <c r="CH127" s="231"/>
      <c r="CI127" s="231"/>
      <c r="CJ127" s="232"/>
      <c r="CK127" s="841"/>
      <c r="CL127" s="841"/>
      <c r="CM127" s="841"/>
      <c r="CN127" s="841"/>
      <c r="CO127" s="842"/>
      <c r="CP127" s="845" t="s">
        <v>453</v>
      </c>
      <c r="CQ127" s="779"/>
      <c r="CR127" s="779"/>
      <c r="CS127" s="779"/>
      <c r="CT127" s="779"/>
      <c r="CU127" s="779"/>
      <c r="CV127" s="779"/>
      <c r="CW127" s="779"/>
      <c r="CX127" s="779"/>
      <c r="CY127" s="779"/>
      <c r="CZ127" s="779"/>
      <c r="DA127" s="779"/>
      <c r="DB127" s="779"/>
      <c r="DC127" s="779"/>
      <c r="DD127" s="779"/>
      <c r="DE127" s="779"/>
      <c r="DF127" s="780"/>
      <c r="DG127" s="846" t="s">
        <v>454</v>
      </c>
      <c r="DH127" s="847"/>
      <c r="DI127" s="847"/>
      <c r="DJ127" s="847"/>
      <c r="DK127" s="847"/>
      <c r="DL127" s="847" t="s">
        <v>109</v>
      </c>
      <c r="DM127" s="847"/>
      <c r="DN127" s="847"/>
      <c r="DO127" s="847"/>
      <c r="DP127" s="847"/>
      <c r="DQ127" s="847" t="s">
        <v>109</v>
      </c>
      <c r="DR127" s="847"/>
      <c r="DS127" s="847"/>
      <c r="DT127" s="847"/>
      <c r="DU127" s="847"/>
      <c r="DV127" s="848" t="s">
        <v>109</v>
      </c>
      <c r="DW127" s="848"/>
      <c r="DX127" s="848"/>
      <c r="DY127" s="848"/>
      <c r="DZ127" s="849"/>
    </row>
    <row r="128" spans="1:130" s="197" customFormat="1" ht="26.25" customHeight="1">
      <c r="A128" s="822" t="s">
        <v>455</v>
      </c>
      <c r="B128" s="823"/>
      <c r="C128" s="823"/>
      <c r="D128" s="823"/>
      <c r="E128" s="823"/>
      <c r="F128" s="823"/>
      <c r="G128" s="823"/>
      <c r="H128" s="823"/>
      <c r="I128" s="823"/>
      <c r="J128" s="823"/>
      <c r="K128" s="823"/>
      <c r="L128" s="823"/>
      <c r="M128" s="823"/>
      <c r="N128" s="823"/>
      <c r="O128" s="823"/>
      <c r="P128" s="823"/>
      <c r="Q128" s="823"/>
      <c r="R128" s="823"/>
      <c r="S128" s="823"/>
      <c r="T128" s="823"/>
      <c r="U128" s="823"/>
      <c r="V128" s="823"/>
      <c r="W128" s="824" t="s">
        <v>456</v>
      </c>
      <c r="X128" s="824"/>
      <c r="Y128" s="824"/>
      <c r="Z128" s="825"/>
      <c r="AA128" s="750" t="s">
        <v>457</v>
      </c>
      <c r="AB128" s="751"/>
      <c r="AC128" s="751"/>
      <c r="AD128" s="751"/>
      <c r="AE128" s="752"/>
      <c r="AF128" s="753" t="s">
        <v>457</v>
      </c>
      <c r="AG128" s="751"/>
      <c r="AH128" s="751"/>
      <c r="AI128" s="751"/>
      <c r="AJ128" s="752"/>
      <c r="AK128" s="753" t="s">
        <v>457</v>
      </c>
      <c r="AL128" s="751"/>
      <c r="AM128" s="751"/>
      <c r="AN128" s="751"/>
      <c r="AO128" s="752"/>
      <c r="AP128" s="754"/>
      <c r="AQ128" s="755"/>
      <c r="AR128" s="755"/>
      <c r="AS128" s="755"/>
      <c r="AT128" s="756"/>
      <c r="AU128" s="235"/>
      <c r="AV128" s="235"/>
      <c r="AW128" s="235"/>
      <c r="AX128" s="799" t="s">
        <v>458</v>
      </c>
      <c r="AY128" s="795"/>
      <c r="AZ128" s="795"/>
      <c r="BA128" s="795"/>
      <c r="BB128" s="795"/>
      <c r="BC128" s="795"/>
      <c r="BD128" s="795"/>
      <c r="BE128" s="796"/>
      <c r="BF128" s="817" t="s">
        <v>459</v>
      </c>
      <c r="BG128" s="818"/>
      <c r="BH128" s="818"/>
      <c r="BI128" s="818"/>
      <c r="BJ128" s="818"/>
      <c r="BK128" s="818"/>
      <c r="BL128" s="819"/>
      <c r="BM128" s="817">
        <v>20</v>
      </c>
      <c r="BN128" s="818"/>
      <c r="BO128" s="818"/>
      <c r="BP128" s="818"/>
      <c r="BQ128" s="818"/>
      <c r="BR128" s="818"/>
      <c r="BS128" s="819"/>
      <c r="BT128" s="817">
        <v>30</v>
      </c>
      <c r="BU128" s="820"/>
      <c r="BV128" s="820"/>
      <c r="BW128" s="820"/>
      <c r="BX128" s="820"/>
      <c r="BY128" s="820"/>
      <c r="BZ128" s="82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5" t="s">
        <v>90</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07" t="s">
        <v>460</v>
      </c>
      <c r="X129" s="808"/>
      <c r="Y129" s="808"/>
      <c r="Z129" s="809"/>
      <c r="AA129" s="810">
        <v>2486626</v>
      </c>
      <c r="AB129" s="811"/>
      <c r="AC129" s="811"/>
      <c r="AD129" s="811"/>
      <c r="AE129" s="812"/>
      <c r="AF129" s="813">
        <v>2514580</v>
      </c>
      <c r="AG129" s="811"/>
      <c r="AH129" s="811"/>
      <c r="AI129" s="811"/>
      <c r="AJ129" s="812"/>
      <c r="AK129" s="813">
        <v>2588015</v>
      </c>
      <c r="AL129" s="811"/>
      <c r="AM129" s="811"/>
      <c r="AN129" s="811"/>
      <c r="AO129" s="812"/>
      <c r="AP129" s="814"/>
      <c r="AQ129" s="815"/>
      <c r="AR129" s="815"/>
      <c r="AS129" s="815"/>
      <c r="AT129" s="816"/>
      <c r="AU129" s="235"/>
      <c r="AV129" s="235"/>
      <c r="AW129" s="235"/>
      <c r="AX129" s="799" t="s">
        <v>461</v>
      </c>
      <c r="AY129" s="795"/>
      <c r="AZ129" s="795"/>
      <c r="BA129" s="795"/>
      <c r="BB129" s="795"/>
      <c r="BC129" s="795"/>
      <c r="BD129" s="795"/>
      <c r="BE129" s="796"/>
      <c r="BF129" s="800">
        <v>0.9</v>
      </c>
      <c r="BG129" s="801"/>
      <c r="BH129" s="801"/>
      <c r="BI129" s="801"/>
      <c r="BJ129" s="801"/>
      <c r="BK129" s="801"/>
      <c r="BL129" s="802"/>
      <c r="BM129" s="800">
        <v>25</v>
      </c>
      <c r="BN129" s="801"/>
      <c r="BO129" s="801"/>
      <c r="BP129" s="801"/>
      <c r="BQ129" s="801"/>
      <c r="BR129" s="801"/>
      <c r="BS129" s="802"/>
      <c r="BT129" s="800">
        <v>35</v>
      </c>
      <c r="BU129" s="803"/>
      <c r="BV129" s="803"/>
      <c r="BW129" s="803"/>
      <c r="BX129" s="803"/>
      <c r="BY129" s="803"/>
      <c r="BZ129" s="80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5" t="s">
        <v>462</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807" t="s">
        <v>463</v>
      </c>
      <c r="X130" s="808"/>
      <c r="Y130" s="808"/>
      <c r="Z130" s="809"/>
      <c r="AA130" s="810">
        <v>367254</v>
      </c>
      <c r="AB130" s="811"/>
      <c r="AC130" s="811"/>
      <c r="AD130" s="811"/>
      <c r="AE130" s="812"/>
      <c r="AF130" s="813">
        <v>392447</v>
      </c>
      <c r="AG130" s="811"/>
      <c r="AH130" s="811"/>
      <c r="AI130" s="811"/>
      <c r="AJ130" s="812"/>
      <c r="AK130" s="813">
        <v>371878</v>
      </c>
      <c r="AL130" s="811"/>
      <c r="AM130" s="811"/>
      <c r="AN130" s="811"/>
      <c r="AO130" s="812"/>
      <c r="AP130" s="814"/>
      <c r="AQ130" s="815"/>
      <c r="AR130" s="815"/>
      <c r="AS130" s="815"/>
      <c r="AT130" s="816"/>
      <c r="AU130" s="235"/>
      <c r="AV130" s="235"/>
      <c r="AW130" s="235"/>
      <c r="AX130" s="778" t="s">
        <v>464</v>
      </c>
      <c r="AY130" s="779"/>
      <c r="AZ130" s="779"/>
      <c r="BA130" s="779"/>
      <c r="BB130" s="779"/>
      <c r="BC130" s="779"/>
      <c r="BD130" s="779"/>
      <c r="BE130" s="780"/>
      <c r="BF130" s="732" t="s">
        <v>405</v>
      </c>
      <c r="BG130" s="733"/>
      <c r="BH130" s="733"/>
      <c r="BI130" s="733"/>
      <c r="BJ130" s="733"/>
      <c r="BK130" s="733"/>
      <c r="BL130" s="734"/>
      <c r="BM130" s="732">
        <v>350</v>
      </c>
      <c r="BN130" s="733"/>
      <c r="BO130" s="733"/>
      <c r="BP130" s="733"/>
      <c r="BQ130" s="733"/>
      <c r="BR130" s="733"/>
      <c r="BS130" s="734"/>
      <c r="BT130" s="735"/>
      <c r="BU130" s="736"/>
      <c r="BV130" s="736"/>
      <c r="BW130" s="736"/>
      <c r="BX130" s="736"/>
      <c r="BY130" s="736"/>
      <c r="BZ130" s="73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38"/>
      <c r="B131" s="739"/>
      <c r="C131" s="739"/>
      <c r="D131" s="739"/>
      <c r="E131" s="739"/>
      <c r="F131" s="739"/>
      <c r="G131" s="739"/>
      <c r="H131" s="739"/>
      <c r="I131" s="739"/>
      <c r="J131" s="739"/>
      <c r="K131" s="739"/>
      <c r="L131" s="739"/>
      <c r="M131" s="739"/>
      <c r="N131" s="739"/>
      <c r="O131" s="739"/>
      <c r="P131" s="739"/>
      <c r="Q131" s="739"/>
      <c r="R131" s="739"/>
      <c r="S131" s="739"/>
      <c r="T131" s="739"/>
      <c r="U131" s="739"/>
      <c r="V131" s="739"/>
      <c r="W131" s="740" t="s">
        <v>465</v>
      </c>
      <c r="X131" s="741"/>
      <c r="Y131" s="741"/>
      <c r="Z131" s="742"/>
      <c r="AA131" s="743">
        <v>2119372</v>
      </c>
      <c r="AB131" s="744"/>
      <c r="AC131" s="744"/>
      <c r="AD131" s="744"/>
      <c r="AE131" s="745"/>
      <c r="AF131" s="746">
        <v>2122133</v>
      </c>
      <c r="AG131" s="744"/>
      <c r="AH131" s="744"/>
      <c r="AI131" s="744"/>
      <c r="AJ131" s="745"/>
      <c r="AK131" s="746">
        <v>2216137</v>
      </c>
      <c r="AL131" s="744"/>
      <c r="AM131" s="744"/>
      <c r="AN131" s="744"/>
      <c r="AO131" s="745"/>
      <c r="AP131" s="747"/>
      <c r="AQ131" s="748"/>
      <c r="AR131" s="748"/>
      <c r="AS131" s="748"/>
      <c r="AT131" s="74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0" t="s">
        <v>466</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467</v>
      </c>
      <c r="W132" s="764"/>
      <c r="X132" s="764"/>
      <c r="Y132" s="764"/>
      <c r="Z132" s="765"/>
      <c r="AA132" s="766">
        <v>1.1822370019999999</v>
      </c>
      <c r="AB132" s="767"/>
      <c r="AC132" s="767"/>
      <c r="AD132" s="767"/>
      <c r="AE132" s="768"/>
      <c r="AF132" s="769">
        <v>0.26624155999999999</v>
      </c>
      <c r="AG132" s="767"/>
      <c r="AH132" s="767"/>
      <c r="AI132" s="767"/>
      <c r="AJ132" s="768"/>
      <c r="AK132" s="769">
        <v>1.3868727430000001</v>
      </c>
      <c r="AL132" s="767"/>
      <c r="AM132" s="767"/>
      <c r="AN132" s="767"/>
      <c r="AO132" s="768"/>
      <c r="AP132" s="770"/>
      <c r="AQ132" s="771"/>
      <c r="AR132" s="771"/>
      <c r="AS132" s="771"/>
      <c r="AT132" s="77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73" t="s">
        <v>468</v>
      </c>
      <c r="W133" s="773"/>
      <c r="X133" s="773"/>
      <c r="Y133" s="773"/>
      <c r="Z133" s="774"/>
      <c r="AA133" s="775">
        <v>3.2</v>
      </c>
      <c r="AB133" s="776"/>
      <c r="AC133" s="776"/>
      <c r="AD133" s="776"/>
      <c r="AE133" s="777"/>
      <c r="AF133" s="775">
        <v>1.5</v>
      </c>
      <c r="AG133" s="776"/>
      <c r="AH133" s="776"/>
      <c r="AI133" s="776"/>
      <c r="AJ133" s="777"/>
      <c r="AK133" s="775">
        <v>0.9</v>
      </c>
      <c r="AL133" s="776"/>
      <c r="AM133" s="776"/>
      <c r="AN133" s="776"/>
      <c r="AO133" s="777"/>
      <c r="AP133" s="757"/>
      <c r="AQ133" s="758"/>
      <c r="AR133" s="758"/>
      <c r="AS133" s="758"/>
      <c r="AT133" s="75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E50" sqref="AE50"/>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6" t="s">
        <v>471</v>
      </c>
      <c r="L7" s="254"/>
      <c r="M7" s="255" t="s">
        <v>472</v>
      </c>
      <c r="N7" s="256"/>
    </row>
    <row r="8" spans="1:16">
      <c r="A8" s="248"/>
      <c r="B8" s="244"/>
      <c r="C8" s="244"/>
      <c r="D8" s="244"/>
      <c r="E8" s="244"/>
      <c r="F8" s="244"/>
      <c r="G8" s="257"/>
      <c r="H8" s="258"/>
      <c r="I8" s="258"/>
      <c r="J8" s="259"/>
      <c r="K8" s="1147"/>
      <c r="L8" s="260" t="s">
        <v>473</v>
      </c>
      <c r="M8" s="261" t="s">
        <v>474</v>
      </c>
      <c r="N8" s="262" t="s">
        <v>475</v>
      </c>
    </row>
    <row r="9" spans="1:16">
      <c r="A9" s="248"/>
      <c r="B9" s="244"/>
      <c r="C9" s="244"/>
      <c r="D9" s="244"/>
      <c r="E9" s="244"/>
      <c r="F9" s="244"/>
      <c r="G9" s="1160" t="s">
        <v>476</v>
      </c>
      <c r="H9" s="1161"/>
      <c r="I9" s="1161"/>
      <c r="J9" s="1162"/>
      <c r="K9" s="263">
        <v>541548</v>
      </c>
      <c r="L9" s="264">
        <v>87785</v>
      </c>
      <c r="M9" s="265">
        <v>105093</v>
      </c>
      <c r="N9" s="266">
        <v>-16.5</v>
      </c>
    </row>
    <row r="10" spans="1:16">
      <c r="A10" s="248"/>
      <c r="B10" s="244"/>
      <c r="C10" s="244"/>
      <c r="D10" s="244"/>
      <c r="E10" s="244"/>
      <c r="F10" s="244"/>
      <c r="G10" s="1160" t="s">
        <v>477</v>
      </c>
      <c r="H10" s="1161"/>
      <c r="I10" s="1161"/>
      <c r="J10" s="1162"/>
      <c r="K10" s="267">
        <v>149871</v>
      </c>
      <c r="L10" s="268">
        <v>24294</v>
      </c>
      <c r="M10" s="269">
        <v>11546</v>
      </c>
      <c r="N10" s="270">
        <v>110.4</v>
      </c>
    </row>
    <row r="11" spans="1:16" ht="13.5" customHeight="1">
      <c r="A11" s="248"/>
      <c r="B11" s="244"/>
      <c r="C11" s="244"/>
      <c r="D11" s="244"/>
      <c r="E11" s="244"/>
      <c r="F11" s="244"/>
      <c r="G11" s="1160" t="s">
        <v>478</v>
      </c>
      <c r="H11" s="1161"/>
      <c r="I11" s="1161"/>
      <c r="J11" s="1162"/>
      <c r="K11" s="267">
        <v>104431</v>
      </c>
      <c r="L11" s="268">
        <v>16928</v>
      </c>
      <c r="M11" s="269">
        <v>13382</v>
      </c>
      <c r="N11" s="270">
        <v>26.5</v>
      </c>
    </row>
    <row r="12" spans="1:16" ht="13.5" customHeight="1">
      <c r="A12" s="248"/>
      <c r="B12" s="244"/>
      <c r="C12" s="244"/>
      <c r="D12" s="244"/>
      <c r="E12" s="244"/>
      <c r="F12" s="244"/>
      <c r="G12" s="1160" t="s">
        <v>479</v>
      </c>
      <c r="H12" s="1161"/>
      <c r="I12" s="1161"/>
      <c r="J12" s="1162"/>
      <c r="K12" s="267" t="s">
        <v>480</v>
      </c>
      <c r="L12" s="268" t="s">
        <v>480</v>
      </c>
      <c r="M12" s="269">
        <v>1458</v>
      </c>
      <c r="N12" s="270" t="s">
        <v>480</v>
      </c>
    </row>
    <row r="13" spans="1:16" ht="13.5" customHeight="1">
      <c r="A13" s="248"/>
      <c r="B13" s="244"/>
      <c r="C13" s="244"/>
      <c r="D13" s="244"/>
      <c r="E13" s="244"/>
      <c r="F13" s="244"/>
      <c r="G13" s="1160" t="s">
        <v>481</v>
      </c>
      <c r="H13" s="1161"/>
      <c r="I13" s="1161"/>
      <c r="J13" s="1162"/>
      <c r="K13" s="267" t="s">
        <v>480</v>
      </c>
      <c r="L13" s="268" t="s">
        <v>480</v>
      </c>
      <c r="M13" s="269" t="s">
        <v>480</v>
      </c>
      <c r="N13" s="270" t="s">
        <v>480</v>
      </c>
    </row>
    <row r="14" spans="1:16" ht="13.5" customHeight="1">
      <c r="A14" s="248"/>
      <c r="B14" s="244"/>
      <c r="C14" s="244"/>
      <c r="D14" s="244"/>
      <c r="E14" s="244"/>
      <c r="F14" s="244"/>
      <c r="G14" s="1160" t="s">
        <v>482</v>
      </c>
      <c r="H14" s="1161"/>
      <c r="I14" s="1161"/>
      <c r="J14" s="1162"/>
      <c r="K14" s="267">
        <v>65669</v>
      </c>
      <c r="L14" s="268">
        <v>10645</v>
      </c>
      <c r="M14" s="269">
        <v>5712</v>
      </c>
      <c r="N14" s="270">
        <v>86.4</v>
      </c>
    </row>
    <row r="15" spans="1:16" ht="13.5" customHeight="1">
      <c r="A15" s="248"/>
      <c r="B15" s="244"/>
      <c r="C15" s="244"/>
      <c r="D15" s="244"/>
      <c r="E15" s="244"/>
      <c r="F15" s="244"/>
      <c r="G15" s="1160" t="s">
        <v>483</v>
      </c>
      <c r="H15" s="1161"/>
      <c r="I15" s="1161"/>
      <c r="J15" s="1162"/>
      <c r="K15" s="267" t="s">
        <v>480</v>
      </c>
      <c r="L15" s="268" t="s">
        <v>480</v>
      </c>
      <c r="M15" s="269">
        <v>2855</v>
      </c>
      <c r="N15" s="270" t="s">
        <v>480</v>
      </c>
    </row>
    <row r="16" spans="1:16">
      <c r="A16" s="248"/>
      <c r="B16" s="244"/>
      <c r="C16" s="244"/>
      <c r="D16" s="244"/>
      <c r="E16" s="244"/>
      <c r="F16" s="244"/>
      <c r="G16" s="1163" t="s">
        <v>484</v>
      </c>
      <c r="H16" s="1164"/>
      <c r="I16" s="1164"/>
      <c r="J16" s="1165"/>
      <c r="K16" s="268">
        <v>-97141</v>
      </c>
      <c r="L16" s="268">
        <v>-15747</v>
      </c>
      <c r="M16" s="269">
        <v>-10245</v>
      </c>
      <c r="N16" s="270">
        <v>53.7</v>
      </c>
    </row>
    <row r="17" spans="1:16">
      <c r="A17" s="248"/>
      <c r="B17" s="244"/>
      <c r="C17" s="244"/>
      <c r="D17" s="244"/>
      <c r="E17" s="244"/>
      <c r="F17" s="244"/>
      <c r="G17" s="1163" t="s">
        <v>168</v>
      </c>
      <c r="H17" s="1164"/>
      <c r="I17" s="1164"/>
      <c r="J17" s="1165"/>
      <c r="K17" s="268">
        <v>764378</v>
      </c>
      <c r="L17" s="268">
        <v>123906</v>
      </c>
      <c r="M17" s="269">
        <v>129801</v>
      </c>
      <c r="N17" s="270">
        <v>-4.5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57" t="s">
        <v>489</v>
      </c>
      <c r="H21" s="1158"/>
      <c r="I21" s="1158"/>
      <c r="J21" s="1159"/>
      <c r="K21" s="280">
        <v>8.75</v>
      </c>
      <c r="L21" s="281">
        <v>12.01</v>
      </c>
      <c r="M21" s="282">
        <v>-3.26</v>
      </c>
      <c r="N21" s="249"/>
      <c r="O21" s="283"/>
      <c r="P21" s="279"/>
    </row>
    <row r="22" spans="1:16" s="284" customFormat="1">
      <c r="A22" s="279"/>
      <c r="B22" s="249"/>
      <c r="C22" s="249"/>
      <c r="D22" s="249"/>
      <c r="E22" s="249"/>
      <c r="F22" s="249"/>
      <c r="G22" s="1157" t="s">
        <v>490</v>
      </c>
      <c r="H22" s="1158"/>
      <c r="I22" s="1158"/>
      <c r="J22" s="1159"/>
      <c r="K22" s="285">
        <v>99.7</v>
      </c>
      <c r="L22" s="286">
        <v>95.9</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6" t="s">
        <v>471</v>
      </c>
      <c r="L30" s="254"/>
      <c r="M30" s="255" t="s">
        <v>472</v>
      </c>
      <c r="N30" s="256"/>
    </row>
    <row r="31" spans="1:16">
      <c r="A31" s="248"/>
      <c r="B31" s="244"/>
      <c r="C31" s="244"/>
      <c r="D31" s="244"/>
      <c r="E31" s="244"/>
      <c r="F31" s="244"/>
      <c r="G31" s="257"/>
      <c r="H31" s="258"/>
      <c r="I31" s="258"/>
      <c r="J31" s="259"/>
      <c r="K31" s="1147"/>
      <c r="L31" s="260" t="s">
        <v>473</v>
      </c>
      <c r="M31" s="261" t="s">
        <v>474</v>
      </c>
      <c r="N31" s="262" t="s">
        <v>475</v>
      </c>
    </row>
    <row r="32" spans="1:16" ht="27" customHeight="1">
      <c r="A32" s="248"/>
      <c r="B32" s="244"/>
      <c r="C32" s="244"/>
      <c r="D32" s="244"/>
      <c r="E32" s="244"/>
      <c r="F32" s="244"/>
      <c r="G32" s="1148" t="s">
        <v>494</v>
      </c>
      <c r="H32" s="1149"/>
      <c r="I32" s="1149"/>
      <c r="J32" s="1150"/>
      <c r="K32" s="294">
        <v>310510</v>
      </c>
      <c r="L32" s="294">
        <v>50334</v>
      </c>
      <c r="M32" s="295">
        <v>66201</v>
      </c>
      <c r="N32" s="296">
        <v>-24</v>
      </c>
    </row>
    <row r="33" spans="1:16" ht="13.5" customHeight="1">
      <c r="A33" s="248"/>
      <c r="B33" s="244"/>
      <c r="C33" s="244"/>
      <c r="D33" s="244"/>
      <c r="E33" s="244"/>
      <c r="F33" s="244"/>
      <c r="G33" s="1148" t="s">
        <v>495</v>
      </c>
      <c r="H33" s="1149"/>
      <c r="I33" s="1149"/>
      <c r="J33" s="1150"/>
      <c r="K33" s="294" t="s">
        <v>480</v>
      </c>
      <c r="L33" s="294" t="s">
        <v>480</v>
      </c>
      <c r="M33" s="295" t="s">
        <v>480</v>
      </c>
      <c r="N33" s="296" t="s">
        <v>480</v>
      </c>
    </row>
    <row r="34" spans="1:16" ht="27" customHeight="1">
      <c r="A34" s="248"/>
      <c r="B34" s="244"/>
      <c r="C34" s="244"/>
      <c r="D34" s="244"/>
      <c r="E34" s="244"/>
      <c r="F34" s="244"/>
      <c r="G34" s="1148" t="s">
        <v>496</v>
      </c>
      <c r="H34" s="1149"/>
      <c r="I34" s="1149"/>
      <c r="J34" s="1150"/>
      <c r="K34" s="294" t="s">
        <v>480</v>
      </c>
      <c r="L34" s="294" t="s">
        <v>480</v>
      </c>
      <c r="M34" s="295" t="s">
        <v>480</v>
      </c>
      <c r="N34" s="296" t="s">
        <v>480</v>
      </c>
    </row>
    <row r="35" spans="1:16" ht="27" customHeight="1">
      <c r="A35" s="248"/>
      <c r="B35" s="244"/>
      <c r="C35" s="244"/>
      <c r="D35" s="244"/>
      <c r="E35" s="244"/>
      <c r="F35" s="244"/>
      <c r="G35" s="1148" t="s">
        <v>497</v>
      </c>
      <c r="H35" s="1149"/>
      <c r="I35" s="1149"/>
      <c r="J35" s="1150"/>
      <c r="K35" s="294">
        <v>65034</v>
      </c>
      <c r="L35" s="294">
        <v>10542</v>
      </c>
      <c r="M35" s="295">
        <v>21827</v>
      </c>
      <c r="N35" s="296">
        <v>-51.7</v>
      </c>
    </row>
    <row r="36" spans="1:16" ht="27" customHeight="1">
      <c r="A36" s="248"/>
      <c r="B36" s="244"/>
      <c r="C36" s="244"/>
      <c r="D36" s="244"/>
      <c r="E36" s="244"/>
      <c r="F36" s="244"/>
      <c r="G36" s="1148" t="s">
        <v>498</v>
      </c>
      <c r="H36" s="1149"/>
      <c r="I36" s="1149"/>
      <c r="J36" s="1150"/>
      <c r="K36" s="294">
        <v>5112</v>
      </c>
      <c r="L36" s="294">
        <v>829</v>
      </c>
      <c r="M36" s="295">
        <v>5334</v>
      </c>
      <c r="N36" s="296">
        <v>-84.5</v>
      </c>
    </row>
    <row r="37" spans="1:16" ht="13.5" customHeight="1">
      <c r="A37" s="248"/>
      <c r="B37" s="244"/>
      <c r="C37" s="244"/>
      <c r="D37" s="244"/>
      <c r="E37" s="244"/>
      <c r="F37" s="244"/>
      <c r="G37" s="1148" t="s">
        <v>499</v>
      </c>
      <c r="H37" s="1149"/>
      <c r="I37" s="1149"/>
      <c r="J37" s="1150"/>
      <c r="K37" s="294">
        <v>21957</v>
      </c>
      <c r="L37" s="294">
        <v>3559</v>
      </c>
      <c r="M37" s="295">
        <v>1051</v>
      </c>
      <c r="N37" s="296">
        <v>238.6</v>
      </c>
    </row>
    <row r="38" spans="1:16" ht="27" customHeight="1">
      <c r="A38" s="248"/>
      <c r="B38" s="244"/>
      <c r="C38" s="244"/>
      <c r="D38" s="244"/>
      <c r="E38" s="244"/>
      <c r="F38" s="244"/>
      <c r="G38" s="1151" t="s">
        <v>500</v>
      </c>
      <c r="H38" s="1152"/>
      <c r="I38" s="1152"/>
      <c r="J38" s="1153"/>
      <c r="K38" s="297" t="s">
        <v>480</v>
      </c>
      <c r="L38" s="297" t="s">
        <v>480</v>
      </c>
      <c r="M38" s="298">
        <v>4</v>
      </c>
      <c r="N38" s="299" t="s">
        <v>480</v>
      </c>
      <c r="O38" s="293"/>
    </row>
    <row r="39" spans="1:16">
      <c r="A39" s="248"/>
      <c r="B39" s="244"/>
      <c r="C39" s="244"/>
      <c r="D39" s="244"/>
      <c r="E39" s="244"/>
      <c r="F39" s="244"/>
      <c r="G39" s="1151" t="s">
        <v>501</v>
      </c>
      <c r="H39" s="1152"/>
      <c r="I39" s="1152"/>
      <c r="J39" s="1153"/>
      <c r="K39" s="300" t="s">
        <v>480</v>
      </c>
      <c r="L39" s="300" t="s">
        <v>480</v>
      </c>
      <c r="M39" s="301">
        <v>-2306</v>
      </c>
      <c r="N39" s="302" t="s">
        <v>480</v>
      </c>
      <c r="O39" s="293"/>
    </row>
    <row r="40" spans="1:16" ht="27" customHeight="1">
      <c r="A40" s="248"/>
      <c r="B40" s="244"/>
      <c r="C40" s="244"/>
      <c r="D40" s="244"/>
      <c r="E40" s="244"/>
      <c r="F40" s="244"/>
      <c r="G40" s="1148" t="s">
        <v>502</v>
      </c>
      <c r="H40" s="1149"/>
      <c r="I40" s="1149"/>
      <c r="J40" s="1150"/>
      <c r="K40" s="300">
        <v>-371878</v>
      </c>
      <c r="L40" s="300">
        <v>-60282</v>
      </c>
      <c r="M40" s="301">
        <v>-67056</v>
      </c>
      <c r="N40" s="302">
        <v>-10.1</v>
      </c>
      <c r="O40" s="293"/>
    </row>
    <row r="41" spans="1:16">
      <c r="A41" s="248"/>
      <c r="B41" s="244"/>
      <c r="C41" s="244"/>
      <c r="D41" s="244"/>
      <c r="E41" s="244"/>
      <c r="F41" s="244"/>
      <c r="G41" s="1154" t="s">
        <v>279</v>
      </c>
      <c r="H41" s="1155"/>
      <c r="I41" s="1155"/>
      <c r="J41" s="1156"/>
      <c r="K41" s="294">
        <v>30735</v>
      </c>
      <c r="L41" s="300">
        <v>4982</v>
      </c>
      <c r="M41" s="301">
        <v>25054</v>
      </c>
      <c r="N41" s="302">
        <v>-80.099999999999994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1" t="s">
        <v>471</v>
      </c>
      <c r="J49" s="1143" t="s">
        <v>506</v>
      </c>
      <c r="K49" s="1144"/>
      <c r="L49" s="1144"/>
      <c r="M49" s="1144"/>
      <c r="N49" s="1145"/>
    </row>
    <row r="50" spans="1:14">
      <c r="A50" s="248"/>
      <c r="B50" s="244"/>
      <c r="C50" s="244"/>
      <c r="D50" s="244"/>
      <c r="E50" s="244"/>
      <c r="F50" s="244"/>
      <c r="G50" s="312"/>
      <c r="H50" s="313"/>
      <c r="I50" s="1142"/>
      <c r="J50" s="314" t="s">
        <v>507</v>
      </c>
      <c r="K50" s="315" t="s">
        <v>508</v>
      </c>
      <c r="L50" s="316" t="s">
        <v>509</v>
      </c>
      <c r="M50" s="317" t="s">
        <v>510</v>
      </c>
      <c r="N50" s="318" t="s">
        <v>511</v>
      </c>
    </row>
    <row r="51" spans="1:14">
      <c r="A51" s="248"/>
      <c r="B51" s="244"/>
      <c r="C51" s="244"/>
      <c r="D51" s="244"/>
      <c r="E51" s="244"/>
      <c r="F51" s="244"/>
      <c r="G51" s="310" t="s">
        <v>512</v>
      </c>
      <c r="H51" s="311"/>
      <c r="I51" s="319">
        <v>443593</v>
      </c>
      <c r="J51" s="320">
        <v>68881</v>
      </c>
      <c r="K51" s="321">
        <v>-69</v>
      </c>
      <c r="L51" s="322">
        <v>96333</v>
      </c>
      <c r="M51" s="323">
        <v>-27.9</v>
      </c>
      <c r="N51" s="324">
        <v>-41.1</v>
      </c>
    </row>
    <row r="52" spans="1:14">
      <c r="A52" s="248"/>
      <c r="B52" s="244"/>
      <c r="C52" s="244"/>
      <c r="D52" s="244"/>
      <c r="E52" s="244"/>
      <c r="F52" s="244"/>
      <c r="G52" s="325"/>
      <c r="H52" s="326" t="s">
        <v>513</v>
      </c>
      <c r="I52" s="327">
        <v>339555</v>
      </c>
      <c r="J52" s="328">
        <v>52726</v>
      </c>
      <c r="K52" s="329">
        <v>31.6</v>
      </c>
      <c r="L52" s="330">
        <v>57060</v>
      </c>
      <c r="M52" s="331">
        <v>-1.5</v>
      </c>
      <c r="N52" s="332">
        <v>33.1</v>
      </c>
    </row>
    <row r="53" spans="1:14">
      <c r="A53" s="248"/>
      <c r="B53" s="244"/>
      <c r="C53" s="244"/>
      <c r="D53" s="244"/>
      <c r="E53" s="244"/>
      <c r="F53" s="244"/>
      <c r="G53" s="310" t="s">
        <v>514</v>
      </c>
      <c r="H53" s="311"/>
      <c r="I53" s="319">
        <v>633338</v>
      </c>
      <c r="J53" s="320">
        <v>99770</v>
      </c>
      <c r="K53" s="321">
        <v>44.8</v>
      </c>
      <c r="L53" s="322">
        <v>117673</v>
      </c>
      <c r="M53" s="323">
        <v>22.2</v>
      </c>
      <c r="N53" s="324">
        <v>22.6</v>
      </c>
    </row>
    <row r="54" spans="1:14">
      <c r="A54" s="248"/>
      <c r="B54" s="244"/>
      <c r="C54" s="244"/>
      <c r="D54" s="244"/>
      <c r="E54" s="244"/>
      <c r="F54" s="244"/>
      <c r="G54" s="325"/>
      <c r="H54" s="326" t="s">
        <v>513</v>
      </c>
      <c r="I54" s="327">
        <v>264811</v>
      </c>
      <c r="J54" s="328">
        <v>41716</v>
      </c>
      <c r="K54" s="329">
        <v>-20.9</v>
      </c>
      <c r="L54" s="330">
        <v>62359</v>
      </c>
      <c r="M54" s="331">
        <v>9.3000000000000007</v>
      </c>
      <c r="N54" s="332">
        <v>-30.2</v>
      </c>
    </row>
    <row r="55" spans="1:14">
      <c r="A55" s="248"/>
      <c r="B55" s="244"/>
      <c r="C55" s="244"/>
      <c r="D55" s="244"/>
      <c r="E55" s="244"/>
      <c r="F55" s="244"/>
      <c r="G55" s="310" t="s">
        <v>515</v>
      </c>
      <c r="H55" s="311"/>
      <c r="I55" s="319">
        <v>877565</v>
      </c>
      <c r="J55" s="320">
        <v>138767</v>
      </c>
      <c r="K55" s="321">
        <v>39.1</v>
      </c>
      <c r="L55" s="322">
        <v>118223</v>
      </c>
      <c r="M55" s="323">
        <v>0.5</v>
      </c>
      <c r="N55" s="324">
        <v>38.6</v>
      </c>
    </row>
    <row r="56" spans="1:14">
      <c r="A56" s="248"/>
      <c r="B56" s="244"/>
      <c r="C56" s="244"/>
      <c r="D56" s="244"/>
      <c r="E56" s="244"/>
      <c r="F56" s="244"/>
      <c r="G56" s="325"/>
      <c r="H56" s="326" t="s">
        <v>513</v>
      </c>
      <c r="I56" s="327">
        <v>341949</v>
      </c>
      <c r="J56" s="328">
        <v>54072</v>
      </c>
      <c r="K56" s="329">
        <v>29.6</v>
      </c>
      <c r="L56" s="330">
        <v>57106</v>
      </c>
      <c r="M56" s="331">
        <v>-8.4</v>
      </c>
      <c r="N56" s="332">
        <v>38</v>
      </c>
    </row>
    <row r="57" spans="1:14">
      <c r="A57" s="248"/>
      <c r="B57" s="244"/>
      <c r="C57" s="244"/>
      <c r="D57" s="244"/>
      <c r="E57" s="244"/>
      <c r="F57" s="244"/>
      <c r="G57" s="310" t="s">
        <v>516</v>
      </c>
      <c r="H57" s="311"/>
      <c r="I57" s="319">
        <v>1165883</v>
      </c>
      <c r="J57" s="320">
        <v>187050</v>
      </c>
      <c r="K57" s="321">
        <v>34.799999999999997</v>
      </c>
      <c r="L57" s="322">
        <v>128485</v>
      </c>
      <c r="M57" s="323">
        <v>8.6999999999999993</v>
      </c>
      <c r="N57" s="324">
        <v>26.1</v>
      </c>
    </row>
    <row r="58" spans="1:14">
      <c r="A58" s="248"/>
      <c r="B58" s="244"/>
      <c r="C58" s="244"/>
      <c r="D58" s="244"/>
      <c r="E58" s="244"/>
      <c r="F58" s="244"/>
      <c r="G58" s="325"/>
      <c r="H58" s="326" t="s">
        <v>513</v>
      </c>
      <c r="I58" s="327">
        <v>549751</v>
      </c>
      <c r="J58" s="328">
        <v>88200</v>
      </c>
      <c r="K58" s="329">
        <v>63.1</v>
      </c>
      <c r="L58" s="330">
        <v>62765</v>
      </c>
      <c r="M58" s="331">
        <v>9.9</v>
      </c>
      <c r="N58" s="332">
        <v>53.2</v>
      </c>
    </row>
    <row r="59" spans="1:14">
      <c r="A59" s="248"/>
      <c r="B59" s="244"/>
      <c r="C59" s="244"/>
      <c r="D59" s="244"/>
      <c r="E59" s="244"/>
      <c r="F59" s="244"/>
      <c r="G59" s="310" t="s">
        <v>517</v>
      </c>
      <c r="H59" s="311"/>
      <c r="I59" s="319">
        <v>915206</v>
      </c>
      <c r="J59" s="320">
        <v>148356</v>
      </c>
      <c r="K59" s="321">
        <v>-20.7</v>
      </c>
      <c r="L59" s="322">
        <v>128611</v>
      </c>
      <c r="M59" s="323">
        <v>0.1</v>
      </c>
      <c r="N59" s="324">
        <v>-20.8</v>
      </c>
    </row>
    <row r="60" spans="1:14">
      <c r="A60" s="248"/>
      <c r="B60" s="244"/>
      <c r="C60" s="244"/>
      <c r="D60" s="244"/>
      <c r="E60" s="244"/>
      <c r="F60" s="244"/>
      <c r="G60" s="325"/>
      <c r="H60" s="326" t="s">
        <v>513</v>
      </c>
      <c r="I60" s="333">
        <v>251481</v>
      </c>
      <c r="J60" s="328">
        <v>40765</v>
      </c>
      <c r="K60" s="329">
        <v>-53.8</v>
      </c>
      <c r="L60" s="330">
        <v>61552</v>
      </c>
      <c r="M60" s="331">
        <v>-1.9</v>
      </c>
      <c r="N60" s="332">
        <v>-51.9</v>
      </c>
    </row>
    <row r="61" spans="1:14">
      <c r="A61" s="248"/>
      <c r="B61" s="244"/>
      <c r="C61" s="244"/>
      <c r="D61" s="244"/>
      <c r="E61" s="244"/>
      <c r="F61" s="244"/>
      <c r="G61" s="310" t="s">
        <v>518</v>
      </c>
      <c r="H61" s="334"/>
      <c r="I61" s="335">
        <v>807117</v>
      </c>
      <c r="J61" s="336">
        <v>128565</v>
      </c>
      <c r="K61" s="337">
        <v>5.8</v>
      </c>
      <c r="L61" s="338">
        <v>117865</v>
      </c>
      <c r="M61" s="339">
        <v>0.7</v>
      </c>
      <c r="N61" s="324">
        <v>5.0999999999999996</v>
      </c>
    </row>
    <row r="62" spans="1:14">
      <c r="A62" s="248"/>
      <c r="B62" s="244"/>
      <c r="C62" s="244"/>
      <c r="D62" s="244"/>
      <c r="E62" s="244"/>
      <c r="F62" s="244"/>
      <c r="G62" s="325"/>
      <c r="H62" s="326" t="s">
        <v>513</v>
      </c>
      <c r="I62" s="327">
        <v>349509</v>
      </c>
      <c r="J62" s="328">
        <v>55496</v>
      </c>
      <c r="K62" s="329">
        <v>9.9</v>
      </c>
      <c r="L62" s="330">
        <v>60168</v>
      </c>
      <c r="M62" s="331">
        <v>1.5</v>
      </c>
      <c r="N62" s="332">
        <v>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82" sqref="R8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6" t="s">
        <v>3</v>
      </c>
      <c r="D47" s="1166"/>
      <c r="E47" s="1167"/>
      <c r="F47" s="11">
        <v>98.11</v>
      </c>
      <c r="G47" s="12">
        <v>103.23</v>
      </c>
      <c r="H47" s="12">
        <v>71.45</v>
      </c>
      <c r="I47" s="12">
        <v>70.56</v>
      </c>
      <c r="J47" s="13">
        <v>76.319999999999993</v>
      </c>
    </row>
    <row r="48" spans="2:10" ht="57.75" customHeight="1">
      <c r="B48" s="14"/>
      <c r="C48" s="1168" t="s">
        <v>4</v>
      </c>
      <c r="D48" s="1168"/>
      <c r="E48" s="1169"/>
      <c r="F48" s="15">
        <v>7.07</v>
      </c>
      <c r="G48" s="16">
        <v>6.43</v>
      </c>
      <c r="H48" s="16">
        <v>5.22</v>
      </c>
      <c r="I48" s="16">
        <v>4.72</v>
      </c>
      <c r="J48" s="17">
        <v>8.39</v>
      </c>
    </row>
    <row r="49" spans="2:10" ht="57.75" customHeight="1" thickBot="1">
      <c r="B49" s="18"/>
      <c r="C49" s="1170" t="s">
        <v>5</v>
      </c>
      <c r="D49" s="1170"/>
      <c r="E49" s="1171"/>
      <c r="F49" s="19">
        <v>23.56</v>
      </c>
      <c r="G49" s="20">
        <v>24.11</v>
      </c>
      <c r="H49" s="20" t="s">
        <v>525</v>
      </c>
      <c r="I49" s="20">
        <v>10.99</v>
      </c>
      <c r="J49" s="21">
        <v>11.56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dcterms:created xsi:type="dcterms:W3CDTF">2017-02-15T16:17:01Z</dcterms:created>
  <dcterms:modified xsi:type="dcterms:W3CDTF">2017-05-23T05:21:11Z</dcterms:modified>
  <cp:category/>
</cp:coreProperties>
</file>