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6" i="9" l="1"/>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E42" i="9"/>
  <c r="AM42" i="9"/>
  <c r="U42" i="9"/>
  <c r="C42" i="9"/>
  <c r="BE41" i="9"/>
  <c r="AM41" i="9"/>
  <c r="U41" i="9"/>
  <c r="C41" i="9"/>
  <c r="BE40" i="9"/>
  <c r="AM40" i="9"/>
  <c r="U40" i="9"/>
  <c r="C40" i="9"/>
  <c r="BE39" i="9"/>
  <c r="AM39" i="9"/>
  <c r="U39" i="9"/>
  <c r="C39" i="9"/>
  <c r="BE38" i="9"/>
  <c r="AM38" i="9"/>
  <c r="C38" i="9"/>
  <c r="BE37" i="9"/>
  <c r="AM37" i="9"/>
  <c r="AM36" i="9"/>
  <c r="CO34" i="9"/>
  <c r="CO35" i="9" s="1"/>
  <c r="CO36" i="9" s="1"/>
  <c r="CO37" i="9" s="1"/>
  <c r="CO38" i="9" s="1"/>
  <c r="CO39" i="9" s="1"/>
  <c r="CO40" i="9" s="1"/>
  <c r="CO41" i="9" s="1"/>
  <c r="CO42" i="9" s="1"/>
  <c r="CO43" i="9" s="1"/>
  <c r="BW34" i="9"/>
  <c r="BW35" i="9" s="1"/>
  <c r="BW36" i="9" s="1"/>
  <c r="BW37" i="9" s="1"/>
  <c r="BW38" i="9" s="1"/>
  <c r="BW39" i="9" s="1"/>
  <c r="BW40" i="9" s="1"/>
  <c r="BW41" i="9" s="1"/>
  <c r="BW42" i="9" s="1"/>
  <c r="C34" i="9"/>
  <c r="C35" i="9" l="1"/>
  <c r="C36" i="9" s="1"/>
  <c r="C37"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 r="BE35" i="9" s="1"/>
  <c r="BE36" i="9" s="1"/>
</calcChain>
</file>

<file path=xl/sharedStrings.xml><?xml version="1.0" encoding="utf-8"?>
<sst xmlns="http://schemas.openxmlformats.org/spreadsheetml/2006/main" count="1093" uniqueCount="585">
  <si>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</si>
  <si>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</si>
  <si>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</si>
  <si>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</si>
  <si>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</si>
  <si>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</si>
  <si>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</si>
  <si>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</si>
  <si>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</si>
  <si>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</si>
  <si>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</si>
  <si>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</si>
  <si>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</si>
  <si>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</si>
  <si>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</si>
  <si>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</si>
  <si>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</si>
  <si>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</si>
  <si>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</si>
  <si>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</si>
  <si>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</si>
  <si>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</si>
  <si>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</si>
  <si>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</si>
  <si>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</si>
  <si>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</si>
  <si>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</si>
  <si>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</si>
  <si>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</si>
  <si>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</si>
  <si>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</si>
  <si>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</si>
  <si>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</si>
  <si>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</si>
  <si>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</si>
  <si>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</si>
  <si>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</si>
  <si>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</si>
  <si>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</si>
  <si>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</si>
  <si>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</si>
  <si>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</si>
  <si>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</si>
  <si>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</si>
  <si>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</si>
  <si>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</si>
  <si>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</si>
  <si>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</si>
  <si>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</si>
  <si>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</si>
  <si>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</si>
  <si>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</si>
  <si>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</si>
  <si>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</si>
  <si>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</si>
  <si>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</si>
  <si>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</si>
  <si>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</si>
  <si>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</si>
  <si>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</si>
  <si>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</si>
  <si>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</si>
  <si>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</si>
  <si>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</si>
  <si>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</si>
  <si>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</si>
  <si>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</si>
  <si>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</si>
  <si>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中核市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</si>
  <si>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</si>
  <si>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</si>
  <si>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</si>
  <si>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</si>
  <si>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</si>
  <si>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</si>
  <si>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</si>
  <si>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</si>
  <si>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</si>
  <si>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</si>
  <si>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</si>
  <si>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</si>
  <si>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いわき市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</si>
  <si>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</si>
  <si>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</si>
  <si>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</si>
  <si>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</si>
  <si>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</si>
  <si>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</si>
  <si>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</si>
  <si>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</si>
  <si>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</si>
  <si>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</si>
  <si>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</si>
  <si>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</si>
  <si>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</si>
  <si>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</si>
  <si>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</si>
  <si>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</si>
  <si>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</si>
  <si>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</si>
  <si>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</si>
  <si>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</si>
  <si>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</si>
  <si>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</si>
  <si>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</si>
  <si>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</si>
  <si>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</si>
  <si>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</si>
  <si>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</si>
  <si>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</si>
  <si>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</si>
  <si>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</si>
  <si>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</si>
  <si>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</si>
  <si>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</si>
  <si>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</si>
  <si>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</si>
  <si>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</si>
  <si>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</si>
  <si>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</si>
  <si>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</si>
  <si>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</si>
  <si>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</si>
  <si>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</si>
  <si>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</si>
  <si>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</si>
  <si>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</si>
  <si>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</si>
  <si>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</si>
  <si>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</si>
  <si>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</si>
  <si>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</si>
  <si>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</si>
  <si>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</si>
  <si>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</si>
  <si>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</si>
  <si>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</si>
  <si>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</si>
  <si>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</si>
  <si>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</si>
  <si>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</si>
  <si>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</si>
  <si>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</si>
  <si>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</si>
  <si>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</si>
  <si>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</si>
  <si>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</si>
  <si>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</si>
  <si>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</si>
  <si>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</si>
  <si>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</si>
  <si>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</si>
  <si>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</si>
  <si>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</si>
  <si>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</si>
  <si>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</si>
  <si>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</si>
  <si>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</si>
  <si>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</si>
  <si>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</si>
  <si>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</si>
  <si>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</si>
  <si>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</si>
  <si>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</si>
  <si>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</si>
  <si>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</si>
  <si>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</si>
  <si>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</si>
  <si>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</si>
  <si>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</si>
  <si>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</si>
  <si>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</si>
  <si>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</si>
  <si>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</si>
  <si>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</si>
  <si>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</si>
  <si>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</si>
  <si>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</si>
  <si>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</si>
  <si>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</si>
  <si>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</si>
  <si>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</si>
  <si>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</si>
  <si>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</si>
  <si>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</si>
  <si>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</si>
  <si>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</si>
  <si>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</si>
  <si>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</si>
  <si>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</si>
  <si>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</si>
  <si>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</si>
  <si>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</si>
  <si>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福島県いわき市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</si>
  <si>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</si>
  <si>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</si>
  <si>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</si>
  <si>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</si>
  <si>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</si>
  <si>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</si>
  <si>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</si>
  <si>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</si>
  <si>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</si>
  <si>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</si>
  <si>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</si>
  <si>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</si>
  <si>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</si>
  <si>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</si>
  <si>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</si>
  <si>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</si>
  <si>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</si>
  <si>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</si>
  <si>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</si>
  <si>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</si>
  <si>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</si>
  <si>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</si>
  <si>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</si>
  <si>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</si>
  <si>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</si>
  <si>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</si>
  <si>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</si>
  <si>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</si>
  <si>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</si>
  <si>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</si>
  <si>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</si>
  <si>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</si>
  <si>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</si>
  <si>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</si>
  <si>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</si>
  <si>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</si>
  <si>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</si>
  <si>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</si>
  <si>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</si>
  <si>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</si>
  <si>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</si>
  <si>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</si>
  <si>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</si>
  <si>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</si>
  <si>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</si>
  <si>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</si>
  <si>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</si>
  <si>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</si>
  <si>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</si>
  <si>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</si>
  <si>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</si>
  <si>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</si>
  <si>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</si>
  <si>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</si>
  <si>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</si>
  <si>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</si>
  <si>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</si>
  <si>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</si>
  <si>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</si>
  <si>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</si>
  <si>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</si>
  <si>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</si>
  <si>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</si>
  <si>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</si>
  <si>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</si>
  <si>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</si>
  <si>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</si>
  <si>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</si>
  <si>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</si>
  <si>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</si>
  <si>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</si>
  <si>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</si>
  <si>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</si>
  <si>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</si>
  <si>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</si>
  <si>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</si>
  <si>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</si>
  <si>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</si>
  <si>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</si>
  <si>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</si>
  <si>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</si>
  <si>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</si>
  <si>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</si>
  <si>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</si>
  <si>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</si>
  <si>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</si>
  <si>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</si>
  <si>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</si>
  <si>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</si>
  <si>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</si>
  <si>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</si>
  <si>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</si>
  <si>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</si>
  <si>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</si>
  <si>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</si>
  <si>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</si>
  <si>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</si>
  <si>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</si>
  <si>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</si>
  <si>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</si>
  <si>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</si>
  <si>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</si>
  <si>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</si>
  <si>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</si>
  <si>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</si>
  <si>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</si>
  <si>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</si>
  <si>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</si>
  <si>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</si>
  <si>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</si>
  <si>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</si>
  <si>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</si>
  <si>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</si>
  <si>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</si>
  <si>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</si>
  <si>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</si>
  <si>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</si>
  <si>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</si>
  <si>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</si>
  <si>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</si>
  <si>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</si>
  <si>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</si>
  <si>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</si>
  <si>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</si>
  <si>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</si>
  <si>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</si>
  <si>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</si>
  <si>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</si>
  <si>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</si>
  <si>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</si>
  <si>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</si>
  <si>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</si>
  <si>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</si>
  <si>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</si>
  <si>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</si>
  <si>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</si>
  <si>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</si>
  <si>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</si>
  <si>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</si>
  <si>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</si>
  <si>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</si>
  <si>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</si>
  <si>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</si>
  <si>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</si>
  <si>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</si>
  <si>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</si>
  <si>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</si>
  <si>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福島県いわき市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</si>
  <si>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</si>
  <si>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</si>
  <si>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</si>
  <si>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</si>
  <si>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</si>
  <si>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</si>
  <si>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</si>
  <si>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</si>
  <si>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</si>
  <si>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</si>
  <si>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</si>
  <si>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</si>
  <si>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</si>
  <si>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</si>
  <si>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</si>
  <si>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</si>
  <si>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</si>
  <si>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</si>
  <si>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</si>
  <si>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</si>
  <si>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母子父子寡婦福祉資金貸付金特別会計</t>
    <phoneticPr fontId="5"/>
  </si>
  <si>
    <t>土地区画整理事業特別会計</t>
    <phoneticPr fontId="5"/>
  </si>
  <si>
    <t>地域汚水処理事業特別会計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</si>
  <si>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</si>
  <si>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</si>
  <si>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</si>
  <si>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</si>
  <si>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</si>
  <si>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</si>
  <si>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</si>
  <si>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</si>
  <si>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</si>
  <si>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</si>
  <si>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</si>
  <si>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</si>
  <si>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</si>
  <si>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国民健康保険事業（事業勘定）特別会計</t>
    <phoneticPr fontId="5"/>
  </si>
  <si>
    <t>国民健康保険事業（直診勘定）特別会計</t>
    <phoneticPr fontId="5"/>
  </si>
  <si>
    <t>-</t>
    <phoneticPr fontId="5"/>
  </si>
  <si>
    <t>後期高齢者医療特別会計</t>
    <phoneticPr fontId="5"/>
  </si>
  <si>
    <t>介護保険特別会計</t>
    <phoneticPr fontId="5"/>
  </si>
  <si>
    <t>競輪事業特別会計</t>
    <phoneticPr fontId="5"/>
  </si>
  <si>
    <t>水道事業会計</t>
    <phoneticPr fontId="5"/>
  </si>
  <si>
    <t>法適用企業</t>
    <phoneticPr fontId="5"/>
  </si>
  <si>
    <t>病院事業会計</t>
    <phoneticPr fontId="5"/>
  </si>
  <si>
    <t>下水道事業特別会計</t>
    <phoneticPr fontId="5"/>
  </si>
  <si>
    <t>法非適用企業</t>
    <phoneticPr fontId="5"/>
  </si>
  <si>
    <t>農業集落排水事業特別会計</t>
    <phoneticPr fontId="5"/>
  </si>
  <si>
    <t>中央卸売市場事業特別会計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</si>
  <si>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</si>
  <si>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</si>
  <si>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</si>
  <si>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</si>
  <si>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</si>
  <si>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</si>
  <si>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</si>
  <si>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</si>
  <si>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</si>
  <si>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</si>
  <si>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</si>
  <si>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</si>
  <si>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</si>
  <si>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</si>
  <si>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</si>
  <si>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</si>
  <si>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</si>
  <si>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</si>
  <si>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</si>
  <si>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</si>
  <si>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</si>
  <si>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</si>
  <si>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</si>
  <si>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</si>
  <si>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</si>
  <si>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</si>
  <si>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</si>
  <si>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</si>
  <si>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</si>
  <si>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</si>
  <si>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</si>
  <si>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</si>
  <si>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</si>
  <si>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</si>
  <si>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</si>
  <si>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</si>
  <si>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</si>
  <si>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</si>
  <si>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</si>
  <si>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</si>
  <si>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</si>
  <si>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</si>
  <si>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</si>
  <si>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</si>
  <si>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</si>
  <si>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</si>
  <si>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</si>
  <si>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</si>
  <si>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</si>
  <si>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</si>
  <si>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</si>
  <si>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</si>
  <si>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</si>
  <si>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</si>
  <si>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</si>
  <si>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</si>
  <si>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</si>
  <si>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</si>
  <si>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</si>
  <si>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</si>
  <si>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</si>
  <si>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</si>
  <si>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</si>
  <si>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</si>
  <si>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</si>
  <si>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</si>
  <si>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</si>
  <si>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</si>
  <si>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</si>
  <si>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</si>
  <si>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</si>
  <si>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</si>
  <si>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</si>
  <si>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</si>
  <si>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</si>
  <si>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</si>
  <si>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</si>
  <si>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</si>
  <si>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</si>
  <si>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</si>
  <si>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</si>
  <si>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</si>
  <si>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</si>
  <si>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</si>
  <si>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</si>
  <si>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</si>
  <si>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</si>
  <si>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</si>
  <si>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</si>
  <si>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</si>
  <si>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</si>
  <si>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</si>
  <si>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</si>
  <si>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</si>
  <si>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</si>
  <si>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</si>
  <si>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</si>
  <si>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</si>
  <si>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</si>
  <si>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</si>
  <si>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</si>
  <si>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</si>
  <si>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</si>
  <si>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</si>
  <si>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</si>
  <si>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</si>
  <si>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</si>
  <si>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</si>
  <si>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</si>
  <si>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</si>
  <si>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</si>
  <si>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</si>
  <si>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</si>
  <si>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</si>
  <si>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</si>
  <si>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</si>
  <si>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</si>
  <si>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</si>
  <si>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</si>
  <si>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</si>
  <si>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</si>
  <si>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</si>
  <si>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</si>
  <si>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</si>
  <si>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</si>
  <si>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</si>
  <si>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</si>
  <si>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</si>
  <si>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</si>
  <si>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</si>
  <si>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</si>
  <si>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</si>
  <si>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</si>
  <si>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</si>
  <si>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</si>
  <si>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</si>
  <si>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</si>
  <si>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</si>
  <si>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</si>
  <si>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</si>
  <si>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0.25</t>
  </si>
  <si>
    <t>土地区画整理事業特別会計</t>
  </si>
  <si>
    <t>▲ 2.61</t>
  </si>
  <si>
    <t>▲ 0.34</t>
  </si>
  <si>
    <t>水道事業会計</t>
  </si>
  <si>
    <t>病院事業会計</t>
  </si>
  <si>
    <t>一般会計</t>
  </si>
  <si>
    <t>国民健康保険事業（事業勘定）特別会計</t>
  </si>
  <si>
    <t>下水道事業特別会計</t>
  </si>
  <si>
    <t>競輪事業特別会計</t>
  </si>
  <si>
    <t>介護保険特別会計</t>
  </si>
  <si>
    <t>その他会計（赤字）</t>
  </si>
  <si>
    <t>▲ 0.08</t>
  </si>
  <si>
    <t>その他会計（黒字）</t>
  </si>
  <si>
    <t>公立小野町地方綜合病院企業団</t>
    <rPh sb="0" eb="2">
      <t>コウリツ</t>
    </rPh>
    <rPh sb="2" eb="5">
      <t>オノマチ</t>
    </rPh>
    <rPh sb="5" eb="7">
      <t>チホウ</t>
    </rPh>
    <rPh sb="7" eb="9">
      <t>ソウゴウ</t>
    </rPh>
    <rPh sb="9" eb="11">
      <t>ビョウイン</t>
    </rPh>
    <rPh sb="11" eb="13">
      <t>キギョウ</t>
    </rPh>
    <rPh sb="13" eb="14">
      <t>ダン</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</si>
  <si>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</si>
  <si>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</si>
  <si>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福島県市町村総合事務組合（消防賞じゅつ特別会計）</t>
    <rPh sb="0" eb="3">
      <t>フクシマケン</t>
    </rPh>
    <rPh sb="3" eb="6">
      <t>シチョウソン</t>
    </rPh>
    <rPh sb="6" eb="8">
      <t>ソウゴウ</t>
    </rPh>
    <rPh sb="8" eb="10">
      <t>ジム</t>
    </rPh>
    <rPh sb="10" eb="12">
      <t>クミアイ</t>
    </rPh>
    <rPh sb="13" eb="15">
      <t>ショウボウ</t>
    </rPh>
    <rPh sb="15" eb="16">
      <t>ショウ</t>
    </rPh>
    <rPh sb="19" eb="21">
      <t>トクベツ</t>
    </rPh>
    <rPh sb="21" eb="23">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</si>
  <si>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</si>
  <si>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</si>
  <si>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福島県市民交通災害共済組合</t>
    <rPh sb="0" eb="3">
      <t>フクシマケン</t>
    </rPh>
    <rPh sb="3" eb="5">
      <t>シミン</t>
    </rPh>
    <rPh sb="5" eb="7">
      <t>コウツウ</t>
    </rPh>
    <rPh sb="7" eb="9">
      <t>サイガイ</t>
    </rPh>
    <rPh sb="9" eb="11">
      <t>キョウサイ</t>
    </rPh>
    <rPh sb="11" eb="13">
      <t>クミアイ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</si>
  <si>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</si>
  <si>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</si>
  <si>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法適用企業</t>
  </si>
  <si>
    <t>いわき市国際交流協会</t>
    <rPh sb="3" eb="4">
      <t>シ</t>
    </rPh>
    <rPh sb="4" eb="6">
      <t>コクサイ</t>
    </rPh>
    <rPh sb="6" eb="8">
      <t>コウリュウ</t>
    </rPh>
    <rPh sb="8" eb="10">
      <t>キョウカイ</t>
    </rPh>
    <phoneticPr fontId="2"/>
  </si>
  <si>
    <t>常磐湯本温泉</t>
    <rPh sb="0" eb="2">
      <t>ジョウバン</t>
    </rPh>
    <rPh sb="2" eb="4">
      <t>ユモト</t>
    </rPh>
    <rPh sb="4" eb="6">
      <t>オンセン</t>
    </rPh>
    <phoneticPr fontId="2"/>
  </si>
  <si>
    <t>いわき市社会福祉施設事業団</t>
    <rPh sb="3" eb="4">
      <t>シ</t>
    </rPh>
    <rPh sb="4" eb="6">
      <t>シャカイ</t>
    </rPh>
    <rPh sb="6" eb="8">
      <t>フクシ</t>
    </rPh>
    <rPh sb="8" eb="10">
      <t>シセツ</t>
    </rPh>
    <rPh sb="10" eb="13">
      <t>ジギョウダン</t>
    </rPh>
    <phoneticPr fontId="2"/>
  </si>
  <si>
    <t>いわきの里鬼ヶ城</t>
    <rPh sb="4" eb="5">
      <t>サト</t>
    </rPh>
    <rPh sb="5" eb="6">
      <t>オニ</t>
    </rPh>
    <rPh sb="7" eb="8">
      <t>シロ</t>
    </rPh>
    <phoneticPr fontId="2"/>
  </si>
  <si>
    <t>いわき勤労福祉事業団</t>
    <rPh sb="3" eb="5">
      <t>キンロウ</t>
    </rPh>
    <rPh sb="5" eb="7">
      <t>フクシ</t>
    </rPh>
    <rPh sb="7" eb="10">
      <t>ジギョウダン</t>
    </rPh>
    <phoneticPr fontId="2"/>
  </si>
  <si>
    <t>いわき市勤労者福祉サービスセンター</t>
    <rPh sb="3" eb="4">
      <t>シ</t>
    </rPh>
    <rPh sb="4" eb="7">
      <t>キンロウシャ</t>
    </rPh>
    <rPh sb="7" eb="9">
      <t>フクシ</t>
    </rPh>
    <phoneticPr fontId="2"/>
  </si>
  <si>
    <t>いわき市産業振興公社</t>
    <rPh sb="3" eb="4">
      <t>シ</t>
    </rPh>
    <rPh sb="4" eb="6">
      <t>サンギョウ</t>
    </rPh>
    <rPh sb="6" eb="8">
      <t>シンコウ</t>
    </rPh>
    <rPh sb="8" eb="10">
      <t>コウシャ</t>
    </rPh>
    <phoneticPr fontId="2"/>
  </si>
  <si>
    <t>いわき市観光物産センター</t>
    <rPh sb="3" eb="4">
      <t>シ</t>
    </rPh>
    <rPh sb="4" eb="6">
      <t>カンコウ</t>
    </rPh>
    <rPh sb="6" eb="8">
      <t>ブッサン</t>
    </rPh>
    <phoneticPr fontId="2"/>
  </si>
  <si>
    <t>いわきニュータウンセンター</t>
  </si>
  <si>
    <t>いわき市土地開発公社</t>
    <rPh sb="3" eb="4">
      <t>シ</t>
    </rPh>
    <rPh sb="4" eb="6">
      <t>トチ</t>
    </rPh>
    <rPh sb="6" eb="8">
      <t>カイハツ</t>
    </rPh>
    <rPh sb="8" eb="10">
      <t>コウシャ</t>
    </rPh>
    <phoneticPr fontId="2"/>
  </si>
  <si>
    <t>いわき市公園緑地観光公社</t>
    <rPh sb="3" eb="4">
      <t>シ</t>
    </rPh>
    <rPh sb="4" eb="6">
      <t>コウエン</t>
    </rPh>
    <rPh sb="6" eb="8">
      <t>リョクチ</t>
    </rPh>
    <rPh sb="8" eb="10">
      <t>カンコウ</t>
    </rPh>
    <rPh sb="10" eb="12">
      <t>コウシャ</t>
    </rPh>
    <phoneticPr fontId="2"/>
  </si>
  <si>
    <t>いわき市潮学生寮</t>
    <rPh sb="3" eb="4">
      <t>シ</t>
    </rPh>
    <rPh sb="4" eb="5">
      <t>ウシオ</t>
    </rPh>
    <rPh sb="5" eb="8">
      <t>ガクセイリョウ</t>
    </rPh>
    <phoneticPr fontId="2"/>
  </si>
  <si>
    <t>いわき市教育文化事業団</t>
    <rPh sb="3" eb="4">
      <t>シ</t>
    </rPh>
    <rPh sb="4" eb="6">
      <t>キョウイク</t>
    </rPh>
    <rPh sb="6" eb="8">
      <t>ブンカ</t>
    </rPh>
    <rPh sb="8" eb="11">
      <t>ジギョウダン</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</si>
  <si>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</si>
  <si>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</si>
  <si>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</si>
  <si>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</si>
  <si>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</si>
  <si>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</si>
  <si>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</si>
  <si>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</si>
  <si>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</si>
  <si>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</si>
  <si>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</si>
  <si>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</si>
  <si>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</si>
  <si>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</si>
  <si>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</si>
  <si>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</si>
  <si>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については、新病院建設に伴う企業債償還分に係る一般会計からの繰入見込額が増となったものの、公共施設整備基金等への積み増しによる充当可能基金残高の増等により、前年度と比較して4.1ポイント低下した。また、実質公債費比率については、南部清掃センターの整備に要した一般廃棄物処理事業債などの既発債の償還が進んだことにより、元利償還金が減となったほか、債務負担行為に基づく支出額が減となったことなどにより、前年度と比較して1.4ポイント低下した。
　今後は、新病院建設に伴う企業債の償還分に伴う一般会計からの繰出金の増加等が見込まれることから、動向を注視しながら、引き続き適正な水準を維持できるよう努める。</t>
    <rPh sb="1" eb="3">
      <t>ショウライ</t>
    </rPh>
    <rPh sb="3" eb="5">
      <t>フタン</t>
    </rPh>
    <rPh sb="5" eb="7">
      <t>ヒリツ</t>
    </rPh>
    <rPh sb="85" eb="88">
      <t>ゼンネンド</t>
    </rPh>
    <rPh sb="89" eb="91">
      <t>ヒカク</t>
    </rPh>
    <rPh sb="108" eb="110">
      <t>ジッシツ</t>
    </rPh>
    <rPh sb="110" eb="112">
      <t>コウサイ</t>
    </rPh>
    <rPh sb="112" eb="113">
      <t>ヒ</t>
    </rPh>
    <rPh sb="113" eb="115">
      <t>ヒリツ</t>
    </rPh>
    <rPh sb="228" eb="230">
      <t>コンゴ</t>
    </rPh>
    <rPh sb="232" eb="235">
      <t>シンビョウイン</t>
    </rPh>
    <rPh sb="235" eb="237">
      <t>ケンセツ</t>
    </rPh>
    <rPh sb="238" eb="239">
      <t>トモナ</t>
    </rPh>
    <rPh sb="240" eb="242">
      <t>キギョウ</t>
    </rPh>
    <rPh sb="242" eb="243">
      <t>サイ</t>
    </rPh>
    <rPh sb="244" eb="246">
      <t>ショウカン</t>
    </rPh>
    <rPh sb="246" eb="247">
      <t>ブン</t>
    </rPh>
    <rPh sb="248" eb="249">
      <t>トモナ</t>
    </rPh>
    <rPh sb="250" eb="252">
      <t>イッパン</t>
    </rPh>
    <rPh sb="252" eb="254">
      <t>カイケイ</t>
    </rPh>
    <rPh sb="257" eb="259">
      <t>クリダ</t>
    </rPh>
    <rPh sb="259" eb="260">
      <t>キン</t>
    </rPh>
    <rPh sb="261" eb="263">
      <t>ゾウカ</t>
    </rPh>
    <rPh sb="263" eb="264">
      <t>トウ</t>
    </rPh>
    <rPh sb="265" eb="267">
      <t>ミコ</t>
    </rPh>
    <rPh sb="275" eb="277">
      <t>ドウコウ</t>
    </rPh>
    <rPh sb="278" eb="280">
      <t>チュウシ</t>
    </rPh>
    <rPh sb="285" eb="286">
      <t>ヒ</t>
    </rPh>
    <rPh sb="287" eb="288">
      <t>ツヅ</t>
    </rPh>
    <rPh sb="289" eb="291">
      <t>テキセイ</t>
    </rPh>
    <rPh sb="292" eb="294">
      <t>スイジュン</t>
    </rPh>
    <rPh sb="295" eb="297">
      <t>イジ</t>
    </rPh>
    <rPh sb="302" eb="303">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</si>
</sst>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43858</c:v>
                </c:pt>
                <c:pt idx="1">
                  <c:v>41705</c:v>
                </c:pt>
                <c:pt idx="2">
                  <c:v>47677</c:v>
                </c:pt>
                <c:pt idx="3">
                  <c:v>51613</c:v>
                </c:pt>
                <c:pt idx="4">
                  <c:v>50880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22236</c:v>
                </c:pt>
                <c:pt idx="1">
                  <c:v>39352</c:v>
                </c:pt>
                <c:pt idx="2">
                  <c:v>112309</c:v>
                </c:pt>
                <c:pt idx="3">
                  <c:v>143980</c:v>
                </c:pt>
                <c:pt idx="4">
                  <c:v>114922</c:v>
                </c:pt>
              </c:numCache>
            </c:numRef>
          </c:val>
          <c:smooth val="0"/>
        </c:ser>
        <c:dLbls>
          <c:showLegendKey val="0"/>
          <c:showVal val="0"/>
          <c:showCatName val="0"/>
          <c:showSerName val="0"/>
          <c:showPercent val="0"/>
          <c:showBubbleSize val="0"/>
        </c:dLbls>
        <c:marker val="1"/>
        <c:smooth val="0"/>
        <c:axId val="115120384"/>
        <c:axId val="115130752"/>
      </c:lineChart>
      <c:catAx>
        <c:axId val="1151203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130752"/>
        <c:crosses val="autoZero"/>
        <c:auto val="1"/>
        <c:lblAlgn val="ctr"/>
        <c:lblOffset val="100"/>
        <c:tickLblSkip val="1"/>
        <c:tickMarkSkip val="1"/>
        <c:noMultiLvlLbl val="0"/>
      </c:catAx>
      <c:valAx>
        <c:axId val="11513075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120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4.54</c:v>
                </c:pt>
                <c:pt idx="1">
                  <c:v>6.64</c:v>
                </c:pt>
                <c:pt idx="2">
                  <c:v>9.3800000000000008</c:v>
                </c:pt>
                <c:pt idx="3">
                  <c:v>7.48</c:v>
                </c:pt>
                <c:pt idx="4">
                  <c:v>7.12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11.59</c:v>
                </c:pt>
                <c:pt idx="1">
                  <c:v>13.89</c:v>
                </c:pt>
                <c:pt idx="2">
                  <c:v>14.57</c:v>
                </c:pt>
                <c:pt idx="3">
                  <c:v>16.13</c:v>
                </c:pt>
                <c:pt idx="4">
                  <c:v>19.54</c:v>
                </c:pt>
              </c:numCache>
            </c:numRef>
          </c:val>
        </c:ser>
        <c:dLbls>
          <c:showLegendKey val="0"/>
          <c:showVal val="0"/>
          <c:showCatName val="0"/>
          <c:showSerName val="0"/>
          <c:showPercent val="0"/>
          <c:showBubbleSize val="0"/>
        </c:dLbls>
        <c:gapWidth val="250"/>
        <c:overlap val="100"/>
        <c:axId val="129299200"/>
        <c:axId val="129301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0.31</c:v>
                </c:pt>
                <c:pt idx="1">
                  <c:v>4.2699999999999996</c:v>
                </c:pt>
                <c:pt idx="2">
                  <c:v>3.58</c:v>
                </c:pt>
                <c:pt idx="3">
                  <c:v>-0.25</c:v>
                </c:pt>
                <c:pt idx="4">
                  <c:v>3.1</c:v>
                </c:pt>
              </c:numCache>
            </c:numRef>
          </c:val>
          <c:smooth val="0"/>
        </c:ser>
        <c:dLbls>
          <c:showLegendKey val="0"/>
          <c:showVal val="0"/>
          <c:showCatName val="0"/>
          <c:showSerName val="0"/>
          <c:showPercent val="0"/>
          <c:showBubbleSize val="0"/>
        </c:dLbls>
        <c:marker val="1"/>
        <c:smooth val="0"/>
        <c:axId val="129299200"/>
        <c:axId val="129301120"/>
      </c:lineChart>
      <c:catAx>
        <c:axId val="129299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301120"/>
        <c:crosses val="autoZero"/>
        <c:auto val="1"/>
        <c:lblAlgn val="ctr"/>
        <c:lblOffset val="100"/>
        <c:tickLblSkip val="1"/>
        <c:tickMarkSkip val="1"/>
        <c:noMultiLvlLbl val="0"/>
      </c:catAx>
      <c:valAx>
        <c:axId val="129301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299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0.38</c:v>
                </c:pt>
                <c:pt idx="2">
                  <c:v>#N/A</c:v>
                </c:pt>
                <c:pt idx="3">
                  <c:v>0.43</c:v>
                </c:pt>
                <c:pt idx="4">
                  <c:v>#N/A</c:v>
                </c:pt>
                <c:pt idx="5">
                  <c:v>0.47</c:v>
                </c:pt>
                <c:pt idx="6">
                  <c:v>#N/A</c:v>
                </c:pt>
                <c:pt idx="7">
                  <c:v>0.47</c:v>
                </c:pt>
                <c:pt idx="8">
                  <c:v>#N/A</c:v>
                </c:pt>
                <c:pt idx="9">
                  <c:v>0.52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0.08</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0.96</c:v>
                </c:pt>
                <c:pt idx="2">
                  <c:v>#N/A</c:v>
                </c:pt>
                <c:pt idx="3">
                  <c:v>1.19</c:v>
                </c:pt>
                <c:pt idx="4">
                  <c:v>#N/A</c:v>
                </c:pt>
                <c:pt idx="5">
                  <c:v>1.36</c:v>
                </c:pt>
                <c:pt idx="6">
                  <c:v>#N/A</c:v>
                </c:pt>
                <c:pt idx="7">
                  <c:v>0.78</c:v>
                </c:pt>
                <c:pt idx="8">
                  <c:v>#N/A</c:v>
                </c:pt>
                <c:pt idx="9">
                  <c:v>0.87</c:v>
                </c:pt>
              </c:numCache>
            </c:numRef>
          </c:val>
        </c:ser>
        <c:ser>
          <c:idx val="3"/>
          <c:order val="3"/>
          <c:tx>
            <c:strRef>
              <c:f>データシート!$A$30</c:f>
              <c:strCache>
                <c:ptCount val="1"/>
                <c:pt idx="0">
                  <c:v>競輪事業特別会計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0.6</c:v>
                </c:pt>
                <c:pt idx="2">
                  <c:v>#N/A</c:v>
                </c:pt>
                <c:pt idx="3">
                  <c:v>1.27</c:v>
                </c:pt>
                <c:pt idx="4">
                  <c:v>#N/A</c:v>
                </c:pt>
                <c:pt idx="5">
                  <c:v>1.39</c:v>
                </c:pt>
                <c:pt idx="6">
                  <c:v>#N/A</c:v>
                </c:pt>
                <c:pt idx="7">
                  <c:v>0.78</c:v>
                </c:pt>
                <c:pt idx="8">
                  <c:v>#N/A</c:v>
                </c:pt>
                <c:pt idx="9">
                  <c:v>0.91</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0.22</c:v>
                </c:pt>
                <c:pt idx="4">
                  <c:v>#N/A</c:v>
                </c:pt>
                <c:pt idx="5">
                  <c:v>0</c:v>
                </c:pt>
                <c:pt idx="6">
                  <c:v>#N/A</c:v>
                </c:pt>
                <c:pt idx="7">
                  <c:v>0</c:v>
                </c:pt>
                <c:pt idx="8">
                  <c:v>#N/A</c:v>
                </c:pt>
                <c:pt idx="9">
                  <c:v>1.87</c:v>
                </c:pt>
              </c:numCache>
            </c:numRef>
          </c:val>
        </c:ser>
        <c:ser>
          <c:idx val="5"/>
          <c:order val="5"/>
          <c:tx>
            <c:strRef>
              <c:f>データシート!$A$32</c:f>
              <c:strCache>
                <c:ptCount val="1"/>
                <c:pt idx="0">
                  <c:v>国民健康保険事業（事業勘定）特別会計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1.99</c:v>
                </c:pt>
                <c:pt idx="2">
                  <c:v>#N/A</c:v>
                </c:pt>
                <c:pt idx="3">
                  <c:v>3.86</c:v>
                </c:pt>
                <c:pt idx="4">
                  <c:v>#N/A</c:v>
                </c:pt>
                <c:pt idx="5">
                  <c:v>3.36</c:v>
                </c:pt>
                <c:pt idx="6">
                  <c:v>#N/A</c:v>
                </c:pt>
                <c:pt idx="7">
                  <c:v>4.1900000000000004</c:v>
                </c:pt>
                <c:pt idx="8">
                  <c:v>#N/A</c:v>
                </c:pt>
                <c:pt idx="9">
                  <c:v>3.7</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4.18</c:v>
                </c:pt>
                <c:pt idx="2">
                  <c:v>#N/A</c:v>
                </c:pt>
                <c:pt idx="3">
                  <c:v>6.28</c:v>
                </c:pt>
                <c:pt idx="4">
                  <c:v>#N/A</c:v>
                </c:pt>
                <c:pt idx="5">
                  <c:v>9</c:v>
                </c:pt>
                <c:pt idx="6">
                  <c:v>#N/A</c:v>
                </c:pt>
                <c:pt idx="7">
                  <c:v>9.66</c:v>
                </c:pt>
                <c:pt idx="8">
                  <c:v>#N/A</c:v>
                </c:pt>
                <c:pt idx="9">
                  <c:v>7.15</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1.52</c:v>
                </c:pt>
                <c:pt idx="2">
                  <c:v>#N/A</c:v>
                </c:pt>
                <c:pt idx="3">
                  <c:v>3.52</c:v>
                </c:pt>
                <c:pt idx="4">
                  <c:v>#N/A</c:v>
                </c:pt>
                <c:pt idx="5">
                  <c:v>5.28</c:v>
                </c:pt>
                <c:pt idx="6">
                  <c:v>#N/A</c:v>
                </c:pt>
                <c:pt idx="7">
                  <c:v>6.84</c:v>
                </c:pt>
                <c:pt idx="8">
                  <c:v>#N/A</c:v>
                </c:pt>
                <c:pt idx="9">
                  <c:v>8.7799999999999994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9.2200000000000006</c:v>
                </c:pt>
                <c:pt idx="2">
                  <c:v>#N/A</c:v>
                </c:pt>
                <c:pt idx="3">
                  <c:v>9.94</c:v>
                </c:pt>
                <c:pt idx="4">
                  <c:v>#N/A</c:v>
                </c:pt>
                <c:pt idx="5">
                  <c:v>10.97</c:v>
                </c:pt>
                <c:pt idx="6">
                  <c:v>#N/A</c:v>
                </c:pt>
                <c:pt idx="7">
                  <c:v>11.39</c:v>
                </c:pt>
                <c:pt idx="8">
                  <c:v>#N/A</c:v>
                </c:pt>
                <c:pt idx="9">
                  <c:v>13.14</c:v>
                </c:pt>
              </c:numCache>
            </c:numRef>
          </c:val>
        </c:ser>
        <c:ser>
          <c:idx val="9"/>
          <c:order val="9"/>
          <c:tx>
            <c:strRef>
              <c:f>データシート!$A$36</c:f>
              <c:strCache>
                <c:ptCount val="1"/>
                <c:pt idx="0">
                  <c:v>土地区画整理事業特別会計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c:v>
                </c:pt>
                <c:pt idx="2">
                  <c:v>#N/A</c:v>
                </c:pt>
                <c:pt idx="3">
                  <c:v>0</c:v>
                </c:pt>
                <c:pt idx="4">
                  <c:v>#N/A</c:v>
                </c:pt>
                <c:pt idx="5">
                  <c:v>0</c:v>
                </c:pt>
                <c:pt idx="6">
                  <c:v>2.61</c:v>
                </c:pt>
                <c:pt idx="7">
                  <c:v>#N/A</c:v>
                </c:pt>
                <c:pt idx="8">
                  <c:v>0.34</c:v>
                </c:pt>
                <c:pt idx="9">
                  <c:v>#N/A</c:v>
                </c:pt>
              </c:numCache>
            </c:numRef>
          </c:val>
        </c:ser>
        <c:dLbls>
          <c:showLegendKey val="0"/>
          <c:showVal val="0"/>
          <c:showCatName val="0"/>
          <c:showSerName val="0"/>
          <c:showPercent val="0"/>
          <c:showBubbleSize val="0"/>
        </c:dLbls>
        <c:gapWidth val="150"/>
        <c:overlap val="100"/>
        <c:axId val="110921984"/>
        <c:axId val="110927872"/>
      </c:barChart>
      <c:catAx>
        <c:axId val="110921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927872"/>
        <c:crosses val="autoZero"/>
        <c:auto val="1"/>
        <c:lblAlgn val="ctr"/>
        <c:lblOffset val="100"/>
        <c:tickLblSkip val="1"/>
        <c:tickMarkSkip val="1"/>
        <c:noMultiLvlLbl val="0"/>
      </c:catAx>
      <c:valAx>
        <c:axId val="110927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921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13462</c:v>
                </c:pt>
                <c:pt idx="5">
                  <c:v>13253</c:v>
                </c:pt>
                <c:pt idx="8">
                  <c:v>13024</c:v>
                </c:pt>
                <c:pt idx="11">
                  <c:v>12765</c:v>
                </c:pt>
                <c:pt idx="14">
                  <c:v>11864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972</c:v>
                </c:pt>
                <c:pt idx="3">
                  <c:v>973</c:v>
                </c:pt>
                <c:pt idx="6">
                  <c:v>973</c:v>
                </c:pt>
                <c:pt idx="9">
                  <c:v>1840</c:v>
                </c:pt>
                <c:pt idx="12">
                  <c:v>973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c:v>
                </c:pt>
                <c:pt idx="3">
                  <c:v>3</c:v>
                </c:pt>
                <c:pt idx="6">
                  <c:v>3</c:v>
                </c:pt>
                <c:pt idx="9">
                  <c:v>3</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3738</c:v>
                </c:pt>
                <c:pt idx="3">
                  <c:v>3743</c:v>
                </c:pt>
                <c:pt idx="6">
                  <c:v>3308</c:v>
                </c:pt>
                <c:pt idx="9">
                  <c:v>3134</c:v>
                </c:pt>
                <c:pt idx="12">
                  <c:v>3990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17000</c:v>
                </c:pt>
                <c:pt idx="3">
                  <c:v>16276</c:v>
                </c:pt>
                <c:pt idx="6">
                  <c:v>15136</c:v>
                </c:pt>
                <c:pt idx="9">
                  <c:v>14490</c:v>
                </c:pt>
                <c:pt idx="12">
                  <c:v>12132</c:v>
                </c:pt>
              </c:numCache>
            </c:numRef>
          </c:val>
        </c:ser>
        <c:dLbls>
          <c:showLegendKey val="0"/>
          <c:showVal val="0"/>
          <c:showCatName val="0"/>
          <c:showSerName val="0"/>
          <c:showPercent val="0"/>
          <c:showBubbleSize val="0"/>
        </c:dLbls>
        <c:gapWidth val="100"/>
        <c:overlap val="100"/>
        <c:axId val="115015680"/>
        <c:axId val="115017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8251</c:v>
                </c:pt>
                <c:pt idx="2">
                  <c:v>#N/A</c:v>
                </c:pt>
                <c:pt idx="3">
                  <c:v>#N/A</c:v>
                </c:pt>
                <c:pt idx="4">
                  <c:v>7742</c:v>
                </c:pt>
                <c:pt idx="5">
                  <c:v>#N/A</c:v>
                </c:pt>
                <c:pt idx="6">
                  <c:v>#N/A</c:v>
                </c:pt>
                <c:pt idx="7">
                  <c:v>6396</c:v>
                </c:pt>
                <c:pt idx="8">
                  <c:v>#N/A</c:v>
                </c:pt>
                <c:pt idx="9">
                  <c:v>#N/A</c:v>
                </c:pt>
                <c:pt idx="10">
                  <c:v>6702</c:v>
                </c:pt>
                <c:pt idx="11">
                  <c:v>#N/A</c:v>
                </c:pt>
                <c:pt idx="12">
                  <c:v>#N/A</c:v>
                </c:pt>
                <c:pt idx="13">
                  <c:v>5234</c:v>
                </c:pt>
                <c:pt idx="14">
                  <c:v>#N/A</c:v>
                </c:pt>
              </c:numCache>
            </c:numRef>
          </c:val>
          <c:smooth val="0"/>
        </c:ser>
        <c:dLbls>
          <c:showLegendKey val="0"/>
          <c:showVal val="0"/>
          <c:showCatName val="0"/>
          <c:showSerName val="0"/>
          <c:showPercent val="0"/>
          <c:showBubbleSize val="0"/>
        </c:dLbls>
        <c:marker val="1"/>
        <c:smooth val="0"/>
        <c:axId val="115015680"/>
        <c:axId val="115017600"/>
      </c:lineChart>
      <c:catAx>
        <c:axId val="11501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017600"/>
        <c:crosses val="autoZero"/>
        <c:auto val="1"/>
        <c:lblAlgn val="ctr"/>
        <c:lblOffset val="100"/>
        <c:tickLblSkip val="1"/>
        <c:tickMarkSkip val="1"/>
        <c:noMultiLvlLbl val="0"/>
      </c:catAx>
      <c:valAx>
        <c:axId val="115017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015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113069</c:v>
                </c:pt>
                <c:pt idx="5">
                  <c:v>112406</c:v>
                </c:pt>
                <c:pt idx="8">
                  <c:v>112207</c:v>
                </c:pt>
                <c:pt idx="11">
                  <c:v>111479</c:v>
                </c:pt>
                <c:pt idx="14">
                  <c:v>112327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35254</c:v>
                </c:pt>
                <c:pt idx="5">
                  <c:v>32563</c:v>
                </c:pt>
                <c:pt idx="8">
                  <c:v>30274</c:v>
                </c:pt>
                <c:pt idx="11">
                  <c:v>28257</c:v>
                </c:pt>
                <c:pt idx="14">
                  <c:v>27623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20803</c:v>
                </c:pt>
                <c:pt idx="5">
                  <c:v>24857</c:v>
                </c:pt>
                <c:pt idx="8">
                  <c:v>29456</c:v>
                </c:pt>
                <c:pt idx="11">
                  <c:v>33004</c:v>
                </c:pt>
                <c:pt idx="14">
                  <c:v>39203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20936</c:v>
                </c:pt>
                <c:pt idx="3">
                  <c:v>19912</c:v>
                </c:pt>
                <c:pt idx="6">
                  <c:v>18227</c:v>
                </c:pt>
                <c:pt idx="9">
                  <c:v>16830</c:v>
                </c:pt>
                <c:pt idx="12">
                  <c:v>16955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16</c:v>
                </c:pt>
                <c:pt idx="3">
                  <c:v>14</c:v>
                </c:pt>
                <c:pt idx="6">
                  <c:v>13</c:v>
                </c:pt>
                <c:pt idx="9">
                  <c:v>26</c:v>
                </c:pt>
                <c:pt idx="12">
                  <c:v>24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54290</c:v>
                </c:pt>
                <c:pt idx="3">
                  <c:v>53311</c:v>
                </c:pt>
                <c:pt idx="6">
                  <c:v>51110</c:v>
                </c:pt>
                <c:pt idx="9">
                  <c:v>48072</c:v>
                </c:pt>
                <c:pt idx="12">
                  <c:v>52839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11179</c:v>
                </c:pt>
                <c:pt idx="3">
                  <c:v>11283</c:v>
                </c:pt>
                <c:pt idx="6">
                  <c:v>10873</c:v>
                </c:pt>
                <c:pt idx="9">
                  <c:v>8151</c:v>
                </c:pt>
                <c:pt idx="12">
                  <c:v>7365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132768</c:v>
                </c:pt>
                <c:pt idx="3">
                  <c:v>128713</c:v>
                </c:pt>
                <c:pt idx="6">
                  <c:v>126446</c:v>
                </c:pt>
                <c:pt idx="9">
                  <c:v>125224</c:v>
                </c:pt>
                <c:pt idx="12">
                  <c:v>125337</c:v>
                </c:pt>
              </c:numCache>
            </c:numRef>
          </c:val>
        </c:ser>
        <c:dLbls>
          <c:showLegendKey val="0"/>
          <c:showVal val="0"/>
          <c:showCatName val="0"/>
          <c:showSerName val="0"/>
          <c:showPercent val="0"/>
          <c:showBubbleSize val="0"/>
        </c:dLbls>
        <c:gapWidth val="100"/>
        <c:overlap val="100"/>
        <c:axId val="129337216"/>
        <c:axId val="129339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50063</c:v>
                </c:pt>
                <c:pt idx="2">
                  <c:v>#N/A</c:v>
                </c:pt>
                <c:pt idx="3">
                  <c:v>#N/A</c:v>
                </c:pt>
                <c:pt idx="4">
                  <c:v>43408</c:v>
                </c:pt>
                <c:pt idx="5">
                  <c:v>#N/A</c:v>
                </c:pt>
                <c:pt idx="6">
                  <c:v>#N/A</c:v>
                </c:pt>
                <c:pt idx="7">
                  <c:v>34731</c:v>
                </c:pt>
                <c:pt idx="8">
                  <c:v>#N/A</c:v>
                </c:pt>
                <c:pt idx="9">
                  <c:v>#N/A</c:v>
                </c:pt>
                <c:pt idx="10">
                  <c:v>25563</c:v>
                </c:pt>
                <c:pt idx="11">
                  <c:v>#N/A</c:v>
                </c:pt>
                <c:pt idx="12">
                  <c:v>#N/A</c:v>
                </c:pt>
                <c:pt idx="13">
                  <c:v>23367</c:v>
                </c:pt>
                <c:pt idx="14">
                  <c:v>#N/A</c:v>
                </c:pt>
              </c:numCache>
            </c:numRef>
          </c:val>
          <c:smooth val="0"/>
        </c:ser>
        <c:dLbls>
          <c:showLegendKey val="0"/>
          <c:showVal val="0"/>
          <c:showCatName val="0"/>
          <c:showSerName val="0"/>
          <c:showPercent val="0"/>
          <c:showBubbleSize val="0"/>
        </c:dLbls>
        <c:marker val="1"/>
        <c:smooth val="0"/>
        <c:axId val="129337216"/>
        <c:axId val="129339392"/>
      </c:lineChart>
      <c:catAx>
        <c:axId val="129337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339392"/>
        <c:crosses val="autoZero"/>
        <c:auto val="1"/>
        <c:lblAlgn val="ctr"/>
        <c:lblOffset val="100"/>
        <c:tickLblSkip val="1"/>
        <c:tickMarkSkip val="1"/>
        <c:noMultiLvlLbl val="0"/>
      </c:catAx>
      <c:valAx>
        <c:axId val="129339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337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2481024"/>
        <c:axId val="132482944"/>
      </c:scatterChart>
      <c:valAx>
        <c:axId val="1324810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482944"/>
        <c:crosses val="autoZero"/>
        <c:crossBetween val="midCat"/>
      </c:valAx>
      <c:valAx>
        <c:axId val="1324829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4810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12.8</c:v>
                </c:pt>
                <c:pt idx="1">
                  <c:v>12.6</c:v>
                </c:pt>
                <c:pt idx="2">
                  <c:v>12</c:v>
                </c:pt>
                <c:pt idx="3">
                  <c:v>11.1</c:v>
                </c:pt>
                <c:pt idx="4">
                  <c:v>9.6999999999999993</c:v>
                </c:pt>
              </c:numCache>
            </c:numRef>
          </c:xVal>
          <c:yVal>
            <c:numRef>
              <c:f>公会計指標分析・財政指標組合せ分析表!$K$73:$O$73</c:f>
              <c:numCache>
                <c:formatCode>#,##0.0;"▲ "#,##0.0</c:formatCode>
                <c:ptCount val="5"/>
                <c:pt idx="0">
                  <c:v>80.2</c:v>
                </c:pt>
                <c:pt idx="1">
                  <c:v>70.2</c:v>
                </c:pt>
                <c:pt idx="2">
                  <c:v>55.6</c:v>
                </c:pt>
                <c:pt idx="3">
                  <c:v>40.799999999999997</c:v>
                </c:pt>
                <c:pt idx="4">
                  <c:v>36.700000000000003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9.1999999999999993</c:v>
                </c:pt>
                <c:pt idx="1">
                  <c:v>8.6</c:v>
                </c:pt>
                <c:pt idx="2">
                  <c:v>8.1</c:v>
                </c:pt>
                <c:pt idx="3">
                  <c:v>7.3</c:v>
                </c:pt>
                <c:pt idx="4">
                  <c:v>6.7</c:v>
                </c:pt>
              </c:numCache>
            </c:numRef>
          </c:xVal>
          <c:yVal>
            <c:numRef>
              <c:f>公会計指標分析・財政指標組合せ分析表!$K$77:$O$77</c:f>
              <c:numCache>
                <c:formatCode>#,##0.0;"▲ "#,##0.0</c:formatCode>
                <c:ptCount val="5"/>
                <c:pt idx="0">
                  <c:v>74</c:v>
                </c:pt>
                <c:pt idx="1">
                  <c:v>62.7</c:v>
                </c:pt>
                <c:pt idx="2">
                  <c:v>54.4</c:v>
                </c:pt>
                <c:pt idx="3">
                  <c:v>47</c:v>
                </c:pt>
                <c:pt idx="4">
                  <c:v>41.4</c:v>
                </c:pt>
              </c:numCache>
            </c:numRef>
          </c:yVal>
          <c:smooth val="0"/>
        </c:ser>
        <c:dLbls>
          <c:showLegendKey val="0"/>
          <c:showVal val="0"/>
          <c:showCatName val="0"/>
          <c:showSerName val="0"/>
          <c:showPercent val="0"/>
          <c:showBubbleSize val="0"/>
        </c:dLbls>
        <c:axId val="132205568"/>
        <c:axId val="132220032"/>
      </c:scatterChart>
      <c:valAx>
        <c:axId val="132205568"/>
        <c:scaling>
          <c:orientation val="minMax"/>
          <c:max val="13.4"/>
          <c:min val="6.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220032"/>
        <c:crosses val="autoZero"/>
        <c:crossBetween val="midCat"/>
      </c:valAx>
      <c:valAx>
        <c:axId val="132220032"/>
        <c:scaling>
          <c:orientation val="minMax"/>
          <c:max val="88"/>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2055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福島県いわき市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南部清掃センターの整備に要した一般廃棄物処理事業債及び徳風園等の整備に要した一般単独事業債（地域再生事業債）などの既発債の償還が進んだことにより、元利償還金が減となったほか、債務負担行為に基づく支出額が減となったことなどにより、実質公債費比率の分子総額は、前年度と比較して約</a:t>
          </a:r>
          <a:r>
            <a:rPr kumimoji="1" lang="en-US" altLang="ja-JP" sz="1300">
              <a:solidFill>
                <a:schemeClr val="dk1"/>
              </a:solidFill>
              <a:effectLst/>
              <a:latin typeface="+mn-ea"/>
              <a:ea typeface="+mn-ea"/>
              <a:cs typeface="+mn-cs"/>
            </a:rPr>
            <a:t>14.7</a:t>
          </a:r>
          <a:r>
            <a:rPr kumimoji="1" lang="ja-JP" altLang="ja-JP" sz="1300">
              <a:solidFill>
                <a:schemeClr val="dk1"/>
              </a:solidFill>
              <a:effectLst/>
              <a:latin typeface="+mn-ea"/>
              <a:ea typeface="+mn-ea"/>
              <a:cs typeface="+mn-cs"/>
            </a:rPr>
            <a:t>億円の減となった。</a:t>
          </a:r>
          <a:endParaRPr lang="ja-JP" altLang="ja-JP" sz="1300">
            <a:effectLst/>
            <a:latin typeface="+mn-ea"/>
            <a:ea typeface="+mn-ea"/>
          </a:endParaRPr>
        </a:p>
        <a:p>
          <a:r>
            <a:rPr kumimoji="1" lang="ja-JP" altLang="ja-JP" sz="1300">
              <a:solidFill>
                <a:schemeClr val="dk1"/>
              </a:solidFill>
              <a:effectLst/>
              <a:latin typeface="+mn-ea"/>
              <a:ea typeface="+mn-ea"/>
              <a:cs typeface="+mn-cs"/>
            </a:rPr>
            <a:t>　今後は、新病院建設に伴う企業債の新規発行により、一般会計からの繰出金の増加</a:t>
          </a:r>
          <a:r>
            <a:rPr kumimoji="1" lang="ja-JP" altLang="en-US" sz="1300">
              <a:solidFill>
                <a:schemeClr val="dk1"/>
              </a:solidFill>
              <a:effectLst/>
              <a:latin typeface="+mn-ea"/>
              <a:ea typeface="+mn-ea"/>
              <a:cs typeface="+mn-cs"/>
            </a:rPr>
            <a:t>が</a:t>
          </a:r>
          <a:r>
            <a:rPr kumimoji="1" lang="ja-JP" altLang="ja-JP" sz="1300">
              <a:solidFill>
                <a:schemeClr val="dk1"/>
              </a:solidFill>
              <a:effectLst/>
              <a:latin typeface="+mn-ea"/>
              <a:ea typeface="+mn-ea"/>
              <a:cs typeface="+mn-cs"/>
            </a:rPr>
            <a:t>見込まれていることから、動向を注視しながら、引き続き適正な水準を維持できるよう努める。</a:t>
          </a:r>
          <a:endParaRPr lang="ja-JP" altLang="ja-JP" sz="13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福島県いわき市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　新病院建設に伴う企業債償還分に係る一般会計からの繰入見込額が増となったものの、公共施設整備基金等への積み増しによる充当可能基金残高の増等により、将来負担比率の分子総額は、前年度と比較して約</a:t>
          </a:r>
          <a:r>
            <a:rPr kumimoji="1" lang="en-US" altLang="ja-JP" sz="1300">
              <a:solidFill>
                <a:schemeClr val="dk1"/>
              </a:solidFill>
              <a:effectLst/>
              <a:latin typeface="+mn-ea"/>
              <a:ea typeface="+mn-ea"/>
              <a:cs typeface="+mn-cs"/>
            </a:rPr>
            <a:t>22.0</a:t>
          </a:r>
          <a:r>
            <a:rPr kumimoji="1" lang="ja-JP" altLang="ja-JP" sz="1300">
              <a:solidFill>
                <a:schemeClr val="dk1"/>
              </a:solidFill>
              <a:effectLst/>
              <a:latin typeface="+mn-ea"/>
              <a:ea typeface="+mn-ea"/>
              <a:cs typeface="+mn-cs"/>
            </a:rPr>
            <a:t>億円の減となった。</a:t>
          </a:r>
          <a:endParaRPr lang="ja-JP" altLang="ja-JP" sz="1300">
            <a:effectLst/>
            <a:latin typeface="+mn-ea"/>
            <a:ea typeface="+mn-ea"/>
          </a:endParaRPr>
        </a:p>
        <a:p>
          <a:r>
            <a:rPr kumimoji="1" lang="ja-JP" altLang="ja-JP" sz="1300">
              <a:solidFill>
                <a:schemeClr val="dk1"/>
              </a:solidFill>
              <a:effectLst/>
              <a:latin typeface="+mn-ea"/>
              <a:ea typeface="+mn-ea"/>
              <a:cs typeface="+mn-cs"/>
            </a:rPr>
            <a:t>　今後は、基金の取り崩し等に伴う充当可能基金残高の減少や、新病院建設に伴う企業債の償還分に係る公営企業債等繰入見込額の増加が見込まれることから、動向を注視しながら、引き続き将来負担の適正化に努める。</a:t>
          </a:r>
          <a:endParaRPr lang="ja-JP" altLang="ja-JP" sz="13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福島県いわき市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331,920
330,038
1,232.02
182,369,756
168,505,816
5,226,211
73,381,106
127,483,396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36.7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福島県いわき市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331,920
330,038
1,232.02
182,369,756
168,505,816
5,226,211
73,381,106
127,483,396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36.7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福島県いわき市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331,920
330,038
1,232.02
182,369,756
168,505,816
5,226,211
73,381,106
127,483,396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36.7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福島県いわき市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331,920
330,038
1,232.02
182,369,756
168,505,816
5,226,211
73,381,106
127,483,396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36.7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分子となる基準財政収入額は、消費税率の引上げ等に伴う地方消費税交付金の増や、納税義務者数の増等による市町村民税（所得割）の増などにより、前年度と比較して約</a:t>
          </a:r>
          <a:r>
            <a:rPr kumimoji="1" lang="en-US" altLang="ja-JP" sz="1300">
              <a:solidFill>
                <a:schemeClr val="dk1"/>
              </a:solidFill>
              <a:effectLst/>
              <a:latin typeface="+mn-ea"/>
              <a:ea typeface="+mn-ea"/>
              <a:cs typeface="+mn-cs"/>
            </a:rPr>
            <a:t>24.7</a:t>
          </a:r>
          <a:r>
            <a:rPr kumimoji="1" lang="ja-JP" altLang="ja-JP" sz="1300">
              <a:solidFill>
                <a:schemeClr val="dk1"/>
              </a:solidFill>
              <a:effectLst/>
              <a:latin typeface="+mn-ea"/>
              <a:ea typeface="+mn-ea"/>
              <a:cs typeface="+mn-cs"/>
            </a:rPr>
            <a:t>億円の増となった一方で、分母となる基準財政需要額が前年度と同程度に推移した。</a:t>
          </a:r>
          <a:endParaRPr lang="ja-JP" altLang="ja-JP" sz="1300">
            <a:effectLst/>
            <a:latin typeface="+mn-ea"/>
            <a:ea typeface="+mn-ea"/>
          </a:endParaRPr>
        </a:p>
        <a:p>
          <a:r>
            <a:rPr kumimoji="1" lang="ja-JP" altLang="ja-JP" sz="1300">
              <a:solidFill>
                <a:schemeClr val="dk1"/>
              </a:solidFill>
              <a:effectLst/>
              <a:latin typeface="+mn-ea"/>
              <a:ea typeface="+mn-ea"/>
              <a:cs typeface="+mn-cs"/>
            </a:rPr>
            <a:t>　この結果、平成</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年度から平成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年度までの過去</a:t>
          </a:r>
          <a:r>
            <a:rPr kumimoji="1" lang="en-US" altLang="ja-JP" sz="1300">
              <a:solidFill>
                <a:schemeClr val="dk1"/>
              </a:solidFill>
              <a:effectLst/>
              <a:latin typeface="+mn-ea"/>
              <a:ea typeface="+mn-ea"/>
              <a:cs typeface="+mn-cs"/>
            </a:rPr>
            <a:t>3</a:t>
          </a:r>
          <a:r>
            <a:rPr kumimoji="1" lang="ja-JP" altLang="ja-JP" sz="1300">
              <a:solidFill>
                <a:schemeClr val="dk1"/>
              </a:solidFill>
              <a:effectLst/>
              <a:latin typeface="+mn-ea"/>
              <a:ea typeface="+mn-ea"/>
              <a:cs typeface="+mn-cs"/>
            </a:rPr>
            <a:t>か年の平均である財政力指数は、前年度から</a:t>
          </a:r>
          <a:r>
            <a:rPr kumimoji="1" lang="en-US" altLang="ja-JP" sz="1300">
              <a:solidFill>
                <a:schemeClr val="dk1"/>
              </a:solidFill>
              <a:effectLst/>
              <a:latin typeface="+mn-ea"/>
              <a:ea typeface="+mn-ea"/>
              <a:cs typeface="+mn-cs"/>
            </a:rPr>
            <a:t>0.4</a:t>
          </a:r>
          <a:r>
            <a:rPr kumimoji="1" lang="ja-JP" altLang="ja-JP" sz="1300">
              <a:solidFill>
                <a:schemeClr val="dk1"/>
              </a:solidFill>
              <a:effectLst/>
              <a:latin typeface="+mn-ea"/>
              <a:ea typeface="+mn-ea"/>
              <a:cs typeface="+mn-cs"/>
            </a:rPr>
            <a:t>ポイント上昇した。</a:t>
          </a:r>
          <a:endParaRPr lang="ja-JP" altLang="ja-JP" sz="13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17992</xdr:rowOff>
    </xdr:from>
    <xdr:to>
      <xdr:col>7</xdr:col>
      <xdr:colOff>152400</xdr:colOff>
      <xdr:row>44</xdr:row>
      <xdr:rowOff>124883</xdr:rowOff>
    </xdr:to>
    <xdr:cxnSp macro="">
      <xdr:nvCxnSpPr>
        <xdr:cNvPr id="63" name="直線コネクタ 62"/>
        <xdr:cNvCxnSpPr/>
      </xdr:nvCxnSpPr>
      <xdr:spPr>
        <a:xfrm flipV="1">
          <a:off x="4953000" y="6361642"/>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104369</xdr:rowOff>
    </xdr:from>
    <xdr:ext cx="762000" cy="259045"/>
    <xdr:sp macro="" textlink="">
      <xdr:nvSpPr>
        <xdr:cNvPr id="66"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37</xdr:row>
      <xdr:rowOff>17992</xdr:rowOff>
    </xdr:from>
    <xdr:to>
      <xdr:col>7</xdr:col>
      <xdr:colOff>241300</xdr:colOff>
      <xdr:row>37</xdr:row>
      <xdr:rowOff>17992</xdr:rowOff>
    </xdr:to>
    <xdr:cxnSp macro="">
      <xdr:nvCxnSpPr>
        <xdr:cNvPr id="67" name="直線コネクタ 66"/>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116417</xdr:rowOff>
    </xdr:from>
    <xdr:to>
      <xdr:col>7</xdr:col>
      <xdr:colOff>152400</xdr:colOff>
      <xdr:row>42</xdr:row>
      <xdr:rowOff>25400</xdr:rowOff>
    </xdr:to>
    <xdr:cxnSp macro="">
      <xdr:nvCxnSpPr>
        <xdr:cNvPr id="68" name="直線コネクタ 67"/>
        <xdr:cNvCxnSpPr/>
      </xdr:nvCxnSpPr>
      <xdr:spPr>
        <a:xfrm flipV="1">
          <a:off x="4114800" y="714586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132944</xdr:rowOff>
    </xdr:from>
    <xdr:ext cx="762000" cy="259045"/>
    <xdr:sp macro="" textlink="">
      <xdr:nvSpPr>
        <xdr:cNvPr id="69"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70" name="フローチャート : 判断 69"/>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85725</xdr:rowOff>
    </xdr:to>
    <xdr:cxnSp macro="">
      <xdr:nvCxnSpPr>
        <xdr:cNvPr id="71" name="直線コネクタ 70"/>
        <xdr:cNvCxnSpPr/>
      </xdr:nvCxnSpPr>
      <xdr:spPr>
        <a:xfrm flipV="1">
          <a:off x="3225800" y="72263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73" name="テキスト ボックス 72"/>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85725</xdr:rowOff>
    </xdr:from>
    <xdr:to>
      <xdr:col>4</xdr:col>
      <xdr:colOff>482600</xdr:colOff>
      <xdr:row>42</xdr:row>
      <xdr:rowOff>105833</xdr:rowOff>
    </xdr:to>
    <xdr:cxnSp macro="">
      <xdr:nvCxnSpPr>
        <xdr:cNvPr id="74" name="直線コネクタ 73"/>
        <xdr:cNvCxnSpPr/>
      </xdr:nvCxnSpPr>
      <xdr:spPr>
        <a:xfrm flipV="1">
          <a:off x="2336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156633</xdr:rowOff>
    </xdr:from>
    <xdr:to>
      <xdr:col>4</xdr:col>
      <xdr:colOff>533400</xdr:colOff>
      <xdr:row>41</xdr:row>
      <xdr:rowOff>86783</xdr:rowOff>
    </xdr:to>
    <xdr:sp macro="" textlink="">
      <xdr:nvSpPr>
        <xdr:cNvPr id="75" name="フローチャート : 判断 74"/>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76" name="テキスト ボックス 75"/>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65617</xdr:rowOff>
    </xdr:from>
    <xdr:to>
      <xdr:col>3</xdr:col>
      <xdr:colOff>279400</xdr:colOff>
      <xdr:row>42</xdr:row>
      <xdr:rowOff>105833</xdr:rowOff>
    </xdr:to>
    <xdr:cxnSp macro="">
      <xdr:nvCxnSpPr>
        <xdr:cNvPr id="77" name="直線コネクタ 76"/>
        <xdr:cNvCxnSpPr/>
      </xdr:nvCxnSpPr>
      <xdr:spPr>
        <a:xfrm>
          <a:off x="1447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156633</xdr:rowOff>
    </xdr:from>
    <xdr:to>
      <xdr:col>3</xdr:col>
      <xdr:colOff>330200</xdr:colOff>
      <xdr:row>41</xdr:row>
      <xdr:rowOff>86783</xdr:rowOff>
    </xdr:to>
    <xdr:sp macro="" textlink="">
      <xdr:nvSpPr>
        <xdr:cNvPr id="78" name="フローチャート : 判断 77"/>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96960</xdr:rowOff>
    </xdr:from>
    <xdr:ext cx="762000" cy="259045"/>
    <xdr:sp macro="" textlink="">
      <xdr:nvSpPr>
        <xdr:cNvPr id="79" name="テキスト ボックス 78"/>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76852</xdr:rowOff>
    </xdr:from>
    <xdr:ext cx="762000" cy="259045"/>
    <xdr:sp macro="" textlink="">
      <xdr:nvSpPr>
        <xdr:cNvPr id="81" name="テキスト ボックス 80"/>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87" name="円/楕円 86"/>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37694</xdr:rowOff>
    </xdr:from>
    <xdr:ext cx="762000" cy="259045"/>
    <xdr:sp macro="" textlink="">
      <xdr:nvSpPr>
        <xdr:cNvPr id="88" name="財政力該当値テキスト"/>
        <xdr:cNvSpPr txBox="1"/>
      </xdr:nvSpPr>
      <xdr:spPr>
        <a:xfrm>
          <a:off x="5041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9" name="円/楕円 88"/>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90" name="テキスト ボックス 89"/>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34925</xdr:rowOff>
    </xdr:from>
    <xdr:to>
      <xdr:col>4</xdr:col>
      <xdr:colOff>533400</xdr:colOff>
      <xdr:row>42</xdr:row>
      <xdr:rowOff>136525</xdr:rowOff>
    </xdr:to>
    <xdr:sp macro="" textlink="">
      <xdr:nvSpPr>
        <xdr:cNvPr id="91" name="円/楕円 90"/>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92" name="テキスト ボックス 91"/>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3" name="円/楕円 92"/>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94" name="テキスト ボックス 93"/>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5" name="円/楕円 94"/>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101194</xdr:rowOff>
    </xdr:from>
    <xdr:ext cx="762000" cy="259045"/>
    <xdr:sp macro="" textlink="">
      <xdr:nvSpPr>
        <xdr:cNvPr id="96" name="テキスト ボックス 95"/>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消費税率の引上げ等に伴う地方消費税交付金の増等により、分母となる経常一般財源が前年度と比較して約</a:t>
          </a:r>
          <a:r>
            <a:rPr kumimoji="1" lang="en-US" altLang="ja-JP" sz="1300">
              <a:solidFill>
                <a:schemeClr val="dk1"/>
              </a:solidFill>
              <a:effectLst/>
              <a:latin typeface="+mn-ea"/>
              <a:ea typeface="+mn-ea"/>
              <a:cs typeface="+mn-cs"/>
            </a:rPr>
            <a:t>2.0</a:t>
          </a:r>
          <a:r>
            <a:rPr kumimoji="1" lang="ja-JP" altLang="ja-JP" sz="1300">
              <a:solidFill>
                <a:schemeClr val="dk1"/>
              </a:solidFill>
              <a:effectLst/>
              <a:latin typeface="+mn-ea"/>
              <a:ea typeface="+mn-ea"/>
              <a:cs typeface="+mn-cs"/>
            </a:rPr>
            <a:t>億円の減となったことに加え、既発債の償還が進んだことに伴う公債費の減等により、分子となる経常経費充当一般財源が前年度と比較して約</a:t>
          </a:r>
          <a:r>
            <a:rPr kumimoji="1" lang="en-US" altLang="ja-JP" sz="1300">
              <a:solidFill>
                <a:schemeClr val="dk1"/>
              </a:solidFill>
              <a:effectLst/>
              <a:latin typeface="+mn-ea"/>
              <a:ea typeface="+mn-ea"/>
              <a:cs typeface="+mn-cs"/>
            </a:rPr>
            <a:t>12.2</a:t>
          </a:r>
          <a:r>
            <a:rPr kumimoji="1" lang="ja-JP" altLang="ja-JP" sz="1300">
              <a:solidFill>
                <a:schemeClr val="dk1"/>
              </a:solidFill>
              <a:effectLst/>
              <a:latin typeface="+mn-ea"/>
              <a:ea typeface="+mn-ea"/>
              <a:cs typeface="+mn-cs"/>
            </a:rPr>
            <a:t>億円の減となった。</a:t>
          </a:r>
          <a:endParaRPr lang="ja-JP" altLang="ja-JP" sz="1300">
            <a:effectLst/>
            <a:latin typeface="+mn-ea"/>
            <a:ea typeface="+mn-ea"/>
          </a:endParaRPr>
        </a:p>
        <a:p>
          <a:r>
            <a:rPr kumimoji="1" lang="ja-JP" altLang="ja-JP" sz="1300" baseline="0">
              <a:solidFill>
                <a:schemeClr val="dk1"/>
              </a:solidFill>
              <a:effectLst/>
              <a:latin typeface="+mn-ea"/>
              <a:ea typeface="+mn-ea"/>
              <a:cs typeface="+mn-cs"/>
            </a:rPr>
            <a:t>　この結果、経常収支比率は、前年度から</a:t>
          </a:r>
          <a:r>
            <a:rPr kumimoji="1" lang="en-US" altLang="ja-JP" sz="1300" baseline="0">
              <a:solidFill>
                <a:schemeClr val="dk1"/>
              </a:solidFill>
              <a:effectLst/>
              <a:latin typeface="+mn-ea"/>
              <a:ea typeface="+mn-ea"/>
              <a:cs typeface="+mn-cs"/>
            </a:rPr>
            <a:t>1.9</a:t>
          </a:r>
          <a:r>
            <a:rPr kumimoji="1" lang="ja-JP" altLang="ja-JP" sz="1300" baseline="0">
              <a:solidFill>
                <a:schemeClr val="dk1"/>
              </a:solidFill>
              <a:effectLst/>
              <a:latin typeface="+mn-ea"/>
              <a:ea typeface="+mn-ea"/>
              <a:cs typeface="+mn-cs"/>
            </a:rPr>
            <a:t>ポイント低下した。</a:t>
          </a:r>
          <a:endParaRPr lang="ja-JP" altLang="ja-JP" sz="13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55880</xdr:rowOff>
    </xdr:to>
    <xdr:cxnSp macro="">
      <xdr:nvCxnSpPr>
        <xdr:cNvPr id="126" name="直線コネクタ 125"/>
        <xdr:cNvCxnSpPr/>
      </xdr:nvCxnSpPr>
      <xdr:spPr>
        <a:xfrm flipV="1">
          <a:off x="4953000" y="102520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27957</xdr:rowOff>
    </xdr:from>
    <xdr:ext cx="762000" cy="259045"/>
    <xdr:sp macro="" textlink="">
      <xdr:nvSpPr>
        <xdr:cNvPr id="127"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67</xdr:row>
      <xdr:rowOff>55880</xdr:rowOff>
    </xdr:from>
    <xdr:to>
      <xdr:col>7</xdr:col>
      <xdr:colOff>241300</xdr:colOff>
      <xdr:row>67</xdr:row>
      <xdr:rowOff>55880</xdr:rowOff>
    </xdr:to>
    <xdr:cxnSp macro="">
      <xdr:nvCxnSpPr>
        <xdr:cNvPr id="128" name="直線コネクタ 127"/>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9"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0" name="直線コネクタ 129"/>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150495</xdr:rowOff>
    </xdr:from>
    <xdr:to>
      <xdr:col>7</xdr:col>
      <xdr:colOff>152400</xdr:colOff>
      <xdr:row>64</xdr:row>
      <xdr:rowOff>55456</xdr:rowOff>
    </xdr:to>
    <xdr:cxnSp macro="">
      <xdr:nvCxnSpPr>
        <xdr:cNvPr id="131" name="直線コネクタ 130"/>
        <xdr:cNvCxnSpPr/>
      </xdr:nvCxnSpPr>
      <xdr:spPr>
        <a:xfrm flipV="1">
          <a:off x="4114800" y="10951845"/>
          <a:ext cx="8382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125535</xdr:rowOff>
    </xdr:from>
    <xdr:ext cx="762000" cy="259045"/>
    <xdr:sp macro="" textlink="">
      <xdr:nvSpPr>
        <xdr:cNvPr id="132" name="財政構造の弾力性平均値テキスト"/>
        <xdr:cNvSpPr txBox="1"/>
      </xdr:nvSpPr>
      <xdr:spPr>
        <a:xfrm>
          <a:off x="5041900" y="1109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153458</xdr:rowOff>
    </xdr:from>
    <xdr:to>
      <xdr:col>7</xdr:col>
      <xdr:colOff>203200</xdr:colOff>
      <xdr:row>65</xdr:row>
      <xdr:rowOff>83608</xdr:rowOff>
    </xdr:to>
    <xdr:sp macro="" textlink="">
      <xdr:nvSpPr>
        <xdr:cNvPr id="133" name="フローチャート : 判断 132"/>
        <xdr:cNvSpPr/>
      </xdr:nvSpPr>
      <xdr:spPr>
        <a:xfrm>
          <a:off x="49022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19262</xdr:rowOff>
    </xdr:from>
    <xdr:to>
      <xdr:col>6</xdr:col>
      <xdr:colOff>0</xdr:colOff>
      <xdr:row>64</xdr:row>
      <xdr:rowOff>55456</xdr:rowOff>
    </xdr:to>
    <xdr:cxnSp macro="">
      <xdr:nvCxnSpPr>
        <xdr:cNvPr id="134" name="直線コネクタ 133"/>
        <xdr:cNvCxnSpPr/>
      </xdr:nvCxnSpPr>
      <xdr:spPr>
        <a:xfrm>
          <a:off x="3225800" y="10992062"/>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18204</xdr:rowOff>
    </xdr:from>
    <xdr:to>
      <xdr:col>6</xdr:col>
      <xdr:colOff>50800</xdr:colOff>
      <xdr:row>65</xdr:row>
      <xdr:rowOff>119804</xdr:rowOff>
    </xdr:to>
    <xdr:sp macro="" textlink="">
      <xdr:nvSpPr>
        <xdr:cNvPr id="135" name="フローチャート : 判断 134"/>
        <xdr:cNvSpPr/>
      </xdr:nvSpPr>
      <xdr:spPr>
        <a:xfrm>
          <a:off x="4064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104581</xdr:rowOff>
    </xdr:from>
    <xdr:ext cx="736600" cy="259045"/>
    <xdr:sp macro="" textlink="">
      <xdr:nvSpPr>
        <xdr:cNvPr id="136" name="テキスト ボックス 135"/>
        <xdr:cNvSpPr txBox="1"/>
      </xdr:nvSpPr>
      <xdr:spPr>
        <a:xfrm>
          <a:off x="3733800" y="1124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19262</xdr:rowOff>
    </xdr:from>
    <xdr:to>
      <xdr:col>4</xdr:col>
      <xdr:colOff>482600</xdr:colOff>
      <xdr:row>64</xdr:row>
      <xdr:rowOff>47413</xdr:rowOff>
    </xdr:to>
    <xdr:cxnSp macro="">
      <xdr:nvCxnSpPr>
        <xdr:cNvPr id="137" name="直線コネクタ 136"/>
        <xdr:cNvCxnSpPr/>
      </xdr:nvCxnSpPr>
      <xdr:spPr>
        <a:xfrm flipV="1">
          <a:off x="2336800" y="10992062"/>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169545</xdr:rowOff>
    </xdr:from>
    <xdr:to>
      <xdr:col>4</xdr:col>
      <xdr:colOff>533400</xdr:colOff>
      <xdr:row>65</xdr:row>
      <xdr:rowOff>99695</xdr:rowOff>
    </xdr:to>
    <xdr:sp macro="" textlink="">
      <xdr:nvSpPr>
        <xdr:cNvPr id="138" name="フローチャート : 判断 137"/>
        <xdr:cNvSpPr/>
      </xdr:nvSpPr>
      <xdr:spPr>
        <a:xfrm>
          <a:off x="3175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84472</xdr:rowOff>
    </xdr:from>
    <xdr:ext cx="762000" cy="259045"/>
    <xdr:sp macro="" textlink="">
      <xdr:nvSpPr>
        <xdr:cNvPr id="139" name="テキスト ボックス 138"/>
        <xdr:cNvSpPr txBox="1"/>
      </xdr:nvSpPr>
      <xdr:spPr>
        <a:xfrm>
          <a:off x="2844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47413</xdr:rowOff>
    </xdr:from>
    <xdr:to>
      <xdr:col>3</xdr:col>
      <xdr:colOff>279400</xdr:colOff>
      <xdr:row>66</xdr:row>
      <xdr:rowOff>18204</xdr:rowOff>
    </xdr:to>
    <xdr:cxnSp macro="">
      <xdr:nvCxnSpPr>
        <xdr:cNvPr id="140" name="直線コネクタ 139"/>
        <xdr:cNvCxnSpPr/>
      </xdr:nvCxnSpPr>
      <xdr:spPr>
        <a:xfrm flipV="1">
          <a:off x="1447800" y="11020213"/>
          <a:ext cx="889000" cy="3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26246</xdr:rowOff>
    </xdr:from>
    <xdr:to>
      <xdr:col>3</xdr:col>
      <xdr:colOff>330200</xdr:colOff>
      <xdr:row>65</xdr:row>
      <xdr:rowOff>127846</xdr:rowOff>
    </xdr:to>
    <xdr:sp macro="" textlink="">
      <xdr:nvSpPr>
        <xdr:cNvPr id="141" name="フローチャート : 判断 140"/>
        <xdr:cNvSpPr/>
      </xdr:nvSpPr>
      <xdr:spPr>
        <a:xfrm>
          <a:off x="2286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112623</xdr:rowOff>
    </xdr:from>
    <xdr:ext cx="762000" cy="259045"/>
    <xdr:sp macro="" textlink="">
      <xdr:nvSpPr>
        <xdr:cNvPr id="142" name="テキスト ボックス 141"/>
        <xdr:cNvSpPr txBox="1"/>
      </xdr:nvSpPr>
      <xdr:spPr>
        <a:xfrm>
          <a:off x="1955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6138</xdr:rowOff>
    </xdr:from>
    <xdr:to>
      <xdr:col>2</xdr:col>
      <xdr:colOff>127000</xdr:colOff>
      <xdr:row>65</xdr:row>
      <xdr:rowOff>107738</xdr:rowOff>
    </xdr:to>
    <xdr:sp macro="" textlink="">
      <xdr:nvSpPr>
        <xdr:cNvPr id="143" name="フローチャート : 判断 142"/>
        <xdr:cNvSpPr/>
      </xdr:nvSpPr>
      <xdr:spPr>
        <a:xfrm>
          <a:off x="1397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117915</xdr:rowOff>
    </xdr:from>
    <xdr:ext cx="762000" cy="259045"/>
    <xdr:sp macro="" textlink="">
      <xdr:nvSpPr>
        <xdr:cNvPr id="144" name="テキスト ボックス 143"/>
        <xdr:cNvSpPr txBox="1"/>
      </xdr:nvSpPr>
      <xdr:spPr>
        <a:xfrm>
          <a:off x="1066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99695</xdr:rowOff>
    </xdr:from>
    <xdr:to>
      <xdr:col>7</xdr:col>
      <xdr:colOff>203200</xdr:colOff>
      <xdr:row>64</xdr:row>
      <xdr:rowOff>29845</xdr:rowOff>
    </xdr:to>
    <xdr:sp macro="" textlink="">
      <xdr:nvSpPr>
        <xdr:cNvPr id="150" name="円/楕円 149"/>
        <xdr:cNvSpPr/>
      </xdr:nvSpPr>
      <xdr:spPr>
        <a:xfrm>
          <a:off x="49022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116222</xdr:rowOff>
    </xdr:from>
    <xdr:ext cx="762000" cy="259045"/>
    <xdr:sp macro="" textlink="">
      <xdr:nvSpPr>
        <xdr:cNvPr id="151" name="財政構造の弾力性該当値テキスト"/>
        <xdr:cNvSpPr txBox="1"/>
      </xdr:nvSpPr>
      <xdr:spPr>
        <a:xfrm>
          <a:off x="50419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4656</xdr:rowOff>
    </xdr:from>
    <xdr:to>
      <xdr:col>6</xdr:col>
      <xdr:colOff>50800</xdr:colOff>
      <xdr:row>64</xdr:row>
      <xdr:rowOff>106256</xdr:rowOff>
    </xdr:to>
    <xdr:sp macro="" textlink="">
      <xdr:nvSpPr>
        <xdr:cNvPr id="152" name="円/楕円 151"/>
        <xdr:cNvSpPr/>
      </xdr:nvSpPr>
      <xdr:spPr>
        <a:xfrm>
          <a:off x="4064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116433</xdr:rowOff>
    </xdr:from>
    <xdr:ext cx="736600" cy="259045"/>
    <xdr:sp macro="" textlink="">
      <xdr:nvSpPr>
        <xdr:cNvPr id="153" name="テキスト ボックス 152"/>
        <xdr:cNvSpPr txBox="1"/>
      </xdr:nvSpPr>
      <xdr:spPr>
        <a:xfrm>
          <a:off x="3733800" y="1074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139912</xdr:rowOff>
    </xdr:from>
    <xdr:to>
      <xdr:col>4</xdr:col>
      <xdr:colOff>533400</xdr:colOff>
      <xdr:row>64</xdr:row>
      <xdr:rowOff>70062</xdr:rowOff>
    </xdr:to>
    <xdr:sp macro="" textlink="">
      <xdr:nvSpPr>
        <xdr:cNvPr id="154" name="円/楕円 153"/>
        <xdr:cNvSpPr/>
      </xdr:nvSpPr>
      <xdr:spPr>
        <a:xfrm>
          <a:off x="3175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80239</xdr:rowOff>
    </xdr:from>
    <xdr:ext cx="762000" cy="259045"/>
    <xdr:sp macro="" textlink="">
      <xdr:nvSpPr>
        <xdr:cNvPr id="155" name="テキスト ボックス 154"/>
        <xdr:cNvSpPr txBox="1"/>
      </xdr:nvSpPr>
      <xdr:spPr>
        <a:xfrm>
          <a:off x="2844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168063</xdr:rowOff>
    </xdr:from>
    <xdr:to>
      <xdr:col>3</xdr:col>
      <xdr:colOff>330200</xdr:colOff>
      <xdr:row>64</xdr:row>
      <xdr:rowOff>98213</xdr:rowOff>
    </xdr:to>
    <xdr:sp macro="" textlink="">
      <xdr:nvSpPr>
        <xdr:cNvPr id="156" name="円/楕円 155"/>
        <xdr:cNvSpPr/>
      </xdr:nvSpPr>
      <xdr:spPr>
        <a:xfrm>
          <a:off x="2286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108390</xdr:rowOff>
    </xdr:from>
    <xdr:ext cx="762000" cy="259045"/>
    <xdr:sp macro="" textlink="">
      <xdr:nvSpPr>
        <xdr:cNvPr id="157" name="テキスト ボックス 156"/>
        <xdr:cNvSpPr txBox="1"/>
      </xdr:nvSpPr>
      <xdr:spPr>
        <a:xfrm>
          <a:off x="1955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138854</xdr:rowOff>
    </xdr:from>
    <xdr:to>
      <xdr:col>2</xdr:col>
      <xdr:colOff>127000</xdr:colOff>
      <xdr:row>66</xdr:row>
      <xdr:rowOff>69004</xdr:rowOff>
    </xdr:to>
    <xdr:sp macro="" textlink="">
      <xdr:nvSpPr>
        <xdr:cNvPr id="158" name="円/楕円 157"/>
        <xdr:cNvSpPr/>
      </xdr:nvSpPr>
      <xdr:spPr>
        <a:xfrm>
          <a:off x="1397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53781</xdr:rowOff>
    </xdr:from>
    <xdr:ext cx="762000" cy="259045"/>
    <xdr:sp macro="" textlink="">
      <xdr:nvSpPr>
        <xdr:cNvPr id="159" name="テキスト ボックス 158"/>
        <xdr:cNvSpPr txBox="1"/>
      </xdr:nvSpPr>
      <xdr:spPr>
        <a:xfrm>
          <a:off x="1066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[130,149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人件費は、定員適正化</a:t>
          </a:r>
          <a:r>
            <a:rPr kumimoji="1" lang="ja-JP" altLang="en-US" sz="1300">
              <a:solidFill>
                <a:schemeClr val="dk1"/>
              </a:solidFill>
              <a:effectLst/>
              <a:latin typeface="+mn-ea"/>
              <a:ea typeface="+mn-ea"/>
              <a:cs typeface="+mn-cs"/>
            </a:rPr>
            <a:t>の取組み</a:t>
          </a:r>
          <a:r>
            <a:rPr kumimoji="1" lang="ja-JP" altLang="ja-JP" sz="1300">
              <a:solidFill>
                <a:schemeClr val="dk1"/>
              </a:solidFill>
              <a:effectLst/>
              <a:latin typeface="+mn-ea"/>
              <a:ea typeface="+mn-ea"/>
              <a:cs typeface="+mn-cs"/>
            </a:rPr>
            <a:t>に基づく職員数の減に伴う職員給の減等により、前年度と比較して約</a:t>
          </a:r>
          <a:r>
            <a:rPr kumimoji="1" lang="en-US" altLang="ja-JP" sz="1300">
              <a:solidFill>
                <a:schemeClr val="dk1"/>
              </a:solidFill>
              <a:effectLst/>
              <a:latin typeface="+mn-ea"/>
              <a:ea typeface="+mn-ea"/>
              <a:cs typeface="+mn-cs"/>
            </a:rPr>
            <a:t>1.4</a:t>
          </a:r>
          <a:r>
            <a:rPr kumimoji="1" lang="ja-JP" altLang="ja-JP" sz="1300">
              <a:solidFill>
                <a:schemeClr val="dk1"/>
              </a:solidFill>
              <a:effectLst/>
              <a:latin typeface="+mn-ea"/>
              <a:ea typeface="+mn-ea"/>
              <a:cs typeface="+mn-cs"/>
            </a:rPr>
            <a:t>億円の減となったほか、物件費は事業終了に伴う災害廃棄物処理事業費の皆減や事業進捗に伴う除染推進事業費の減等により、約</a:t>
          </a:r>
          <a:r>
            <a:rPr kumimoji="1" lang="en-US" altLang="ja-JP" sz="1300">
              <a:solidFill>
                <a:schemeClr val="dk1"/>
              </a:solidFill>
              <a:effectLst/>
              <a:latin typeface="+mn-ea"/>
              <a:ea typeface="+mn-ea"/>
              <a:cs typeface="+mn-cs"/>
            </a:rPr>
            <a:t>127.1</a:t>
          </a:r>
          <a:r>
            <a:rPr kumimoji="1" lang="ja-JP" altLang="ja-JP" sz="1300">
              <a:solidFill>
                <a:schemeClr val="dk1"/>
              </a:solidFill>
              <a:effectLst/>
              <a:latin typeface="+mn-ea"/>
              <a:ea typeface="+mn-ea"/>
              <a:cs typeface="+mn-cs"/>
            </a:rPr>
            <a:t>億円の減となった。</a:t>
          </a:r>
          <a:endParaRPr lang="ja-JP" altLang="ja-JP" sz="1300">
            <a:effectLst/>
            <a:latin typeface="+mn-ea"/>
            <a:ea typeface="+mn-ea"/>
          </a:endParaRPr>
        </a:p>
        <a:p>
          <a:r>
            <a:rPr kumimoji="1" lang="ja-JP" altLang="ja-JP" sz="1300">
              <a:solidFill>
                <a:schemeClr val="dk1"/>
              </a:solidFill>
              <a:effectLst/>
              <a:latin typeface="+mn-ea"/>
              <a:ea typeface="+mn-ea"/>
              <a:cs typeface="+mn-cs"/>
            </a:rPr>
            <a:t>　この結果、人口</a:t>
          </a:r>
          <a:r>
            <a:rPr kumimoji="1" lang="en-US" altLang="ja-JP" sz="1300">
              <a:solidFill>
                <a:schemeClr val="dk1"/>
              </a:solidFill>
              <a:effectLst/>
              <a:latin typeface="+mn-ea"/>
              <a:ea typeface="+mn-ea"/>
              <a:cs typeface="+mn-cs"/>
            </a:rPr>
            <a:t>1</a:t>
          </a:r>
          <a:r>
            <a:rPr kumimoji="1" lang="ja-JP" altLang="ja-JP" sz="1300">
              <a:solidFill>
                <a:schemeClr val="dk1"/>
              </a:solidFill>
              <a:effectLst/>
              <a:latin typeface="+mn-ea"/>
              <a:ea typeface="+mn-ea"/>
              <a:cs typeface="+mn-cs"/>
            </a:rPr>
            <a:t>人当たり人件費・物件費等総額は、前年度と比較して</a:t>
          </a:r>
          <a:r>
            <a:rPr kumimoji="1" lang="en-US" altLang="ja-JP" sz="1300">
              <a:solidFill>
                <a:schemeClr val="dk1"/>
              </a:solidFill>
              <a:effectLst/>
              <a:latin typeface="+mn-ea"/>
              <a:ea typeface="+mn-ea"/>
              <a:cs typeface="+mn-cs"/>
            </a:rPr>
            <a:t>36,186</a:t>
          </a:r>
          <a:r>
            <a:rPr kumimoji="1" lang="ja-JP" altLang="ja-JP" sz="1300">
              <a:solidFill>
                <a:schemeClr val="dk1"/>
              </a:solidFill>
              <a:effectLst/>
              <a:latin typeface="+mn-ea"/>
              <a:ea typeface="+mn-ea"/>
              <a:cs typeface="+mn-cs"/>
            </a:rPr>
            <a:t>円の減となった。</a:t>
          </a:r>
          <a:endParaRPr lang="ja-JP" altLang="ja-JP" sz="13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31152</xdr:rowOff>
    </xdr:from>
    <xdr:to>
      <xdr:col>7</xdr:col>
      <xdr:colOff>152400</xdr:colOff>
      <xdr:row>88</xdr:row>
      <xdr:rowOff>144418</xdr:rowOff>
    </xdr:to>
    <xdr:cxnSp macro="">
      <xdr:nvCxnSpPr>
        <xdr:cNvPr id="189" name="直線コネクタ 188"/>
        <xdr:cNvCxnSpPr/>
      </xdr:nvCxnSpPr>
      <xdr:spPr>
        <a:xfrm flipV="1">
          <a:off x="4953000" y="13747152"/>
          <a:ext cx="0" cy="1484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116495</xdr:rowOff>
    </xdr:from>
    <xdr:ext cx="762000" cy="259045"/>
    <xdr:sp macro="" textlink="">
      <xdr:nvSpPr>
        <xdr:cNvPr id="190" name="人件費・物件費等の状況最小値テキスト"/>
        <xdr:cNvSpPr txBox="1"/>
      </xdr:nvSpPr>
      <xdr:spPr>
        <a:xfrm>
          <a:off x="5041900" y="1520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196,773</a:t>
          </a:r>
          <a:endParaRPr kumimoji="1" lang="ja-JP" altLang="en-US" sz="1000" b="1">
            <a:latin typeface="ＭＳ Ｐゴシック"/>
          </a:endParaRPr>
        </a:p>
      </xdr:txBody>
    </xdr:sp>
    <xdr:clientData/>
  </xdr:oneCellAnchor>
  <xdr:twoCellAnchor>
    <xdr:from>
      <xdr:col>7</xdr:col>
      <xdr:colOff>63500</xdr:colOff>
      <xdr:row>88</xdr:row>
      <xdr:rowOff>144418</xdr:rowOff>
    </xdr:from>
    <xdr:to>
      <xdr:col>7</xdr:col>
      <xdr:colOff>241300</xdr:colOff>
      <xdr:row>88</xdr:row>
      <xdr:rowOff>144418</xdr:rowOff>
    </xdr:to>
    <xdr:cxnSp macro="">
      <xdr:nvCxnSpPr>
        <xdr:cNvPr id="191" name="直線コネクタ 190"/>
        <xdr:cNvCxnSpPr/>
      </xdr:nvCxnSpPr>
      <xdr:spPr>
        <a:xfrm>
          <a:off x="4864100" y="1523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117529</xdr:rowOff>
    </xdr:from>
    <xdr:ext cx="762000" cy="259045"/>
    <xdr:sp macro="" textlink="">
      <xdr:nvSpPr>
        <xdr:cNvPr id="192" name="人件費・物件費等の状況最大値テキスト"/>
        <xdr:cNvSpPr txBox="1"/>
      </xdr:nvSpPr>
      <xdr:spPr>
        <a:xfrm>
          <a:off x="5041900" y="134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86,008</a:t>
          </a:r>
          <a:endParaRPr kumimoji="1" lang="ja-JP" altLang="en-US" sz="1000" b="1">
            <a:latin typeface="ＭＳ Ｐゴシック"/>
          </a:endParaRPr>
        </a:p>
      </xdr:txBody>
    </xdr:sp>
    <xdr:clientData/>
  </xdr:oneCellAnchor>
  <xdr:twoCellAnchor>
    <xdr:from>
      <xdr:col>7</xdr:col>
      <xdr:colOff>63500</xdr:colOff>
      <xdr:row>80</xdr:row>
      <xdr:rowOff>31152</xdr:rowOff>
    </xdr:from>
    <xdr:to>
      <xdr:col>7</xdr:col>
      <xdr:colOff>241300</xdr:colOff>
      <xdr:row>80</xdr:row>
      <xdr:rowOff>31152</xdr:rowOff>
    </xdr:to>
    <xdr:cxnSp macro="">
      <xdr:nvCxnSpPr>
        <xdr:cNvPr id="193" name="直線コネクタ 192"/>
        <xdr:cNvCxnSpPr/>
      </xdr:nvCxnSpPr>
      <xdr:spPr>
        <a:xfrm>
          <a:off x="4864100" y="137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108536</xdr:rowOff>
    </xdr:from>
    <xdr:to>
      <xdr:col>7</xdr:col>
      <xdr:colOff>152400</xdr:colOff>
      <xdr:row>86</xdr:row>
      <xdr:rowOff>79280</xdr:rowOff>
    </xdr:to>
    <xdr:cxnSp macro="">
      <xdr:nvCxnSpPr>
        <xdr:cNvPr id="194" name="直線コネクタ 193"/>
        <xdr:cNvCxnSpPr/>
      </xdr:nvCxnSpPr>
      <xdr:spPr>
        <a:xfrm flipV="1">
          <a:off x="4114800" y="14338886"/>
          <a:ext cx="838200" cy="48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92829</xdr:rowOff>
    </xdr:from>
    <xdr:ext cx="762000" cy="259045"/>
    <xdr:sp macro="" textlink="">
      <xdr:nvSpPr>
        <xdr:cNvPr id="195" name="人件費・物件費等の状況平均値テキスト"/>
        <xdr:cNvSpPr txBox="1"/>
      </xdr:nvSpPr>
      <xdr:spPr>
        <a:xfrm>
          <a:off x="5041900" y="13808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76302</xdr:rowOff>
    </xdr:from>
    <xdr:to>
      <xdr:col>7</xdr:col>
      <xdr:colOff>203200</xdr:colOff>
      <xdr:row>82</xdr:row>
      <xdr:rowOff>6452</xdr:rowOff>
    </xdr:to>
    <xdr:sp macro="" textlink="">
      <xdr:nvSpPr>
        <xdr:cNvPr id="196" name="フローチャート : 判断 195"/>
        <xdr:cNvSpPr/>
      </xdr:nvSpPr>
      <xdr:spPr>
        <a:xfrm>
          <a:off x="49022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150416</xdr:rowOff>
    </xdr:from>
    <xdr:to>
      <xdr:col>6</xdr:col>
      <xdr:colOff>0</xdr:colOff>
      <xdr:row>86</xdr:row>
      <xdr:rowOff>79280</xdr:rowOff>
    </xdr:to>
    <xdr:cxnSp macro="">
      <xdr:nvCxnSpPr>
        <xdr:cNvPr id="197" name="直線コネクタ 196"/>
        <xdr:cNvCxnSpPr/>
      </xdr:nvCxnSpPr>
      <xdr:spPr>
        <a:xfrm>
          <a:off x="3225800" y="14723666"/>
          <a:ext cx="889000" cy="10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68647</xdr:rowOff>
    </xdr:from>
    <xdr:to>
      <xdr:col>6</xdr:col>
      <xdr:colOff>50800</xdr:colOff>
      <xdr:row>81</xdr:row>
      <xdr:rowOff>170247</xdr:rowOff>
    </xdr:to>
    <xdr:sp macro="" textlink="">
      <xdr:nvSpPr>
        <xdr:cNvPr id="198" name="フローチャート : 判断 197"/>
        <xdr:cNvSpPr/>
      </xdr:nvSpPr>
      <xdr:spPr>
        <a:xfrm>
          <a:off x="4064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8974</xdr:rowOff>
    </xdr:from>
    <xdr:ext cx="736600" cy="259045"/>
    <xdr:sp macro="" textlink="">
      <xdr:nvSpPr>
        <xdr:cNvPr id="199" name="テキスト ボックス 198"/>
        <xdr:cNvSpPr txBox="1"/>
      </xdr:nvSpPr>
      <xdr:spPr>
        <a:xfrm>
          <a:off x="3733800" y="13724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150416</xdr:rowOff>
    </xdr:from>
    <xdr:to>
      <xdr:col>4</xdr:col>
      <xdr:colOff>482600</xdr:colOff>
      <xdr:row>87</xdr:row>
      <xdr:rowOff>67557</xdr:rowOff>
    </xdr:to>
    <xdr:cxnSp macro="">
      <xdr:nvCxnSpPr>
        <xdr:cNvPr id="200" name="直線コネクタ 199"/>
        <xdr:cNvCxnSpPr/>
      </xdr:nvCxnSpPr>
      <xdr:spPr>
        <a:xfrm flipV="1">
          <a:off x="2336800" y="14723666"/>
          <a:ext cx="889000" cy="26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13993</xdr:rowOff>
    </xdr:from>
    <xdr:to>
      <xdr:col>4</xdr:col>
      <xdr:colOff>533400</xdr:colOff>
      <xdr:row>81</xdr:row>
      <xdr:rowOff>115593</xdr:rowOff>
    </xdr:to>
    <xdr:sp macro="" textlink="">
      <xdr:nvSpPr>
        <xdr:cNvPr id="201" name="フローチャート : 判断 200"/>
        <xdr:cNvSpPr/>
      </xdr:nvSpPr>
      <xdr:spPr>
        <a:xfrm>
          <a:off x="3175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125770</xdr:rowOff>
    </xdr:from>
    <xdr:ext cx="762000" cy="259045"/>
    <xdr:sp macro="" textlink="">
      <xdr:nvSpPr>
        <xdr:cNvPr id="202" name="テキスト ボックス 201"/>
        <xdr:cNvSpPr txBox="1"/>
      </xdr:nvSpPr>
      <xdr:spPr>
        <a:xfrm>
          <a:off x="2844800" y="136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129000</xdr:rowOff>
    </xdr:from>
    <xdr:to>
      <xdr:col>3</xdr:col>
      <xdr:colOff>279400</xdr:colOff>
      <xdr:row>87</xdr:row>
      <xdr:rowOff>67557</xdr:rowOff>
    </xdr:to>
    <xdr:cxnSp macro="">
      <xdr:nvCxnSpPr>
        <xdr:cNvPr id="203" name="直線コネクタ 202"/>
        <xdr:cNvCxnSpPr/>
      </xdr:nvCxnSpPr>
      <xdr:spPr>
        <a:xfrm>
          <a:off x="1447800" y="14530800"/>
          <a:ext cx="889000" cy="45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25495</xdr:rowOff>
    </xdr:from>
    <xdr:to>
      <xdr:col>3</xdr:col>
      <xdr:colOff>330200</xdr:colOff>
      <xdr:row>81</xdr:row>
      <xdr:rowOff>127095</xdr:rowOff>
    </xdr:to>
    <xdr:sp macro="" textlink="">
      <xdr:nvSpPr>
        <xdr:cNvPr id="204" name="フローチャート : 判断 203"/>
        <xdr:cNvSpPr/>
      </xdr:nvSpPr>
      <xdr:spPr>
        <a:xfrm>
          <a:off x="2286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137272</xdr:rowOff>
    </xdr:from>
    <xdr:ext cx="762000" cy="259045"/>
    <xdr:sp macro="" textlink="">
      <xdr:nvSpPr>
        <xdr:cNvPr id="205" name="テキスト ボックス 204"/>
        <xdr:cNvSpPr txBox="1"/>
      </xdr:nvSpPr>
      <xdr:spPr>
        <a:xfrm>
          <a:off x="1955800" y="1368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47789</xdr:rowOff>
    </xdr:from>
    <xdr:to>
      <xdr:col>2</xdr:col>
      <xdr:colOff>127000</xdr:colOff>
      <xdr:row>81</xdr:row>
      <xdr:rowOff>149389</xdr:rowOff>
    </xdr:to>
    <xdr:sp macro="" textlink="">
      <xdr:nvSpPr>
        <xdr:cNvPr id="206" name="フローチャート : 判断 205"/>
        <xdr:cNvSpPr/>
      </xdr:nvSpPr>
      <xdr:spPr>
        <a:xfrm>
          <a:off x="1397000" y="139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159566</xdr:rowOff>
    </xdr:from>
    <xdr:ext cx="762000" cy="259045"/>
    <xdr:sp macro="" textlink="">
      <xdr:nvSpPr>
        <xdr:cNvPr id="207" name="テキスト ボックス 206"/>
        <xdr:cNvSpPr txBox="1"/>
      </xdr:nvSpPr>
      <xdr:spPr>
        <a:xfrm>
          <a:off x="1066800" y="1370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57736</xdr:rowOff>
    </xdr:from>
    <xdr:to>
      <xdr:col>7</xdr:col>
      <xdr:colOff>203200</xdr:colOff>
      <xdr:row>83</xdr:row>
      <xdr:rowOff>159336</xdr:rowOff>
    </xdr:to>
    <xdr:sp macro="" textlink="">
      <xdr:nvSpPr>
        <xdr:cNvPr id="213" name="円/楕円 212"/>
        <xdr:cNvSpPr/>
      </xdr:nvSpPr>
      <xdr:spPr>
        <a:xfrm>
          <a:off x="4902200" y="142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29813</xdr:rowOff>
    </xdr:from>
    <xdr:ext cx="762000" cy="259045"/>
    <xdr:sp macro="" textlink="">
      <xdr:nvSpPr>
        <xdr:cNvPr id="214" name="人件費・物件費等の状況該当値テキスト"/>
        <xdr:cNvSpPr txBox="1"/>
      </xdr:nvSpPr>
      <xdr:spPr>
        <a:xfrm>
          <a:off x="5041900" y="1426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130,149</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28480</xdr:rowOff>
    </xdr:from>
    <xdr:to>
      <xdr:col>6</xdr:col>
      <xdr:colOff>50800</xdr:colOff>
      <xdr:row>86</xdr:row>
      <xdr:rowOff>130080</xdr:rowOff>
    </xdr:to>
    <xdr:sp macro="" textlink="">
      <xdr:nvSpPr>
        <xdr:cNvPr id="215" name="円/楕円 214"/>
        <xdr:cNvSpPr/>
      </xdr:nvSpPr>
      <xdr:spPr>
        <a:xfrm>
          <a:off x="4064000" y="1477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114857</xdr:rowOff>
    </xdr:from>
    <xdr:ext cx="736600" cy="259045"/>
    <xdr:sp macro="" textlink="">
      <xdr:nvSpPr>
        <xdr:cNvPr id="216" name="テキスト ボックス 215"/>
        <xdr:cNvSpPr txBox="1"/>
      </xdr:nvSpPr>
      <xdr:spPr>
        <a:xfrm>
          <a:off x="3733800" y="1485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166,335</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99616</xdr:rowOff>
    </xdr:from>
    <xdr:to>
      <xdr:col>4</xdr:col>
      <xdr:colOff>533400</xdr:colOff>
      <xdr:row>86</xdr:row>
      <xdr:rowOff>29766</xdr:rowOff>
    </xdr:to>
    <xdr:sp macro="" textlink="">
      <xdr:nvSpPr>
        <xdr:cNvPr id="217" name="円/楕円 216"/>
        <xdr:cNvSpPr/>
      </xdr:nvSpPr>
      <xdr:spPr>
        <a:xfrm>
          <a:off x="3175000" y="1467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14543</xdr:rowOff>
    </xdr:from>
    <xdr:ext cx="762000" cy="259045"/>
    <xdr:sp macro="" textlink="">
      <xdr:nvSpPr>
        <xdr:cNvPr id="218" name="テキスト ボックス 217"/>
        <xdr:cNvSpPr txBox="1"/>
      </xdr:nvSpPr>
      <xdr:spPr>
        <a:xfrm>
          <a:off x="2844800" y="1475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158,852</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16757</xdr:rowOff>
    </xdr:from>
    <xdr:to>
      <xdr:col>3</xdr:col>
      <xdr:colOff>330200</xdr:colOff>
      <xdr:row>87</xdr:row>
      <xdr:rowOff>118357</xdr:rowOff>
    </xdr:to>
    <xdr:sp macro="" textlink="">
      <xdr:nvSpPr>
        <xdr:cNvPr id="219" name="円/楕円 218"/>
        <xdr:cNvSpPr/>
      </xdr:nvSpPr>
      <xdr:spPr>
        <a:xfrm>
          <a:off x="2286000" y="1493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103134</xdr:rowOff>
    </xdr:from>
    <xdr:ext cx="762000" cy="259045"/>
    <xdr:sp macro="" textlink="">
      <xdr:nvSpPr>
        <xdr:cNvPr id="220" name="テキスト ボックス 219"/>
        <xdr:cNvSpPr txBox="1"/>
      </xdr:nvSpPr>
      <xdr:spPr>
        <a:xfrm>
          <a:off x="1955800" y="1501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178,250</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78200</xdr:rowOff>
    </xdr:from>
    <xdr:to>
      <xdr:col>2</xdr:col>
      <xdr:colOff>127000</xdr:colOff>
      <xdr:row>85</xdr:row>
      <xdr:rowOff>8350</xdr:rowOff>
    </xdr:to>
    <xdr:sp macro="" textlink="">
      <xdr:nvSpPr>
        <xdr:cNvPr id="221" name="円/楕円 220"/>
        <xdr:cNvSpPr/>
      </xdr:nvSpPr>
      <xdr:spPr>
        <a:xfrm>
          <a:off x="1397000" y="144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164577</xdr:rowOff>
    </xdr:from>
    <xdr:ext cx="762000" cy="259045"/>
    <xdr:sp macro="" textlink="">
      <xdr:nvSpPr>
        <xdr:cNvPr id="222" name="テキスト ボックス 221"/>
        <xdr:cNvSpPr txBox="1"/>
      </xdr:nvSpPr>
      <xdr:spPr>
        <a:xfrm>
          <a:off x="1066800" y="1456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144,465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前年度と比較し、</a:t>
          </a:r>
          <a:r>
            <a:rPr kumimoji="1" lang="en-US" altLang="ja-JP" sz="1300">
              <a:solidFill>
                <a:schemeClr val="dk1"/>
              </a:solidFill>
              <a:effectLst/>
              <a:latin typeface="+mn-ea"/>
              <a:ea typeface="+mn-ea"/>
              <a:cs typeface="+mn-cs"/>
            </a:rPr>
            <a:t>0.6</a:t>
          </a:r>
          <a:r>
            <a:rPr kumimoji="1" lang="ja-JP" altLang="ja-JP" sz="1300">
              <a:solidFill>
                <a:schemeClr val="dk1"/>
              </a:solidFill>
              <a:effectLst/>
              <a:latin typeface="+mn-ea"/>
              <a:ea typeface="+mn-ea"/>
              <a:cs typeface="+mn-cs"/>
            </a:rPr>
            <a:t>ポイント増となっているが、主な減要因（</a:t>
          </a:r>
          <a:r>
            <a:rPr kumimoji="1" lang="en-US" altLang="ja-JP" sz="1300">
              <a:solidFill>
                <a:schemeClr val="dk1"/>
              </a:solidFill>
              <a:effectLst/>
              <a:latin typeface="+mn-ea"/>
              <a:ea typeface="+mn-ea"/>
              <a:cs typeface="+mn-cs"/>
            </a:rPr>
            <a:t>0.3</a:t>
          </a:r>
          <a:r>
            <a:rPr kumimoji="1" lang="ja-JP" altLang="ja-JP" sz="1300">
              <a:solidFill>
                <a:schemeClr val="dk1"/>
              </a:solidFill>
              <a:effectLst/>
              <a:latin typeface="+mn-ea"/>
              <a:ea typeface="+mn-ea"/>
              <a:cs typeface="+mn-cs"/>
            </a:rPr>
            <a:t>ポイント減）としては、「平成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年度の給与改定に伴う給料表の引上率が国よりも低かったこと」が挙げられ、一方、増要因（</a:t>
          </a:r>
          <a:r>
            <a:rPr kumimoji="1" lang="en-US" altLang="ja-JP" sz="1300">
              <a:solidFill>
                <a:schemeClr val="dk1"/>
              </a:solidFill>
              <a:effectLst/>
              <a:latin typeface="+mn-ea"/>
              <a:ea typeface="+mn-ea"/>
              <a:cs typeface="+mn-cs"/>
            </a:rPr>
            <a:t>0.9</a:t>
          </a:r>
          <a:r>
            <a:rPr kumimoji="1" lang="ja-JP" altLang="ja-JP" sz="1300">
              <a:solidFill>
                <a:schemeClr val="dk1"/>
              </a:solidFill>
              <a:effectLst/>
              <a:latin typeface="+mn-ea"/>
              <a:ea typeface="+mn-ea"/>
              <a:cs typeface="+mn-cs"/>
            </a:rPr>
            <a:t>ポイント増）としては、「国の職員構成等の変化等」によるものと考えられ、結果として増要因の比重が大きかったことにより、ラスパイレス指数が増となった。</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今後も人事院勧告の内容を踏まえた給与改定を行い、適正な給与水準の維持に努める。</a:t>
          </a:r>
          <a:endParaRPr lang="ja-JP" altLang="ja-JP" sz="13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51102</xdr:rowOff>
    </xdr:from>
    <xdr:to>
      <xdr:col>24</xdr:col>
      <xdr:colOff>558800</xdr:colOff>
      <xdr:row>85</xdr:row>
      <xdr:rowOff>100693</xdr:rowOff>
    </xdr:to>
    <xdr:cxnSp macro="">
      <xdr:nvCxnSpPr>
        <xdr:cNvPr id="253" name="直線コネクタ 252"/>
        <xdr:cNvCxnSpPr/>
      </xdr:nvCxnSpPr>
      <xdr:spPr>
        <a:xfrm flipV="1">
          <a:off x="17018000" y="13938552"/>
          <a:ext cx="0" cy="735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72770</xdr:rowOff>
    </xdr:from>
    <xdr:ext cx="762000" cy="259045"/>
    <xdr:sp macro="" textlink="">
      <xdr:nvSpPr>
        <xdr:cNvPr id="254" name="給与水準   （国との比較）最小値テキスト"/>
        <xdr:cNvSpPr txBox="1"/>
      </xdr:nvSpPr>
      <xdr:spPr>
        <a:xfrm>
          <a:off x="17106900" y="1464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85</xdr:row>
      <xdr:rowOff>100693</xdr:rowOff>
    </xdr:from>
    <xdr:to>
      <xdr:col>24</xdr:col>
      <xdr:colOff>647700</xdr:colOff>
      <xdr:row>85</xdr:row>
      <xdr:rowOff>100693</xdr:rowOff>
    </xdr:to>
    <xdr:cxnSp macro="">
      <xdr:nvCxnSpPr>
        <xdr:cNvPr id="255" name="直線コネクタ 254"/>
        <xdr:cNvCxnSpPr/>
      </xdr:nvCxnSpPr>
      <xdr:spPr>
        <a:xfrm>
          <a:off x="16929100" y="1467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137479</xdr:rowOff>
    </xdr:from>
    <xdr:ext cx="762000" cy="259045"/>
    <xdr:sp macro="" textlink="">
      <xdr:nvSpPr>
        <xdr:cNvPr id="256"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a:t>
          </a:r>
          <a:endParaRPr kumimoji="1" lang="ja-JP" altLang="en-US" sz="1000" b="1">
            <a:latin typeface="ＭＳ Ｐゴシック"/>
          </a:endParaRPr>
        </a:p>
      </xdr:txBody>
    </xdr:sp>
    <xdr:clientData/>
  </xdr:oneCellAnchor>
  <xdr:twoCellAnchor>
    <xdr:from>
      <xdr:col>24</xdr:col>
      <xdr:colOff>469900</xdr:colOff>
      <xdr:row>81</xdr:row>
      <xdr:rowOff>51102</xdr:rowOff>
    </xdr:from>
    <xdr:to>
      <xdr:col>24</xdr:col>
      <xdr:colOff>647700</xdr:colOff>
      <xdr:row>81</xdr:row>
      <xdr:rowOff>51102</xdr:rowOff>
    </xdr:to>
    <xdr:cxnSp macro="">
      <xdr:nvCxnSpPr>
        <xdr:cNvPr id="257" name="直線コネクタ 256"/>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87388</xdr:rowOff>
    </xdr:from>
    <xdr:to>
      <xdr:col>24</xdr:col>
      <xdr:colOff>558800</xdr:colOff>
      <xdr:row>83</xdr:row>
      <xdr:rowOff>156332</xdr:rowOff>
    </xdr:to>
    <xdr:cxnSp macro="">
      <xdr:nvCxnSpPr>
        <xdr:cNvPr id="258" name="直線コネクタ 257"/>
        <xdr:cNvCxnSpPr/>
      </xdr:nvCxnSpPr>
      <xdr:spPr>
        <a:xfrm>
          <a:off x="16179800" y="14317738"/>
          <a:ext cx="8382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167113</xdr:rowOff>
    </xdr:from>
    <xdr:ext cx="762000" cy="259045"/>
    <xdr:sp macro="" textlink="">
      <xdr:nvSpPr>
        <xdr:cNvPr id="259" name="給与水準   （国との比較）平均値テキスト"/>
        <xdr:cNvSpPr txBox="1"/>
      </xdr:nvSpPr>
      <xdr:spPr>
        <a:xfrm>
          <a:off x="17106900" y="14054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60" name="フローチャート : 判断 259"/>
        <xdr:cNvSpPr/>
      </xdr:nvSpPr>
      <xdr:spPr>
        <a:xfrm>
          <a:off x="169672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87388</xdr:rowOff>
    </xdr:from>
    <xdr:to>
      <xdr:col>23</xdr:col>
      <xdr:colOff>406400</xdr:colOff>
      <xdr:row>83</xdr:row>
      <xdr:rowOff>110368</xdr:rowOff>
    </xdr:to>
    <xdr:cxnSp macro="">
      <xdr:nvCxnSpPr>
        <xdr:cNvPr id="261" name="直線コネクタ 260"/>
        <xdr:cNvCxnSpPr/>
      </xdr:nvCxnSpPr>
      <xdr:spPr>
        <a:xfrm flipV="1">
          <a:off x="15290800" y="1431773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93134</xdr:rowOff>
    </xdr:from>
    <xdr:to>
      <xdr:col>23</xdr:col>
      <xdr:colOff>457200</xdr:colOff>
      <xdr:row>83</xdr:row>
      <xdr:rowOff>23284</xdr:rowOff>
    </xdr:to>
    <xdr:sp macro="" textlink="">
      <xdr:nvSpPr>
        <xdr:cNvPr id="262" name="フローチャート : 判断 261"/>
        <xdr:cNvSpPr/>
      </xdr:nvSpPr>
      <xdr:spPr>
        <a:xfrm>
          <a:off x="16129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33461</xdr:rowOff>
    </xdr:from>
    <xdr:ext cx="736600" cy="259045"/>
    <xdr:sp macro="" textlink="">
      <xdr:nvSpPr>
        <xdr:cNvPr id="263" name="テキスト ボックス 262"/>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110368</xdr:rowOff>
    </xdr:from>
    <xdr:to>
      <xdr:col>22</xdr:col>
      <xdr:colOff>203200</xdr:colOff>
      <xdr:row>89</xdr:row>
      <xdr:rowOff>23888</xdr:rowOff>
    </xdr:to>
    <xdr:cxnSp macro="">
      <xdr:nvCxnSpPr>
        <xdr:cNvPr id="264" name="直線コネクタ 263"/>
        <xdr:cNvCxnSpPr/>
      </xdr:nvCxnSpPr>
      <xdr:spPr>
        <a:xfrm flipV="1">
          <a:off x="14401800" y="14340718"/>
          <a:ext cx="889000" cy="94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5" name="フローチャート : 判断 264"/>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6" name="テキスト ボックス 265"/>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23888</xdr:rowOff>
    </xdr:from>
    <xdr:to>
      <xdr:col>21</xdr:col>
      <xdr:colOff>0</xdr:colOff>
      <xdr:row>89</xdr:row>
      <xdr:rowOff>58359</xdr:rowOff>
    </xdr:to>
    <xdr:cxnSp macro="">
      <xdr:nvCxnSpPr>
        <xdr:cNvPr id="267" name="直線コネクタ 266"/>
        <xdr:cNvCxnSpPr/>
      </xdr:nvCxnSpPr>
      <xdr:spPr>
        <a:xfrm flipV="1">
          <a:off x="13512800" y="152829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29634</xdr:rowOff>
    </xdr:from>
    <xdr:to>
      <xdr:col>21</xdr:col>
      <xdr:colOff>50800</xdr:colOff>
      <xdr:row>88</xdr:row>
      <xdr:rowOff>131234</xdr:rowOff>
    </xdr:to>
    <xdr:sp macro="" textlink="">
      <xdr:nvSpPr>
        <xdr:cNvPr id="268" name="フローチャート : 判断 267"/>
        <xdr:cNvSpPr/>
      </xdr:nvSpPr>
      <xdr:spPr>
        <a:xfrm>
          <a:off x="14351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141411</xdr:rowOff>
    </xdr:from>
    <xdr:ext cx="762000" cy="259045"/>
    <xdr:sp macro="" textlink="">
      <xdr:nvSpPr>
        <xdr:cNvPr id="269" name="テキスト ボックス 268"/>
        <xdr:cNvSpPr txBox="1"/>
      </xdr:nvSpPr>
      <xdr:spPr>
        <a:xfrm>
          <a:off x="14020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64105</xdr:rowOff>
    </xdr:from>
    <xdr:to>
      <xdr:col>19</xdr:col>
      <xdr:colOff>533400</xdr:colOff>
      <xdr:row>88</xdr:row>
      <xdr:rowOff>165705</xdr:rowOff>
    </xdr:to>
    <xdr:sp macro="" textlink="">
      <xdr:nvSpPr>
        <xdr:cNvPr id="270" name="フローチャート : 判断 269"/>
        <xdr:cNvSpPr/>
      </xdr:nvSpPr>
      <xdr:spPr>
        <a:xfrm>
          <a:off x="13462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4432</xdr:rowOff>
    </xdr:from>
    <xdr:ext cx="762000" cy="259045"/>
    <xdr:sp macro="" textlink="">
      <xdr:nvSpPr>
        <xdr:cNvPr id="271" name="テキスト ボックス 270"/>
        <xdr:cNvSpPr txBox="1"/>
      </xdr:nvSpPr>
      <xdr:spPr>
        <a:xfrm>
          <a:off x="13131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105532</xdr:rowOff>
    </xdr:from>
    <xdr:to>
      <xdr:col>24</xdr:col>
      <xdr:colOff>609600</xdr:colOff>
      <xdr:row>84</xdr:row>
      <xdr:rowOff>35682</xdr:rowOff>
    </xdr:to>
    <xdr:sp macro="" textlink="">
      <xdr:nvSpPr>
        <xdr:cNvPr id="277" name="円/楕円 276"/>
        <xdr:cNvSpPr/>
      </xdr:nvSpPr>
      <xdr:spPr>
        <a:xfrm>
          <a:off x="169672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77609</xdr:rowOff>
    </xdr:from>
    <xdr:ext cx="762000" cy="259045"/>
    <xdr:sp macro="" textlink="">
      <xdr:nvSpPr>
        <xdr:cNvPr id="278" name="給与水準   （国との比較）該当値テキスト"/>
        <xdr:cNvSpPr txBox="1"/>
      </xdr:nvSpPr>
      <xdr:spPr>
        <a:xfrm>
          <a:off x="17106900" y="14307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36588</xdr:rowOff>
    </xdr:from>
    <xdr:to>
      <xdr:col>23</xdr:col>
      <xdr:colOff>457200</xdr:colOff>
      <xdr:row>83</xdr:row>
      <xdr:rowOff>138188</xdr:rowOff>
    </xdr:to>
    <xdr:sp macro="" textlink="">
      <xdr:nvSpPr>
        <xdr:cNvPr id="279" name="円/楕円 278"/>
        <xdr:cNvSpPr/>
      </xdr:nvSpPr>
      <xdr:spPr>
        <a:xfrm>
          <a:off x="16129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122965</xdr:rowOff>
    </xdr:from>
    <xdr:ext cx="736600" cy="259045"/>
    <xdr:sp macro="" textlink="">
      <xdr:nvSpPr>
        <xdr:cNvPr id="280" name="テキスト ボックス 279"/>
        <xdr:cNvSpPr txBox="1"/>
      </xdr:nvSpPr>
      <xdr:spPr>
        <a:xfrm>
          <a:off x="15798800" y="1435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59568</xdr:rowOff>
    </xdr:from>
    <xdr:to>
      <xdr:col>22</xdr:col>
      <xdr:colOff>254000</xdr:colOff>
      <xdr:row>83</xdr:row>
      <xdr:rowOff>161168</xdr:rowOff>
    </xdr:to>
    <xdr:sp macro="" textlink="">
      <xdr:nvSpPr>
        <xdr:cNvPr id="281" name="円/楕円 280"/>
        <xdr:cNvSpPr/>
      </xdr:nvSpPr>
      <xdr:spPr>
        <a:xfrm>
          <a:off x="15240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145945</xdr:rowOff>
    </xdr:from>
    <xdr:ext cx="762000" cy="259045"/>
    <xdr:sp macro="" textlink="">
      <xdr:nvSpPr>
        <xdr:cNvPr id="282" name="テキスト ボックス 281"/>
        <xdr:cNvSpPr txBox="1"/>
      </xdr:nvSpPr>
      <xdr:spPr>
        <a:xfrm>
          <a:off x="14909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144538</xdr:rowOff>
    </xdr:from>
    <xdr:to>
      <xdr:col>21</xdr:col>
      <xdr:colOff>50800</xdr:colOff>
      <xdr:row>89</xdr:row>
      <xdr:rowOff>74688</xdr:rowOff>
    </xdr:to>
    <xdr:sp macro="" textlink="">
      <xdr:nvSpPr>
        <xdr:cNvPr id="283" name="円/楕円 282"/>
        <xdr:cNvSpPr/>
      </xdr:nvSpPr>
      <xdr:spPr>
        <a:xfrm>
          <a:off x="14351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59465</xdr:rowOff>
    </xdr:from>
    <xdr:ext cx="762000" cy="259045"/>
    <xdr:sp macro="" textlink="">
      <xdr:nvSpPr>
        <xdr:cNvPr id="284" name="テキスト ボックス 283"/>
        <xdr:cNvSpPr txBox="1"/>
      </xdr:nvSpPr>
      <xdr:spPr>
        <a:xfrm>
          <a:off x="14020800" y="153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7559</xdr:rowOff>
    </xdr:from>
    <xdr:to>
      <xdr:col>19</xdr:col>
      <xdr:colOff>533400</xdr:colOff>
      <xdr:row>89</xdr:row>
      <xdr:rowOff>109159</xdr:rowOff>
    </xdr:to>
    <xdr:sp macro="" textlink="">
      <xdr:nvSpPr>
        <xdr:cNvPr id="285" name="円/楕円 284"/>
        <xdr:cNvSpPr/>
      </xdr:nvSpPr>
      <xdr:spPr>
        <a:xfrm>
          <a:off x="13462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93936</xdr:rowOff>
    </xdr:from>
    <xdr:ext cx="762000" cy="259045"/>
    <xdr:sp macro="" textlink="">
      <xdr:nvSpPr>
        <xdr:cNvPr id="286" name="テキスト ボックス 285"/>
        <xdr:cNvSpPr txBox="1"/>
      </xdr:nvSpPr>
      <xdr:spPr>
        <a:xfrm>
          <a:off x="13131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前年度と比較し、職員数</a:t>
          </a:r>
          <a:r>
            <a:rPr kumimoji="1" lang="ja-JP" altLang="en-US" sz="1300">
              <a:solidFill>
                <a:schemeClr val="dk1"/>
              </a:solidFill>
              <a:effectLst/>
              <a:latin typeface="+mn-ea"/>
              <a:ea typeface="+mn-ea"/>
              <a:cs typeface="+mn-cs"/>
            </a:rPr>
            <a:t>（翌年度</a:t>
          </a:r>
          <a:r>
            <a:rPr kumimoji="1" lang="en-US" altLang="ja-JP" sz="1300">
              <a:solidFill>
                <a:schemeClr val="dk1"/>
              </a:solidFill>
              <a:effectLst/>
              <a:latin typeface="+mn-ea"/>
              <a:ea typeface="+mn-ea"/>
              <a:cs typeface="+mn-cs"/>
            </a:rPr>
            <a:t>4</a:t>
          </a:r>
          <a:r>
            <a:rPr kumimoji="1" lang="ja-JP" altLang="en-US" sz="1300">
              <a:solidFill>
                <a:schemeClr val="dk1"/>
              </a:solidFill>
              <a:effectLst/>
              <a:latin typeface="+mn-ea"/>
              <a:ea typeface="+mn-ea"/>
              <a:cs typeface="+mn-cs"/>
            </a:rPr>
            <a:t>月</a:t>
          </a:r>
          <a:r>
            <a:rPr kumimoji="1" lang="en-US" altLang="ja-JP" sz="1300">
              <a:solidFill>
                <a:schemeClr val="dk1"/>
              </a:solidFill>
              <a:effectLst/>
              <a:latin typeface="+mn-ea"/>
              <a:ea typeface="+mn-ea"/>
              <a:cs typeface="+mn-cs"/>
            </a:rPr>
            <a:t>1</a:t>
          </a:r>
          <a:r>
            <a:rPr kumimoji="1" lang="ja-JP" altLang="en-US" sz="1300">
              <a:solidFill>
                <a:schemeClr val="dk1"/>
              </a:solidFill>
              <a:effectLst/>
              <a:latin typeface="+mn-ea"/>
              <a:ea typeface="+mn-ea"/>
              <a:cs typeface="+mn-cs"/>
            </a:rPr>
            <a:t>日現在）</a:t>
          </a:r>
          <a:r>
            <a:rPr kumimoji="1" lang="ja-JP" altLang="ja-JP" sz="1300">
              <a:solidFill>
                <a:schemeClr val="dk1"/>
              </a:solidFill>
              <a:effectLst/>
              <a:latin typeface="+mn-ea"/>
              <a:ea typeface="+mn-ea"/>
              <a:cs typeface="+mn-cs"/>
            </a:rPr>
            <a:t>は横這いであるが、人口の減少に伴い、人口千人当たり職員数は、前年度から</a:t>
          </a:r>
          <a:r>
            <a:rPr kumimoji="1" lang="en-US" altLang="ja-JP" sz="1300">
              <a:solidFill>
                <a:schemeClr val="dk1"/>
              </a:solidFill>
              <a:effectLst/>
              <a:latin typeface="+mn-ea"/>
              <a:ea typeface="+mn-ea"/>
              <a:cs typeface="+mn-cs"/>
            </a:rPr>
            <a:t>0.03</a:t>
          </a:r>
          <a:r>
            <a:rPr kumimoji="1" lang="ja-JP" altLang="ja-JP" sz="1300">
              <a:solidFill>
                <a:schemeClr val="dk1"/>
              </a:solidFill>
              <a:effectLst/>
              <a:latin typeface="+mn-ea"/>
              <a:ea typeface="+mn-ea"/>
              <a:cs typeface="+mn-cs"/>
            </a:rPr>
            <a:t>人増加した。</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今後も将来的な自治体運営に影響が生じないよう、市総合計画に基づき定員の適正管理に努める</a:t>
          </a:r>
          <a:r>
            <a:rPr kumimoji="1" lang="ja-JP" altLang="en-US" sz="1300">
              <a:solidFill>
                <a:schemeClr val="dk1"/>
              </a:solidFill>
              <a:effectLst/>
              <a:latin typeface="+mn-ea"/>
              <a:ea typeface="+mn-ea"/>
              <a:cs typeface="+mn-cs"/>
            </a:rPr>
            <a:t>。</a:t>
          </a:r>
          <a:endParaRPr kumimoji="1" lang="en-US" altLang="ja-JP" sz="1300">
            <a:solidFill>
              <a:schemeClr val="dk1"/>
            </a:solidFill>
            <a:effectLst/>
            <a:latin typeface="+mn-ea"/>
            <a:ea typeface="+mn-ea"/>
            <a:cs typeface="+mn-cs"/>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113454</xdr:rowOff>
    </xdr:from>
    <xdr:to>
      <xdr:col>24</xdr:col>
      <xdr:colOff>558800</xdr:colOff>
      <xdr:row>65</xdr:row>
      <xdr:rowOff>165523</xdr:rowOff>
    </xdr:to>
    <xdr:cxnSp macro="">
      <xdr:nvCxnSpPr>
        <xdr:cNvPr id="316" name="直線コネクタ 315"/>
        <xdr:cNvCxnSpPr/>
      </xdr:nvCxnSpPr>
      <xdr:spPr>
        <a:xfrm flipV="1">
          <a:off x="17018000" y="9886104"/>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7"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8" name="直線コネクタ 317"/>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28381</xdr:rowOff>
    </xdr:from>
    <xdr:ext cx="762000" cy="259045"/>
    <xdr:sp macro="" textlink="">
      <xdr:nvSpPr>
        <xdr:cNvPr id="319" name="定員管理の状況最大値テキスト"/>
        <xdr:cNvSpPr txBox="1"/>
      </xdr:nvSpPr>
      <xdr:spPr>
        <a:xfrm>
          <a:off x="17106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57</xdr:row>
      <xdr:rowOff>113454</xdr:rowOff>
    </xdr:from>
    <xdr:to>
      <xdr:col>24</xdr:col>
      <xdr:colOff>647700</xdr:colOff>
      <xdr:row>57</xdr:row>
      <xdr:rowOff>113454</xdr:rowOff>
    </xdr:to>
    <xdr:cxnSp macro="">
      <xdr:nvCxnSpPr>
        <xdr:cNvPr id="320" name="直線コネクタ 319"/>
        <xdr:cNvCxnSpPr/>
      </xdr:nvCxnSpPr>
      <xdr:spPr>
        <a:xfrm>
          <a:off x="16929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16298</xdr:rowOff>
    </xdr:from>
    <xdr:to>
      <xdr:col>24</xdr:col>
      <xdr:colOff>558800</xdr:colOff>
      <xdr:row>62</xdr:row>
      <xdr:rowOff>28363</xdr:rowOff>
    </xdr:to>
    <xdr:cxnSp macro="">
      <xdr:nvCxnSpPr>
        <xdr:cNvPr id="321" name="直線コネクタ 320"/>
        <xdr:cNvCxnSpPr/>
      </xdr:nvCxnSpPr>
      <xdr:spPr>
        <a:xfrm>
          <a:off x="16179800" y="1064619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123842</xdr:rowOff>
    </xdr:from>
    <xdr:ext cx="762000" cy="259045"/>
    <xdr:sp macro="" textlink="">
      <xdr:nvSpPr>
        <xdr:cNvPr id="322" name="定員管理の状況平均値テキスト"/>
        <xdr:cNvSpPr txBox="1"/>
      </xdr:nvSpPr>
      <xdr:spPr>
        <a:xfrm>
          <a:off x="17106900" y="10239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107315</xdr:rowOff>
    </xdr:from>
    <xdr:to>
      <xdr:col>24</xdr:col>
      <xdr:colOff>609600</xdr:colOff>
      <xdr:row>61</xdr:row>
      <xdr:rowOff>37465</xdr:rowOff>
    </xdr:to>
    <xdr:sp macro="" textlink="">
      <xdr:nvSpPr>
        <xdr:cNvPr id="323" name="フローチャート : 判断 322"/>
        <xdr:cNvSpPr/>
      </xdr:nvSpPr>
      <xdr:spPr>
        <a:xfrm>
          <a:off x="169672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16298</xdr:rowOff>
    </xdr:from>
    <xdr:to>
      <xdr:col>23</xdr:col>
      <xdr:colOff>406400</xdr:colOff>
      <xdr:row>62</xdr:row>
      <xdr:rowOff>56515</xdr:rowOff>
    </xdr:to>
    <xdr:cxnSp macro="">
      <xdr:nvCxnSpPr>
        <xdr:cNvPr id="324" name="直線コネクタ 323"/>
        <xdr:cNvCxnSpPr/>
      </xdr:nvCxnSpPr>
      <xdr:spPr>
        <a:xfrm flipV="1">
          <a:off x="15290800" y="1064619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119380</xdr:rowOff>
    </xdr:from>
    <xdr:to>
      <xdr:col>23</xdr:col>
      <xdr:colOff>457200</xdr:colOff>
      <xdr:row>61</xdr:row>
      <xdr:rowOff>49530</xdr:rowOff>
    </xdr:to>
    <xdr:sp macro="" textlink="">
      <xdr:nvSpPr>
        <xdr:cNvPr id="325" name="フローチャート : 判断 324"/>
        <xdr:cNvSpPr/>
      </xdr:nvSpPr>
      <xdr:spPr>
        <a:xfrm>
          <a:off x="16129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59707</xdr:rowOff>
    </xdr:from>
    <xdr:ext cx="736600" cy="259045"/>
    <xdr:sp macro="" textlink="">
      <xdr:nvSpPr>
        <xdr:cNvPr id="326" name="テキスト ボックス 325"/>
        <xdr:cNvSpPr txBox="1"/>
      </xdr:nvSpPr>
      <xdr:spPr>
        <a:xfrm>
          <a:off x="15798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48471</xdr:rowOff>
    </xdr:from>
    <xdr:to>
      <xdr:col>22</xdr:col>
      <xdr:colOff>203200</xdr:colOff>
      <xdr:row>62</xdr:row>
      <xdr:rowOff>56515</xdr:rowOff>
    </xdr:to>
    <xdr:cxnSp macro="">
      <xdr:nvCxnSpPr>
        <xdr:cNvPr id="327" name="直線コネクタ 326"/>
        <xdr:cNvCxnSpPr/>
      </xdr:nvCxnSpPr>
      <xdr:spPr>
        <a:xfrm>
          <a:off x="14401800" y="1067837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8" name="フローチャート : 判断 327"/>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63729</xdr:rowOff>
    </xdr:from>
    <xdr:ext cx="762000" cy="259045"/>
    <xdr:sp macro="" textlink="">
      <xdr:nvSpPr>
        <xdr:cNvPr id="329" name="テキスト ボックス 328"/>
        <xdr:cNvSpPr txBox="1"/>
      </xdr:nvSpPr>
      <xdr:spPr>
        <a:xfrm>
          <a:off x="14909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36406</xdr:rowOff>
    </xdr:from>
    <xdr:to>
      <xdr:col>21</xdr:col>
      <xdr:colOff>0</xdr:colOff>
      <xdr:row>62</xdr:row>
      <xdr:rowOff>48471</xdr:rowOff>
    </xdr:to>
    <xdr:cxnSp macro="">
      <xdr:nvCxnSpPr>
        <xdr:cNvPr id="330" name="直線コネクタ 329"/>
        <xdr:cNvCxnSpPr/>
      </xdr:nvCxnSpPr>
      <xdr:spPr>
        <a:xfrm>
          <a:off x="13512800" y="1066630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31" name="フローチャート : 判断 330"/>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63729</xdr:rowOff>
    </xdr:from>
    <xdr:ext cx="762000" cy="259045"/>
    <xdr:sp macro="" textlink="">
      <xdr:nvSpPr>
        <xdr:cNvPr id="332" name="テキスト ボックス 331"/>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4233</xdr:rowOff>
    </xdr:from>
    <xdr:to>
      <xdr:col>19</xdr:col>
      <xdr:colOff>533400</xdr:colOff>
      <xdr:row>61</xdr:row>
      <xdr:rowOff>105833</xdr:rowOff>
    </xdr:to>
    <xdr:sp macro="" textlink="">
      <xdr:nvSpPr>
        <xdr:cNvPr id="333" name="フローチャート : 判断 332"/>
        <xdr:cNvSpPr/>
      </xdr:nvSpPr>
      <xdr:spPr>
        <a:xfrm>
          <a:off x="13462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116010</xdr:rowOff>
    </xdr:from>
    <xdr:ext cx="762000" cy="259045"/>
    <xdr:sp macro="" textlink="">
      <xdr:nvSpPr>
        <xdr:cNvPr id="334" name="テキスト ボックス 333"/>
        <xdr:cNvSpPr txBox="1"/>
      </xdr:nvSpPr>
      <xdr:spPr>
        <a:xfrm>
          <a:off x="13131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149013</xdr:rowOff>
    </xdr:from>
    <xdr:to>
      <xdr:col>24</xdr:col>
      <xdr:colOff>609600</xdr:colOff>
      <xdr:row>62</xdr:row>
      <xdr:rowOff>79163</xdr:rowOff>
    </xdr:to>
    <xdr:sp macro="" textlink="">
      <xdr:nvSpPr>
        <xdr:cNvPr id="340" name="円/楕円 339"/>
        <xdr:cNvSpPr/>
      </xdr:nvSpPr>
      <xdr:spPr>
        <a:xfrm>
          <a:off x="169672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121090</xdr:rowOff>
    </xdr:from>
    <xdr:ext cx="762000" cy="259045"/>
    <xdr:sp macro="" textlink="">
      <xdr:nvSpPr>
        <xdr:cNvPr id="341" name="定員管理の状況該当値テキスト"/>
        <xdr:cNvSpPr txBox="1"/>
      </xdr:nvSpPr>
      <xdr:spPr>
        <a:xfrm>
          <a:off x="17106900" y="1057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136948</xdr:rowOff>
    </xdr:from>
    <xdr:to>
      <xdr:col>23</xdr:col>
      <xdr:colOff>457200</xdr:colOff>
      <xdr:row>62</xdr:row>
      <xdr:rowOff>67098</xdr:rowOff>
    </xdr:to>
    <xdr:sp macro="" textlink="">
      <xdr:nvSpPr>
        <xdr:cNvPr id="342" name="円/楕円 341"/>
        <xdr:cNvSpPr/>
      </xdr:nvSpPr>
      <xdr:spPr>
        <a:xfrm>
          <a:off x="16129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51875</xdr:rowOff>
    </xdr:from>
    <xdr:ext cx="736600" cy="259045"/>
    <xdr:sp macro="" textlink="">
      <xdr:nvSpPr>
        <xdr:cNvPr id="343" name="テキスト ボックス 342"/>
        <xdr:cNvSpPr txBox="1"/>
      </xdr:nvSpPr>
      <xdr:spPr>
        <a:xfrm>
          <a:off x="15798800" y="10681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5715</xdr:rowOff>
    </xdr:from>
    <xdr:to>
      <xdr:col>22</xdr:col>
      <xdr:colOff>254000</xdr:colOff>
      <xdr:row>62</xdr:row>
      <xdr:rowOff>107315</xdr:rowOff>
    </xdr:to>
    <xdr:sp macro="" textlink="">
      <xdr:nvSpPr>
        <xdr:cNvPr id="344" name="円/楕円 343"/>
        <xdr:cNvSpPr/>
      </xdr:nvSpPr>
      <xdr:spPr>
        <a:xfrm>
          <a:off x="15240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92092</xdr:rowOff>
    </xdr:from>
    <xdr:ext cx="762000" cy="259045"/>
    <xdr:sp macro="" textlink="">
      <xdr:nvSpPr>
        <xdr:cNvPr id="345" name="テキスト ボックス 344"/>
        <xdr:cNvSpPr txBox="1"/>
      </xdr:nvSpPr>
      <xdr:spPr>
        <a:xfrm>
          <a:off x="14909800" y="107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169121</xdr:rowOff>
    </xdr:from>
    <xdr:to>
      <xdr:col>21</xdr:col>
      <xdr:colOff>50800</xdr:colOff>
      <xdr:row>62</xdr:row>
      <xdr:rowOff>99271</xdr:rowOff>
    </xdr:to>
    <xdr:sp macro="" textlink="">
      <xdr:nvSpPr>
        <xdr:cNvPr id="346" name="円/楕円 345"/>
        <xdr:cNvSpPr/>
      </xdr:nvSpPr>
      <xdr:spPr>
        <a:xfrm>
          <a:off x="14351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84048</xdr:rowOff>
    </xdr:from>
    <xdr:ext cx="762000" cy="259045"/>
    <xdr:sp macro="" textlink="">
      <xdr:nvSpPr>
        <xdr:cNvPr id="347" name="テキスト ボックス 346"/>
        <xdr:cNvSpPr txBox="1"/>
      </xdr:nvSpPr>
      <xdr:spPr>
        <a:xfrm>
          <a:off x="14020800" y="1071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157056</xdr:rowOff>
    </xdr:from>
    <xdr:to>
      <xdr:col>19</xdr:col>
      <xdr:colOff>533400</xdr:colOff>
      <xdr:row>62</xdr:row>
      <xdr:rowOff>87206</xdr:rowOff>
    </xdr:to>
    <xdr:sp macro="" textlink="">
      <xdr:nvSpPr>
        <xdr:cNvPr id="348" name="円/楕円 347"/>
        <xdr:cNvSpPr/>
      </xdr:nvSpPr>
      <xdr:spPr>
        <a:xfrm>
          <a:off x="13462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71983</xdr:rowOff>
    </xdr:from>
    <xdr:ext cx="762000" cy="259045"/>
    <xdr:sp macro="" textlink="">
      <xdr:nvSpPr>
        <xdr:cNvPr id="349" name="テキスト ボックス 348"/>
        <xdr:cNvSpPr txBox="1"/>
      </xdr:nvSpPr>
      <xdr:spPr>
        <a:xfrm>
          <a:off x="13131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南部清掃センターの整備に要した一般廃棄物処理事業債の償還完了など、既発債の償還が進んだことに伴い、公債費が減少したことにより、実質公債費比率は、前年度から</a:t>
          </a:r>
          <a:r>
            <a:rPr kumimoji="1" lang="en-US" altLang="ja-JP" sz="1300">
              <a:solidFill>
                <a:schemeClr val="dk1"/>
              </a:solidFill>
              <a:effectLst/>
              <a:latin typeface="+mn-ea"/>
              <a:ea typeface="+mn-ea"/>
              <a:cs typeface="+mn-cs"/>
            </a:rPr>
            <a:t>1.4%</a:t>
          </a:r>
          <a:r>
            <a:rPr kumimoji="1" lang="ja-JP" altLang="ja-JP" sz="1300">
              <a:solidFill>
                <a:schemeClr val="dk1"/>
              </a:solidFill>
              <a:effectLst/>
              <a:latin typeface="+mn-ea"/>
              <a:ea typeface="+mn-ea"/>
              <a:cs typeface="+mn-cs"/>
            </a:rPr>
            <a:t>低下した。</a:t>
          </a:r>
          <a:endParaRPr lang="ja-JP" altLang="ja-JP" sz="1300">
            <a:effectLst/>
            <a:latin typeface="+mn-ea"/>
            <a:ea typeface="+mn-ea"/>
          </a:endParaRPr>
        </a:p>
        <a:p>
          <a:pPr eaLnBrk="1" fontAlgn="auto" latinLnBrk="0" hangingPunct="1"/>
          <a:r>
            <a:rPr kumimoji="1" lang="ja-JP" altLang="ja-JP" sz="1300">
              <a:solidFill>
                <a:schemeClr val="dk1"/>
              </a:solidFill>
              <a:effectLst/>
              <a:latin typeface="+mn-ea"/>
              <a:ea typeface="+mn-ea"/>
              <a:cs typeface="+mn-cs"/>
            </a:rPr>
            <a:t>　今後は、新病院建設に伴う企業債の新規発行により、一般会計からの繰出金の増加が見込まれることから、動向を注視しながら、引き続き適正な水準を維持できるよう努める。</a:t>
          </a:r>
          <a:endParaRPr lang="ja-JP" altLang="ja-JP" sz="13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165100</xdr:rowOff>
    </xdr:to>
    <xdr:cxnSp macro="">
      <xdr:nvCxnSpPr>
        <xdr:cNvPr id="376" name="直線コネクタ 375"/>
        <xdr:cNvCxnSpPr/>
      </xdr:nvCxnSpPr>
      <xdr:spPr>
        <a:xfrm flipV="1">
          <a:off x="17018000" y="611632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7"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8" name="直線コネクタ 377"/>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167894</xdr:rowOff>
    </xdr:from>
    <xdr:to>
      <xdr:col>24</xdr:col>
      <xdr:colOff>558800</xdr:colOff>
      <xdr:row>42</xdr:row>
      <xdr:rowOff>131572</xdr:rowOff>
    </xdr:to>
    <xdr:cxnSp macro="">
      <xdr:nvCxnSpPr>
        <xdr:cNvPr id="381" name="直線コネクタ 380"/>
        <xdr:cNvCxnSpPr/>
      </xdr:nvCxnSpPr>
      <xdr:spPr>
        <a:xfrm flipV="1">
          <a:off x="16179800" y="7197344"/>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15511</xdr:rowOff>
    </xdr:from>
    <xdr:ext cx="762000" cy="259045"/>
    <xdr:sp macro="" textlink="">
      <xdr:nvSpPr>
        <xdr:cNvPr id="382" name="公債費負担の状況平均値テキスト"/>
        <xdr:cNvSpPr txBox="1"/>
      </xdr:nvSpPr>
      <xdr:spPr>
        <a:xfrm>
          <a:off x="17106900" y="670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83" name="フローチャート : 判断 382"/>
        <xdr:cNvSpPr/>
      </xdr:nvSpPr>
      <xdr:spPr>
        <a:xfrm>
          <a:off x="169672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131572</xdr:rowOff>
    </xdr:from>
    <xdr:to>
      <xdr:col>23</xdr:col>
      <xdr:colOff>406400</xdr:colOff>
      <xdr:row>43</xdr:row>
      <xdr:rowOff>46990</xdr:rowOff>
    </xdr:to>
    <xdr:cxnSp macro="">
      <xdr:nvCxnSpPr>
        <xdr:cNvPr id="384" name="直線コネクタ 383"/>
        <xdr:cNvCxnSpPr/>
      </xdr:nvCxnSpPr>
      <xdr:spPr>
        <a:xfrm flipV="1">
          <a:off x="15290800" y="73324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56896</xdr:rowOff>
    </xdr:from>
    <xdr:to>
      <xdr:col>23</xdr:col>
      <xdr:colOff>457200</xdr:colOff>
      <xdr:row>40</xdr:row>
      <xdr:rowOff>158496</xdr:rowOff>
    </xdr:to>
    <xdr:sp macro="" textlink="">
      <xdr:nvSpPr>
        <xdr:cNvPr id="385" name="フローチャート : 判断 384"/>
        <xdr:cNvSpPr/>
      </xdr:nvSpPr>
      <xdr:spPr>
        <a:xfrm>
          <a:off x="16129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168673</xdr:rowOff>
    </xdr:from>
    <xdr:ext cx="736600" cy="259045"/>
    <xdr:sp macro="" textlink="">
      <xdr:nvSpPr>
        <xdr:cNvPr id="386" name="テキスト ボックス 385"/>
        <xdr:cNvSpPr txBox="1"/>
      </xdr:nvSpPr>
      <xdr:spPr>
        <a:xfrm>
          <a:off x="15798800" y="668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46990</xdr:rowOff>
    </xdr:from>
    <xdr:to>
      <xdr:col>22</xdr:col>
      <xdr:colOff>203200</xdr:colOff>
      <xdr:row>43</xdr:row>
      <xdr:rowOff>104902</xdr:rowOff>
    </xdr:to>
    <xdr:cxnSp macro="">
      <xdr:nvCxnSpPr>
        <xdr:cNvPr id="387" name="直線コネクタ 386"/>
        <xdr:cNvCxnSpPr/>
      </xdr:nvCxnSpPr>
      <xdr:spPr>
        <a:xfrm flipV="1">
          <a:off x="14401800" y="741934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134112</xdr:rowOff>
    </xdr:from>
    <xdr:to>
      <xdr:col>22</xdr:col>
      <xdr:colOff>254000</xdr:colOff>
      <xdr:row>41</xdr:row>
      <xdr:rowOff>64262</xdr:rowOff>
    </xdr:to>
    <xdr:sp macro="" textlink="">
      <xdr:nvSpPr>
        <xdr:cNvPr id="388" name="フローチャート : 判断 387"/>
        <xdr:cNvSpPr/>
      </xdr:nvSpPr>
      <xdr:spPr>
        <a:xfrm>
          <a:off x="15240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74439</xdr:rowOff>
    </xdr:from>
    <xdr:ext cx="762000" cy="259045"/>
    <xdr:sp macro="" textlink="">
      <xdr:nvSpPr>
        <xdr:cNvPr id="389" name="テキスト ボックス 388"/>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104902</xdr:rowOff>
    </xdr:from>
    <xdr:to>
      <xdr:col>21</xdr:col>
      <xdr:colOff>0</xdr:colOff>
      <xdr:row>43</xdr:row>
      <xdr:rowOff>124206</xdr:rowOff>
    </xdr:to>
    <xdr:cxnSp macro="">
      <xdr:nvCxnSpPr>
        <xdr:cNvPr id="390" name="直線コネクタ 389"/>
        <xdr:cNvCxnSpPr/>
      </xdr:nvCxnSpPr>
      <xdr:spPr>
        <a:xfrm flipV="1">
          <a:off x="13512800" y="74772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10922</xdr:rowOff>
    </xdr:from>
    <xdr:to>
      <xdr:col>21</xdr:col>
      <xdr:colOff>50800</xdr:colOff>
      <xdr:row>41</xdr:row>
      <xdr:rowOff>112522</xdr:rowOff>
    </xdr:to>
    <xdr:sp macro="" textlink="">
      <xdr:nvSpPr>
        <xdr:cNvPr id="391" name="フローチャート : 判断 390"/>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122699</xdr:rowOff>
    </xdr:from>
    <xdr:ext cx="762000" cy="259045"/>
    <xdr:sp macro="" textlink="">
      <xdr:nvSpPr>
        <xdr:cNvPr id="392" name="テキスト ボックス 391"/>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3" name="フローチャート : 判断 392"/>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4" name="テキスト ボックス 393"/>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117094</xdr:rowOff>
    </xdr:from>
    <xdr:to>
      <xdr:col>24</xdr:col>
      <xdr:colOff>609600</xdr:colOff>
      <xdr:row>42</xdr:row>
      <xdr:rowOff>47244</xdr:rowOff>
    </xdr:to>
    <xdr:sp macro="" textlink="">
      <xdr:nvSpPr>
        <xdr:cNvPr id="400" name="円/楕円 399"/>
        <xdr:cNvSpPr/>
      </xdr:nvSpPr>
      <xdr:spPr>
        <a:xfrm>
          <a:off x="169672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89171</xdr:rowOff>
    </xdr:from>
    <xdr:ext cx="762000" cy="259045"/>
    <xdr:sp macro="" textlink="">
      <xdr:nvSpPr>
        <xdr:cNvPr id="401" name="公債費負担の状況該当値テキスト"/>
        <xdr:cNvSpPr txBox="1"/>
      </xdr:nvSpPr>
      <xdr:spPr>
        <a:xfrm>
          <a:off x="17106900" y="711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80772</xdr:rowOff>
    </xdr:from>
    <xdr:to>
      <xdr:col>23</xdr:col>
      <xdr:colOff>457200</xdr:colOff>
      <xdr:row>43</xdr:row>
      <xdr:rowOff>10922</xdr:rowOff>
    </xdr:to>
    <xdr:sp macro="" textlink="">
      <xdr:nvSpPr>
        <xdr:cNvPr id="402" name="円/楕円 401"/>
        <xdr:cNvSpPr/>
      </xdr:nvSpPr>
      <xdr:spPr>
        <a:xfrm>
          <a:off x="16129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167149</xdr:rowOff>
    </xdr:from>
    <xdr:ext cx="736600" cy="259045"/>
    <xdr:sp macro="" textlink="">
      <xdr:nvSpPr>
        <xdr:cNvPr id="403" name="テキスト ボックス 402"/>
        <xdr:cNvSpPr txBox="1"/>
      </xdr:nvSpPr>
      <xdr:spPr>
        <a:xfrm>
          <a:off x="15798800" y="736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167640</xdr:rowOff>
    </xdr:from>
    <xdr:to>
      <xdr:col>22</xdr:col>
      <xdr:colOff>254000</xdr:colOff>
      <xdr:row>43</xdr:row>
      <xdr:rowOff>97790</xdr:rowOff>
    </xdr:to>
    <xdr:sp macro="" textlink="">
      <xdr:nvSpPr>
        <xdr:cNvPr id="404" name="円/楕円 403"/>
        <xdr:cNvSpPr/>
      </xdr:nvSpPr>
      <xdr:spPr>
        <a:xfrm>
          <a:off x="15240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82567</xdr:rowOff>
    </xdr:from>
    <xdr:ext cx="762000" cy="259045"/>
    <xdr:sp macro="" textlink="">
      <xdr:nvSpPr>
        <xdr:cNvPr id="405" name="テキスト ボックス 404"/>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54102</xdr:rowOff>
    </xdr:from>
    <xdr:to>
      <xdr:col>21</xdr:col>
      <xdr:colOff>50800</xdr:colOff>
      <xdr:row>43</xdr:row>
      <xdr:rowOff>155702</xdr:rowOff>
    </xdr:to>
    <xdr:sp macro="" textlink="">
      <xdr:nvSpPr>
        <xdr:cNvPr id="406" name="円/楕円 405"/>
        <xdr:cNvSpPr/>
      </xdr:nvSpPr>
      <xdr:spPr>
        <a:xfrm>
          <a:off x="14351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140479</xdr:rowOff>
    </xdr:from>
    <xdr:ext cx="762000" cy="259045"/>
    <xdr:sp macro="" textlink="">
      <xdr:nvSpPr>
        <xdr:cNvPr id="407" name="テキスト ボックス 406"/>
        <xdr:cNvSpPr txBox="1"/>
      </xdr:nvSpPr>
      <xdr:spPr>
        <a:xfrm>
          <a:off x="14020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73406</xdr:rowOff>
    </xdr:from>
    <xdr:to>
      <xdr:col>19</xdr:col>
      <xdr:colOff>533400</xdr:colOff>
      <xdr:row>44</xdr:row>
      <xdr:rowOff>3556</xdr:rowOff>
    </xdr:to>
    <xdr:sp macro="" textlink="">
      <xdr:nvSpPr>
        <xdr:cNvPr id="408" name="円/楕円 407"/>
        <xdr:cNvSpPr/>
      </xdr:nvSpPr>
      <xdr:spPr>
        <a:xfrm>
          <a:off x="13462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159783</xdr:rowOff>
    </xdr:from>
    <xdr:ext cx="762000" cy="259045"/>
    <xdr:sp macro="" textlink="">
      <xdr:nvSpPr>
        <xdr:cNvPr id="409" name="テキスト ボックス 408"/>
        <xdr:cNvSpPr txBox="1"/>
      </xdr:nvSpPr>
      <xdr:spPr>
        <a:xfrm>
          <a:off x="13131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新病院建設に伴う企業債償還分に係る一般会計からの繰入見込額が増となったものの、公共施設整備基金等への積み増しによる充当可能基金残高の増などにより、将来負担比率は、前年度から</a:t>
          </a:r>
          <a:r>
            <a:rPr kumimoji="1" lang="en-US" altLang="ja-JP" sz="1300">
              <a:solidFill>
                <a:schemeClr val="dk1"/>
              </a:solidFill>
              <a:effectLst/>
              <a:latin typeface="+mn-ea"/>
              <a:ea typeface="+mn-ea"/>
              <a:cs typeface="+mn-cs"/>
            </a:rPr>
            <a:t>4.1%</a:t>
          </a:r>
          <a:r>
            <a:rPr kumimoji="1" lang="ja-JP" altLang="ja-JP" sz="1300">
              <a:solidFill>
                <a:schemeClr val="dk1"/>
              </a:solidFill>
              <a:effectLst/>
              <a:latin typeface="+mn-ea"/>
              <a:ea typeface="+mn-ea"/>
              <a:cs typeface="+mn-cs"/>
            </a:rPr>
            <a:t>低下した。</a:t>
          </a:r>
          <a:endParaRPr lang="ja-JP" altLang="ja-JP" sz="1300">
            <a:effectLst/>
            <a:latin typeface="+mn-ea"/>
            <a:ea typeface="+mn-ea"/>
          </a:endParaRPr>
        </a:p>
        <a:p>
          <a:r>
            <a:rPr kumimoji="1" lang="ja-JP" altLang="ja-JP" sz="1300">
              <a:solidFill>
                <a:schemeClr val="dk1"/>
              </a:solidFill>
              <a:effectLst/>
              <a:latin typeface="+mn-ea"/>
              <a:ea typeface="+mn-ea"/>
              <a:cs typeface="+mn-cs"/>
            </a:rPr>
            <a:t>　今後は、基金の取り崩し等に伴う充当可能基金残高の減少や、新病院建設に伴う企業債の償還分に係る公営企業債等繰入見込額の増加が見込まれることから、動向を注視しながら、引き続き将来負担の適正化に努める。</a:t>
          </a:r>
          <a:endParaRPr lang="ja-JP" altLang="ja-JP" sz="13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8" name="直線コネクタ 437"/>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39"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40" name="直線コネクタ 439"/>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94107</xdr:rowOff>
    </xdr:from>
    <xdr:to>
      <xdr:col>24</xdr:col>
      <xdr:colOff>558800</xdr:colOff>
      <xdr:row>15</xdr:row>
      <xdr:rowOff>127085</xdr:rowOff>
    </xdr:to>
    <xdr:cxnSp macro="">
      <xdr:nvCxnSpPr>
        <xdr:cNvPr id="443" name="直線コネクタ 442"/>
        <xdr:cNvCxnSpPr/>
      </xdr:nvCxnSpPr>
      <xdr:spPr>
        <a:xfrm flipV="1">
          <a:off x="16179800" y="2665857"/>
          <a:ext cx="8382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53188</xdr:rowOff>
    </xdr:from>
    <xdr:ext cx="762000" cy="259045"/>
    <xdr:sp macro="" textlink="">
      <xdr:nvSpPr>
        <xdr:cNvPr id="444" name="将来負担の状況平均値テキスト"/>
        <xdr:cNvSpPr txBox="1"/>
      </xdr:nvSpPr>
      <xdr:spPr>
        <a:xfrm>
          <a:off x="17106900" y="2624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81111</xdr:rowOff>
    </xdr:from>
    <xdr:to>
      <xdr:col>24</xdr:col>
      <xdr:colOff>609600</xdr:colOff>
      <xdr:row>16</xdr:row>
      <xdr:rowOff>11261</xdr:rowOff>
    </xdr:to>
    <xdr:sp macro="" textlink="">
      <xdr:nvSpPr>
        <xdr:cNvPr id="445" name="フローチャート : 判断 444"/>
        <xdr:cNvSpPr/>
      </xdr:nvSpPr>
      <xdr:spPr>
        <a:xfrm>
          <a:off x="169672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127085</xdr:rowOff>
    </xdr:from>
    <xdr:to>
      <xdr:col>23</xdr:col>
      <xdr:colOff>406400</xdr:colOff>
      <xdr:row>16</xdr:row>
      <xdr:rowOff>74676</xdr:rowOff>
    </xdr:to>
    <xdr:cxnSp macro="">
      <xdr:nvCxnSpPr>
        <xdr:cNvPr id="446" name="直線コネクタ 445"/>
        <xdr:cNvCxnSpPr/>
      </xdr:nvCxnSpPr>
      <xdr:spPr>
        <a:xfrm flipV="1">
          <a:off x="15290800" y="2698835"/>
          <a:ext cx="889000" cy="11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126153</xdr:rowOff>
    </xdr:from>
    <xdr:to>
      <xdr:col>23</xdr:col>
      <xdr:colOff>457200</xdr:colOff>
      <xdr:row>16</xdr:row>
      <xdr:rowOff>56303</xdr:rowOff>
    </xdr:to>
    <xdr:sp macro="" textlink="">
      <xdr:nvSpPr>
        <xdr:cNvPr id="447" name="フローチャート : 判断 446"/>
        <xdr:cNvSpPr/>
      </xdr:nvSpPr>
      <xdr:spPr>
        <a:xfrm>
          <a:off x="16129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41080</xdr:rowOff>
    </xdr:from>
    <xdr:ext cx="736600" cy="259045"/>
    <xdr:sp macro="" textlink="">
      <xdr:nvSpPr>
        <xdr:cNvPr id="448" name="テキスト ボックス 447"/>
        <xdr:cNvSpPr txBox="1"/>
      </xdr:nvSpPr>
      <xdr:spPr>
        <a:xfrm>
          <a:off x="15798800" y="2784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74676</xdr:rowOff>
    </xdr:from>
    <xdr:to>
      <xdr:col>22</xdr:col>
      <xdr:colOff>203200</xdr:colOff>
      <xdr:row>17</xdr:row>
      <xdr:rowOff>20659</xdr:rowOff>
    </xdr:to>
    <xdr:cxnSp macro="">
      <xdr:nvCxnSpPr>
        <xdr:cNvPr id="449" name="直線コネクタ 448"/>
        <xdr:cNvCxnSpPr/>
      </xdr:nvCxnSpPr>
      <xdr:spPr>
        <a:xfrm flipV="1">
          <a:off x="14401800" y="2817876"/>
          <a:ext cx="889000" cy="11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14224</xdr:rowOff>
    </xdr:from>
    <xdr:to>
      <xdr:col>22</xdr:col>
      <xdr:colOff>254000</xdr:colOff>
      <xdr:row>16</xdr:row>
      <xdr:rowOff>115824</xdr:rowOff>
    </xdr:to>
    <xdr:sp macro="" textlink="">
      <xdr:nvSpPr>
        <xdr:cNvPr id="450" name="フローチャート : 判断 449"/>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126001</xdr:rowOff>
    </xdr:from>
    <xdr:ext cx="762000" cy="259045"/>
    <xdr:sp macro="" textlink="">
      <xdr:nvSpPr>
        <xdr:cNvPr id="451" name="テキスト ボックス 450"/>
        <xdr:cNvSpPr txBox="1"/>
      </xdr:nvSpPr>
      <xdr:spPr>
        <a:xfrm>
          <a:off x="14909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20659</xdr:rowOff>
    </xdr:from>
    <xdr:to>
      <xdr:col>21</xdr:col>
      <xdr:colOff>0</xdr:colOff>
      <xdr:row>17</xdr:row>
      <xdr:rowOff>101092</xdr:rowOff>
    </xdr:to>
    <xdr:cxnSp macro="">
      <xdr:nvCxnSpPr>
        <xdr:cNvPr id="452" name="直線コネクタ 451"/>
        <xdr:cNvCxnSpPr/>
      </xdr:nvCxnSpPr>
      <xdr:spPr>
        <a:xfrm flipV="1">
          <a:off x="13512800" y="293530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80984</xdr:rowOff>
    </xdr:from>
    <xdr:to>
      <xdr:col>21</xdr:col>
      <xdr:colOff>50800</xdr:colOff>
      <xdr:row>17</xdr:row>
      <xdr:rowOff>11134</xdr:rowOff>
    </xdr:to>
    <xdr:sp macro="" textlink="">
      <xdr:nvSpPr>
        <xdr:cNvPr id="453" name="フローチャート : 判断 452"/>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21311</xdr:rowOff>
    </xdr:from>
    <xdr:ext cx="762000" cy="259045"/>
    <xdr:sp macro="" textlink="">
      <xdr:nvSpPr>
        <xdr:cNvPr id="454" name="テキスト ボックス 453"/>
        <xdr:cNvSpPr txBox="1"/>
      </xdr:nvSpPr>
      <xdr:spPr>
        <a:xfrm>
          <a:off x="14020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423</xdr:rowOff>
    </xdr:from>
    <xdr:to>
      <xdr:col>19</xdr:col>
      <xdr:colOff>533400</xdr:colOff>
      <xdr:row>17</xdr:row>
      <xdr:rowOff>102023</xdr:rowOff>
    </xdr:to>
    <xdr:sp macro="" textlink="">
      <xdr:nvSpPr>
        <xdr:cNvPr id="455" name="フローチャート : 判断 454"/>
        <xdr:cNvSpPr/>
      </xdr:nvSpPr>
      <xdr:spPr>
        <a:xfrm>
          <a:off x="13462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112200</xdr:rowOff>
    </xdr:from>
    <xdr:ext cx="762000" cy="259045"/>
    <xdr:sp macro="" textlink="">
      <xdr:nvSpPr>
        <xdr:cNvPr id="456" name="テキスト ボックス 455"/>
        <xdr:cNvSpPr txBox="1"/>
      </xdr:nvSpPr>
      <xdr:spPr>
        <a:xfrm>
          <a:off x="13131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43307</xdr:rowOff>
    </xdr:from>
    <xdr:to>
      <xdr:col>24</xdr:col>
      <xdr:colOff>609600</xdr:colOff>
      <xdr:row>15</xdr:row>
      <xdr:rowOff>144907</xdr:rowOff>
    </xdr:to>
    <xdr:sp macro="" textlink="">
      <xdr:nvSpPr>
        <xdr:cNvPr id="462" name="円/楕円 461"/>
        <xdr:cNvSpPr/>
      </xdr:nvSpPr>
      <xdr:spPr>
        <a:xfrm>
          <a:off x="16967200" y="261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59834</xdr:rowOff>
    </xdr:from>
    <xdr:ext cx="762000" cy="259045"/>
    <xdr:sp macro="" textlink="">
      <xdr:nvSpPr>
        <xdr:cNvPr id="463" name="将来負担の状況該当値テキスト"/>
        <xdr:cNvSpPr txBox="1"/>
      </xdr:nvSpPr>
      <xdr:spPr>
        <a:xfrm>
          <a:off x="17106900" y="246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76285</xdr:rowOff>
    </xdr:from>
    <xdr:to>
      <xdr:col>23</xdr:col>
      <xdr:colOff>457200</xdr:colOff>
      <xdr:row>16</xdr:row>
      <xdr:rowOff>6435</xdr:rowOff>
    </xdr:to>
    <xdr:sp macro="" textlink="">
      <xdr:nvSpPr>
        <xdr:cNvPr id="464" name="円/楕円 463"/>
        <xdr:cNvSpPr/>
      </xdr:nvSpPr>
      <xdr:spPr>
        <a:xfrm>
          <a:off x="16129000" y="264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16612</xdr:rowOff>
    </xdr:from>
    <xdr:ext cx="736600" cy="259045"/>
    <xdr:sp macro="" textlink="">
      <xdr:nvSpPr>
        <xdr:cNvPr id="465" name="テキスト ボックス 464"/>
        <xdr:cNvSpPr txBox="1"/>
      </xdr:nvSpPr>
      <xdr:spPr>
        <a:xfrm>
          <a:off x="15798800" y="2416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23876</xdr:rowOff>
    </xdr:from>
    <xdr:to>
      <xdr:col>22</xdr:col>
      <xdr:colOff>254000</xdr:colOff>
      <xdr:row>16</xdr:row>
      <xdr:rowOff>125476</xdr:rowOff>
    </xdr:to>
    <xdr:sp macro="" textlink="">
      <xdr:nvSpPr>
        <xdr:cNvPr id="466" name="円/楕円 465"/>
        <xdr:cNvSpPr/>
      </xdr:nvSpPr>
      <xdr:spPr>
        <a:xfrm>
          <a:off x="15240000" y="27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110253</xdr:rowOff>
    </xdr:from>
    <xdr:ext cx="762000" cy="259045"/>
    <xdr:sp macro="" textlink="">
      <xdr:nvSpPr>
        <xdr:cNvPr id="467" name="テキスト ボックス 466"/>
        <xdr:cNvSpPr txBox="1"/>
      </xdr:nvSpPr>
      <xdr:spPr>
        <a:xfrm>
          <a:off x="14909800" y="285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141309</xdr:rowOff>
    </xdr:from>
    <xdr:to>
      <xdr:col>21</xdr:col>
      <xdr:colOff>50800</xdr:colOff>
      <xdr:row>17</xdr:row>
      <xdr:rowOff>71459</xdr:rowOff>
    </xdr:to>
    <xdr:sp macro="" textlink="">
      <xdr:nvSpPr>
        <xdr:cNvPr id="468" name="円/楕円 467"/>
        <xdr:cNvSpPr/>
      </xdr:nvSpPr>
      <xdr:spPr>
        <a:xfrm>
          <a:off x="14351000" y="288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56236</xdr:rowOff>
    </xdr:from>
    <xdr:ext cx="762000" cy="259045"/>
    <xdr:sp macro="" textlink="">
      <xdr:nvSpPr>
        <xdr:cNvPr id="469" name="テキスト ボックス 468"/>
        <xdr:cNvSpPr txBox="1"/>
      </xdr:nvSpPr>
      <xdr:spPr>
        <a:xfrm>
          <a:off x="14020800" y="297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50292</xdr:rowOff>
    </xdr:from>
    <xdr:to>
      <xdr:col>19</xdr:col>
      <xdr:colOff>533400</xdr:colOff>
      <xdr:row>17</xdr:row>
      <xdr:rowOff>151892</xdr:rowOff>
    </xdr:to>
    <xdr:sp macro="" textlink="">
      <xdr:nvSpPr>
        <xdr:cNvPr id="470" name="円/楕円 469"/>
        <xdr:cNvSpPr/>
      </xdr:nvSpPr>
      <xdr:spPr>
        <a:xfrm>
          <a:off x="13462000" y="296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136669</xdr:rowOff>
    </xdr:from>
    <xdr:ext cx="762000" cy="259045"/>
    <xdr:sp macro="" textlink="">
      <xdr:nvSpPr>
        <xdr:cNvPr id="471" name="テキスト ボックス 470"/>
        <xdr:cNvSpPr txBox="1"/>
      </xdr:nvSpPr>
      <xdr:spPr>
        <a:xfrm>
          <a:off x="13131800" y="305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福島県いわき市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331,920
330,038
1,232.02
182,369,756
168,505,816
5,226,211
73,381,106
127,483,396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36.7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分母となる経常一般財源総額が、前年度と比較して約</a:t>
          </a:r>
          <a:r>
            <a:rPr kumimoji="1" lang="en-US" altLang="ja-JP" sz="1300">
              <a:solidFill>
                <a:schemeClr val="dk1"/>
              </a:solidFill>
              <a:effectLst/>
              <a:latin typeface="+mn-ea"/>
              <a:ea typeface="+mn-ea"/>
              <a:cs typeface="+mn-cs"/>
            </a:rPr>
            <a:t>2.0</a:t>
          </a:r>
          <a:r>
            <a:rPr kumimoji="1" lang="ja-JP" altLang="ja-JP" sz="1300">
              <a:solidFill>
                <a:schemeClr val="dk1"/>
              </a:solidFill>
              <a:effectLst/>
              <a:latin typeface="+mn-ea"/>
              <a:ea typeface="+mn-ea"/>
              <a:cs typeface="+mn-cs"/>
            </a:rPr>
            <a:t>億円の増となったことに加え、定員適正化</a:t>
          </a:r>
          <a:r>
            <a:rPr kumimoji="1" lang="ja-JP" altLang="en-US" sz="1300">
              <a:solidFill>
                <a:schemeClr val="dk1"/>
              </a:solidFill>
              <a:effectLst/>
              <a:latin typeface="+mn-ea"/>
              <a:ea typeface="+mn-ea"/>
              <a:cs typeface="+mn-cs"/>
            </a:rPr>
            <a:t>の取組み</a:t>
          </a:r>
          <a:r>
            <a:rPr kumimoji="1" lang="ja-JP" altLang="ja-JP" sz="1300">
              <a:solidFill>
                <a:schemeClr val="dk1"/>
              </a:solidFill>
              <a:effectLst/>
              <a:latin typeface="+mn-ea"/>
              <a:ea typeface="+mn-ea"/>
              <a:cs typeface="+mn-cs"/>
            </a:rPr>
            <a:t>に基づく職員数の減により職員給が減となったことなどにより、人件費の経常経費充当一般財源が、前年度と比較して約</a:t>
          </a:r>
          <a:r>
            <a:rPr kumimoji="1" lang="en-US" altLang="ja-JP" sz="1300">
              <a:solidFill>
                <a:schemeClr val="dk1"/>
              </a:solidFill>
              <a:effectLst/>
              <a:latin typeface="+mn-ea"/>
              <a:ea typeface="+mn-ea"/>
              <a:cs typeface="+mn-cs"/>
            </a:rPr>
            <a:t>3.6</a:t>
          </a:r>
          <a:r>
            <a:rPr kumimoji="1" lang="ja-JP" altLang="ja-JP" sz="1300">
              <a:solidFill>
                <a:schemeClr val="dk1"/>
              </a:solidFill>
              <a:effectLst/>
              <a:latin typeface="+mn-ea"/>
              <a:ea typeface="+mn-ea"/>
              <a:cs typeface="+mn-cs"/>
            </a:rPr>
            <a:t>億円の減となったことから、人件費の経常収支比率は、前年度から</a:t>
          </a:r>
          <a:r>
            <a:rPr kumimoji="1" lang="en-US" altLang="ja-JP" sz="1300">
              <a:solidFill>
                <a:schemeClr val="dk1"/>
              </a:solidFill>
              <a:effectLst/>
              <a:latin typeface="+mn-ea"/>
              <a:ea typeface="+mn-ea"/>
              <a:cs typeface="+mn-cs"/>
            </a:rPr>
            <a:t>0.5</a:t>
          </a:r>
          <a:r>
            <a:rPr kumimoji="1" lang="ja-JP" altLang="ja-JP" sz="1300">
              <a:solidFill>
                <a:schemeClr val="dk1"/>
              </a:solidFill>
              <a:effectLst/>
              <a:latin typeface="+mn-ea"/>
              <a:ea typeface="+mn-ea"/>
              <a:cs typeface="+mn-cs"/>
            </a:rPr>
            <a:t>ポイント低下し、</a:t>
          </a:r>
          <a:r>
            <a:rPr kumimoji="1" lang="en-US" altLang="ja-JP" sz="1300">
              <a:solidFill>
                <a:schemeClr val="dk1"/>
              </a:solidFill>
              <a:effectLst/>
              <a:latin typeface="+mn-ea"/>
              <a:ea typeface="+mn-ea"/>
              <a:cs typeface="+mn-cs"/>
            </a:rPr>
            <a:t>21.6%</a:t>
          </a:r>
          <a:r>
            <a:rPr kumimoji="1" lang="ja-JP" altLang="ja-JP" sz="1300">
              <a:solidFill>
                <a:schemeClr val="dk1"/>
              </a:solidFill>
              <a:effectLst/>
              <a:latin typeface="+mn-ea"/>
              <a:ea typeface="+mn-ea"/>
              <a:cs typeface="+mn-cs"/>
            </a:rPr>
            <a:t>となった。</a:t>
          </a:r>
          <a:endParaRPr lang="ja-JP" altLang="ja-JP" sz="13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41</xdr:row>
      <xdr:rowOff>146050</xdr:rowOff>
    </xdr:to>
    <xdr:cxnSp macro="">
      <xdr:nvCxnSpPr>
        <xdr:cNvPr id="63" name="直線コネクタ 62"/>
        <xdr:cNvCxnSpPr/>
      </xdr:nvCxnSpPr>
      <xdr:spPr>
        <a:xfrm flipV="1">
          <a:off x="4826000" y="55753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143328</xdr:rowOff>
    </xdr:from>
    <xdr:to>
      <xdr:col>7</xdr:col>
      <xdr:colOff>15875</xdr:colOff>
      <xdr:row>37</xdr:row>
      <xdr:rowOff>26307</xdr:rowOff>
    </xdr:to>
    <xdr:cxnSp macro="">
      <xdr:nvCxnSpPr>
        <xdr:cNvPr id="68" name="直線コネクタ 67"/>
        <xdr:cNvCxnSpPr/>
      </xdr:nvCxnSpPr>
      <xdr:spPr>
        <a:xfrm flipV="1">
          <a:off x="3987800" y="63155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9"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165100</xdr:rowOff>
    </xdr:from>
    <xdr:to>
      <xdr:col>5</xdr:col>
      <xdr:colOff>549275</xdr:colOff>
      <xdr:row>37</xdr:row>
      <xdr:rowOff>26307</xdr:rowOff>
    </xdr:to>
    <xdr:cxnSp macro="">
      <xdr:nvCxnSpPr>
        <xdr:cNvPr id="71" name="直線コネクタ 70"/>
        <xdr:cNvCxnSpPr/>
      </xdr:nvCxnSpPr>
      <xdr:spPr>
        <a:xfrm>
          <a:off x="3098800" y="6337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73" name="テキスト ボックス 72"/>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165100</xdr:rowOff>
    </xdr:from>
    <xdr:to>
      <xdr:col>4</xdr:col>
      <xdr:colOff>346075</xdr:colOff>
      <xdr:row>37</xdr:row>
      <xdr:rowOff>15422</xdr:rowOff>
    </xdr:to>
    <xdr:cxnSp macro="">
      <xdr:nvCxnSpPr>
        <xdr:cNvPr id="74" name="直線コネクタ 73"/>
        <xdr:cNvCxnSpPr/>
      </xdr:nvCxnSpPr>
      <xdr:spPr>
        <a:xfrm flipV="1">
          <a:off x="2209800" y="6337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117022</xdr:rowOff>
    </xdr:from>
    <xdr:to>
      <xdr:col>4</xdr:col>
      <xdr:colOff>396875</xdr:colOff>
      <xdr:row>38</xdr:row>
      <xdr:rowOff>47172</xdr:rowOff>
    </xdr:to>
    <xdr:sp macro="" textlink="">
      <xdr:nvSpPr>
        <xdr:cNvPr id="75" name="フローチャート :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31949</xdr:rowOff>
    </xdr:from>
    <xdr:ext cx="762000" cy="259045"/>
    <xdr:sp macro="" textlink="">
      <xdr:nvSpPr>
        <xdr:cNvPr id="76" name="テキスト ボックス 75"/>
        <xdr:cNvSpPr txBox="1"/>
      </xdr:nvSpPr>
      <xdr:spPr>
        <a:xfrm>
          <a:off x="2717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15422</xdr:rowOff>
    </xdr:from>
    <xdr:to>
      <xdr:col>3</xdr:col>
      <xdr:colOff>142875</xdr:colOff>
      <xdr:row>38</xdr:row>
      <xdr:rowOff>159657</xdr:rowOff>
    </xdr:to>
    <xdr:cxnSp macro="">
      <xdr:nvCxnSpPr>
        <xdr:cNvPr id="77" name="直線コネクタ 76"/>
        <xdr:cNvCxnSpPr/>
      </xdr:nvCxnSpPr>
      <xdr:spPr>
        <a:xfrm flipV="1">
          <a:off x="1320800" y="6359072"/>
          <a:ext cx="889000" cy="3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8" name="フローチャート : 判断 77"/>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151692</xdr:rowOff>
    </xdr:from>
    <xdr:ext cx="762000" cy="259045"/>
    <xdr:sp macro="" textlink="">
      <xdr:nvSpPr>
        <xdr:cNvPr id="79" name="テキスト ボックス 78"/>
        <xdr:cNvSpPr txBox="1"/>
      </xdr:nvSpPr>
      <xdr:spPr>
        <a:xfrm>
          <a:off x="1828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141515</xdr:rowOff>
    </xdr:from>
    <xdr:to>
      <xdr:col>1</xdr:col>
      <xdr:colOff>676275</xdr:colOff>
      <xdr:row>39</xdr:row>
      <xdr:rowOff>71665</xdr:rowOff>
    </xdr:to>
    <xdr:sp macro="" textlink="">
      <xdr:nvSpPr>
        <xdr:cNvPr id="80" name="フローチャート : 判断 79"/>
        <xdr:cNvSpPr/>
      </xdr:nvSpPr>
      <xdr:spPr>
        <a:xfrm>
          <a:off x="1270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56442</xdr:rowOff>
    </xdr:from>
    <xdr:ext cx="762000" cy="259045"/>
    <xdr:sp macro="" textlink="">
      <xdr:nvSpPr>
        <xdr:cNvPr id="81" name="テキスト ボックス 80"/>
        <xdr:cNvSpPr txBox="1"/>
      </xdr:nvSpPr>
      <xdr:spPr>
        <a:xfrm>
          <a:off x="939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92528</xdr:rowOff>
    </xdr:from>
    <xdr:to>
      <xdr:col>7</xdr:col>
      <xdr:colOff>66675</xdr:colOff>
      <xdr:row>37</xdr:row>
      <xdr:rowOff>22678</xdr:rowOff>
    </xdr:to>
    <xdr:sp macro="" textlink="">
      <xdr:nvSpPr>
        <xdr:cNvPr id="87" name="円/楕円 86"/>
        <xdr:cNvSpPr/>
      </xdr:nvSpPr>
      <xdr:spPr>
        <a:xfrm>
          <a:off x="47752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109055</xdr:rowOff>
    </xdr:from>
    <xdr:ext cx="762000" cy="259045"/>
    <xdr:sp macro="" textlink="">
      <xdr:nvSpPr>
        <xdr:cNvPr id="88" name="人件費該当値テキスト"/>
        <xdr:cNvSpPr txBox="1"/>
      </xdr:nvSpPr>
      <xdr:spPr>
        <a:xfrm>
          <a:off x="49149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146957</xdr:rowOff>
    </xdr:from>
    <xdr:to>
      <xdr:col>5</xdr:col>
      <xdr:colOff>600075</xdr:colOff>
      <xdr:row>37</xdr:row>
      <xdr:rowOff>77107</xdr:rowOff>
    </xdr:to>
    <xdr:sp macro="" textlink="">
      <xdr:nvSpPr>
        <xdr:cNvPr id="89" name="円/楕円 88"/>
        <xdr:cNvSpPr/>
      </xdr:nvSpPr>
      <xdr:spPr>
        <a:xfrm>
          <a:off x="3937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87284</xdr:rowOff>
    </xdr:from>
    <xdr:ext cx="736600" cy="259045"/>
    <xdr:sp macro="" textlink="">
      <xdr:nvSpPr>
        <xdr:cNvPr id="90" name="テキスト ボックス 89"/>
        <xdr:cNvSpPr txBox="1"/>
      </xdr:nvSpPr>
      <xdr:spPr>
        <a:xfrm>
          <a:off x="3606800" y="608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114300</xdr:rowOff>
    </xdr:from>
    <xdr:to>
      <xdr:col>4</xdr:col>
      <xdr:colOff>396875</xdr:colOff>
      <xdr:row>37</xdr:row>
      <xdr:rowOff>44450</xdr:rowOff>
    </xdr:to>
    <xdr:sp macro="" textlink="">
      <xdr:nvSpPr>
        <xdr:cNvPr id="91" name="円/楕円 90"/>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92" name="テキスト ボックス 91"/>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136072</xdr:rowOff>
    </xdr:from>
    <xdr:to>
      <xdr:col>3</xdr:col>
      <xdr:colOff>193675</xdr:colOff>
      <xdr:row>37</xdr:row>
      <xdr:rowOff>66222</xdr:rowOff>
    </xdr:to>
    <xdr:sp macro="" textlink="">
      <xdr:nvSpPr>
        <xdr:cNvPr id="93" name="円/楕円 92"/>
        <xdr:cNvSpPr/>
      </xdr:nvSpPr>
      <xdr:spPr>
        <a:xfrm>
          <a:off x="2159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76399</xdr:rowOff>
    </xdr:from>
    <xdr:ext cx="762000" cy="259045"/>
    <xdr:sp macro="" textlink="">
      <xdr:nvSpPr>
        <xdr:cNvPr id="94" name="テキスト ボックス 93"/>
        <xdr:cNvSpPr txBox="1"/>
      </xdr:nvSpPr>
      <xdr:spPr>
        <a:xfrm>
          <a:off x="1828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108857</xdr:rowOff>
    </xdr:from>
    <xdr:to>
      <xdr:col>1</xdr:col>
      <xdr:colOff>676275</xdr:colOff>
      <xdr:row>39</xdr:row>
      <xdr:rowOff>39007</xdr:rowOff>
    </xdr:to>
    <xdr:sp macro="" textlink="">
      <xdr:nvSpPr>
        <xdr:cNvPr id="95" name="円/楕円 94"/>
        <xdr:cNvSpPr/>
      </xdr:nvSpPr>
      <xdr:spPr>
        <a:xfrm>
          <a:off x="1270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49184</xdr:rowOff>
    </xdr:from>
    <xdr:ext cx="762000" cy="259045"/>
    <xdr:sp macro="" textlink="">
      <xdr:nvSpPr>
        <xdr:cNvPr id="96" name="テキスト ボックス 95"/>
        <xdr:cNvSpPr txBox="1"/>
      </xdr:nvSpPr>
      <xdr:spPr>
        <a:xfrm>
          <a:off x="939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分母となる経常一般財源総額が、前年度と比較して約</a:t>
          </a:r>
          <a:r>
            <a:rPr kumimoji="1" lang="en-US" altLang="ja-JP" sz="1300">
              <a:solidFill>
                <a:schemeClr val="dk1"/>
              </a:solidFill>
              <a:effectLst/>
              <a:latin typeface="+mn-ea"/>
              <a:ea typeface="+mn-ea"/>
              <a:cs typeface="+mn-cs"/>
            </a:rPr>
            <a:t>2.0</a:t>
          </a:r>
          <a:r>
            <a:rPr kumimoji="1" lang="ja-JP" altLang="ja-JP" sz="1300">
              <a:solidFill>
                <a:schemeClr val="dk1"/>
              </a:solidFill>
              <a:effectLst/>
              <a:latin typeface="+mn-ea"/>
              <a:ea typeface="+mn-ea"/>
              <a:cs typeface="+mn-cs"/>
            </a:rPr>
            <a:t>億円の増となった一方で、公民館職員の嘱託化に伴い公民館施設管理運営費が増となったことなどにより、物件費の経常経費充当一般財源が、前年度と比較して約</a:t>
          </a:r>
          <a:r>
            <a:rPr kumimoji="1" lang="en-US" altLang="ja-JP" sz="1300">
              <a:solidFill>
                <a:schemeClr val="dk1"/>
              </a:solidFill>
              <a:effectLst/>
              <a:latin typeface="+mn-ea"/>
              <a:ea typeface="+mn-ea"/>
              <a:cs typeface="+mn-cs"/>
            </a:rPr>
            <a:t>2.1</a:t>
          </a:r>
          <a:r>
            <a:rPr kumimoji="1" lang="ja-JP" altLang="ja-JP" sz="1300">
              <a:solidFill>
                <a:schemeClr val="dk1"/>
              </a:solidFill>
              <a:effectLst/>
              <a:latin typeface="+mn-ea"/>
              <a:ea typeface="+mn-ea"/>
              <a:cs typeface="+mn-cs"/>
            </a:rPr>
            <a:t>億円の増となったことから、物件費の経常収支比率は、前年度から</a:t>
          </a:r>
          <a:r>
            <a:rPr kumimoji="1" lang="en-US" altLang="ja-JP" sz="1300">
              <a:solidFill>
                <a:schemeClr val="dk1"/>
              </a:solidFill>
              <a:effectLst/>
              <a:latin typeface="+mn-ea"/>
              <a:ea typeface="+mn-ea"/>
              <a:cs typeface="+mn-cs"/>
            </a:rPr>
            <a:t>0.3</a:t>
          </a:r>
          <a:r>
            <a:rPr kumimoji="1" lang="ja-JP" altLang="ja-JP" sz="1300">
              <a:solidFill>
                <a:schemeClr val="dk1"/>
              </a:solidFill>
              <a:effectLst/>
              <a:latin typeface="+mn-ea"/>
              <a:ea typeface="+mn-ea"/>
              <a:cs typeface="+mn-cs"/>
            </a:rPr>
            <a:t>ポイント上昇し、</a:t>
          </a:r>
          <a:r>
            <a:rPr kumimoji="1" lang="en-US" altLang="ja-JP" sz="1300">
              <a:solidFill>
                <a:schemeClr val="dk1"/>
              </a:solidFill>
              <a:effectLst/>
              <a:latin typeface="+mn-ea"/>
              <a:ea typeface="+mn-ea"/>
              <a:cs typeface="+mn-cs"/>
            </a:rPr>
            <a:t>14.4%</a:t>
          </a:r>
          <a:r>
            <a:rPr kumimoji="1" lang="ja-JP" altLang="ja-JP" sz="1300">
              <a:solidFill>
                <a:schemeClr val="dk1"/>
              </a:solidFill>
              <a:effectLst/>
              <a:latin typeface="+mn-ea"/>
              <a:ea typeface="+mn-ea"/>
              <a:cs typeface="+mn-cs"/>
            </a:rPr>
            <a:t>となった。</a:t>
          </a:r>
          <a:endParaRPr lang="ja-JP" altLang="ja-JP" sz="13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107950</xdr:rowOff>
    </xdr:to>
    <xdr:cxnSp macro="">
      <xdr:nvCxnSpPr>
        <xdr:cNvPr id="124" name="直線コネクタ 123"/>
        <xdr:cNvCxnSpPr/>
      </xdr:nvCxnSpPr>
      <xdr:spPr>
        <a:xfrm flipV="1">
          <a:off x="16510000" y="2374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127000</xdr:rowOff>
    </xdr:from>
    <xdr:to>
      <xdr:col>24</xdr:col>
      <xdr:colOff>31750</xdr:colOff>
      <xdr:row>16</xdr:row>
      <xdr:rowOff>165100</xdr:rowOff>
    </xdr:to>
    <xdr:cxnSp macro="">
      <xdr:nvCxnSpPr>
        <xdr:cNvPr id="129" name="直線コネクタ 128"/>
        <xdr:cNvCxnSpPr/>
      </xdr:nvCxnSpPr>
      <xdr:spPr>
        <a:xfrm>
          <a:off x="15671800" y="2870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118127</xdr:rowOff>
    </xdr:from>
    <xdr:ext cx="762000" cy="259045"/>
    <xdr:sp macro="" textlink="">
      <xdr:nvSpPr>
        <xdr:cNvPr id="130" name="物件費平均値テキスト"/>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31" name="フローチャート : 判断 130"/>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50800</xdr:rowOff>
    </xdr:from>
    <xdr:to>
      <xdr:col>22</xdr:col>
      <xdr:colOff>565150</xdr:colOff>
      <xdr:row>16</xdr:row>
      <xdr:rowOff>127000</xdr:rowOff>
    </xdr:to>
    <xdr:cxnSp macro="">
      <xdr:nvCxnSpPr>
        <xdr:cNvPr id="132" name="直線コネクタ 131"/>
        <xdr:cNvCxnSpPr/>
      </xdr:nvCxnSpPr>
      <xdr:spPr>
        <a:xfrm>
          <a:off x="14782800" y="2794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88900</xdr:rowOff>
    </xdr:from>
    <xdr:to>
      <xdr:col>22</xdr:col>
      <xdr:colOff>615950</xdr:colOff>
      <xdr:row>17</xdr:row>
      <xdr:rowOff>19050</xdr:rowOff>
    </xdr:to>
    <xdr:sp macro="" textlink="">
      <xdr:nvSpPr>
        <xdr:cNvPr id="133" name="フローチャート :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3827</xdr:rowOff>
    </xdr:from>
    <xdr:ext cx="736600" cy="259045"/>
    <xdr:sp macro="" textlink="">
      <xdr:nvSpPr>
        <xdr:cNvPr id="134" name="テキスト ボックス 133"/>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0</xdr:rowOff>
    </xdr:from>
    <xdr:to>
      <xdr:col>21</xdr:col>
      <xdr:colOff>361950</xdr:colOff>
      <xdr:row>16</xdr:row>
      <xdr:rowOff>50800</xdr:rowOff>
    </xdr:to>
    <xdr:cxnSp macro="">
      <xdr:nvCxnSpPr>
        <xdr:cNvPr id="135" name="直線コネクタ 134"/>
        <xdr:cNvCxnSpPr/>
      </xdr:nvCxnSpPr>
      <xdr:spPr>
        <a:xfrm>
          <a:off x="13893800" y="2743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38100</xdr:rowOff>
    </xdr:from>
    <xdr:to>
      <xdr:col>21</xdr:col>
      <xdr:colOff>412750</xdr:colOff>
      <xdr:row>16</xdr:row>
      <xdr:rowOff>139700</xdr:rowOff>
    </xdr:to>
    <xdr:sp macro="" textlink="">
      <xdr:nvSpPr>
        <xdr:cNvPr id="136" name="フローチャート :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0</xdr:rowOff>
    </xdr:from>
    <xdr:to>
      <xdr:col>20</xdr:col>
      <xdr:colOff>158750</xdr:colOff>
      <xdr:row>16</xdr:row>
      <xdr:rowOff>88900</xdr:rowOff>
    </xdr:to>
    <xdr:cxnSp macro="">
      <xdr:nvCxnSpPr>
        <xdr:cNvPr id="138" name="直線コネクタ 137"/>
        <xdr:cNvCxnSpPr/>
      </xdr:nvCxnSpPr>
      <xdr:spPr>
        <a:xfrm flipV="1">
          <a:off x="13004800" y="2743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158750</xdr:rowOff>
    </xdr:from>
    <xdr:to>
      <xdr:col>20</xdr:col>
      <xdr:colOff>209550</xdr:colOff>
      <xdr:row>16</xdr:row>
      <xdr:rowOff>88900</xdr:rowOff>
    </xdr:to>
    <xdr:sp macro="" textlink="">
      <xdr:nvSpPr>
        <xdr:cNvPr id="139" name="フローチャート : 判断 138"/>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73677</xdr:rowOff>
    </xdr:from>
    <xdr:ext cx="762000" cy="259045"/>
    <xdr:sp macro="" textlink="">
      <xdr:nvSpPr>
        <xdr:cNvPr id="140" name="テキスト ボックス 139"/>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41" name="フローチャート :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48277</xdr:rowOff>
    </xdr:from>
    <xdr:ext cx="762000" cy="259045"/>
    <xdr:sp macro="" textlink="">
      <xdr:nvSpPr>
        <xdr:cNvPr id="142" name="テキスト ボックス 141"/>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48" name="円/楕円 147"/>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86377</xdr:rowOff>
    </xdr:from>
    <xdr:ext cx="762000" cy="259045"/>
    <xdr:sp macro="" textlink="">
      <xdr:nvSpPr>
        <xdr:cNvPr id="149" name="物件費該当値テキスト"/>
        <xdr:cNvSpPr txBox="1"/>
      </xdr:nvSpPr>
      <xdr:spPr>
        <a:xfrm>
          <a:off x="165989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76200</xdr:rowOff>
    </xdr:from>
    <xdr:to>
      <xdr:col>22</xdr:col>
      <xdr:colOff>615950</xdr:colOff>
      <xdr:row>17</xdr:row>
      <xdr:rowOff>6350</xdr:rowOff>
    </xdr:to>
    <xdr:sp macro="" textlink="">
      <xdr:nvSpPr>
        <xdr:cNvPr id="150" name="円/楕円 149"/>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51" name="テキスト ボックス 150"/>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0</xdr:rowOff>
    </xdr:from>
    <xdr:to>
      <xdr:col>21</xdr:col>
      <xdr:colOff>412750</xdr:colOff>
      <xdr:row>16</xdr:row>
      <xdr:rowOff>101600</xdr:rowOff>
    </xdr:to>
    <xdr:sp macro="" textlink="">
      <xdr:nvSpPr>
        <xdr:cNvPr id="152" name="円/楕円 151"/>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111777</xdr:rowOff>
    </xdr:from>
    <xdr:ext cx="762000" cy="259045"/>
    <xdr:sp macro="" textlink="">
      <xdr:nvSpPr>
        <xdr:cNvPr id="153" name="テキスト ボックス 152"/>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120650</xdr:rowOff>
    </xdr:from>
    <xdr:to>
      <xdr:col>20</xdr:col>
      <xdr:colOff>209550</xdr:colOff>
      <xdr:row>16</xdr:row>
      <xdr:rowOff>50800</xdr:rowOff>
    </xdr:to>
    <xdr:sp macro="" textlink="">
      <xdr:nvSpPr>
        <xdr:cNvPr id="154" name="円/楕円 153"/>
        <xdr:cNvSpPr/>
      </xdr:nvSpPr>
      <xdr:spPr>
        <a:xfrm>
          <a:off x="13843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60977</xdr:rowOff>
    </xdr:from>
    <xdr:ext cx="762000" cy="259045"/>
    <xdr:sp macro="" textlink="">
      <xdr:nvSpPr>
        <xdr:cNvPr id="155" name="テキスト ボックス 154"/>
        <xdr:cNvSpPr txBox="1"/>
      </xdr:nvSpPr>
      <xdr:spPr>
        <a:xfrm>
          <a:off x="13512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38100</xdr:rowOff>
    </xdr:from>
    <xdr:to>
      <xdr:col>19</xdr:col>
      <xdr:colOff>6350</xdr:colOff>
      <xdr:row>16</xdr:row>
      <xdr:rowOff>139700</xdr:rowOff>
    </xdr:to>
    <xdr:sp macro="" textlink="">
      <xdr:nvSpPr>
        <xdr:cNvPr id="156" name="円/楕円 155"/>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124477</xdr:rowOff>
    </xdr:from>
    <xdr:ext cx="762000" cy="259045"/>
    <xdr:sp macro="" textlink="">
      <xdr:nvSpPr>
        <xdr:cNvPr id="157" name="テキスト ボックス 156"/>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分母となる経常一般財源総額が、前年度と比較して約</a:t>
          </a:r>
          <a:r>
            <a:rPr kumimoji="1" lang="en-US" altLang="ja-JP" sz="1300">
              <a:solidFill>
                <a:schemeClr val="dk1"/>
              </a:solidFill>
              <a:effectLst/>
              <a:latin typeface="+mn-ea"/>
              <a:ea typeface="+mn-ea"/>
              <a:cs typeface="+mn-cs"/>
            </a:rPr>
            <a:t>2.0</a:t>
          </a:r>
          <a:r>
            <a:rPr kumimoji="1" lang="ja-JP" altLang="ja-JP" sz="1300">
              <a:solidFill>
                <a:schemeClr val="dk1"/>
              </a:solidFill>
              <a:effectLst/>
              <a:latin typeface="+mn-ea"/>
              <a:ea typeface="+mn-ea"/>
              <a:cs typeface="+mn-cs"/>
            </a:rPr>
            <a:t>億円の増となった一方で、生活保護受給世帯数の増に伴い生活保護扶助費が増となったことなどにより、扶助費の経常経費充当一般財源が、前年度と比較して約</a:t>
          </a:r>
          <a:r>
            <a:rPr kumimoji="1" lang="en-US" altLang="ja-JP" sz="1300">
              <a:solidFill>
                <a:schemeClr val="dk1"/>
              </a:solidFill>
              <a:effectLst/>
              <a:latin typeface="+mn-ea"/>
              <a:ea typeface="+mn-ea"/>
              <a:cs typeface="+mn-cs"/>
            </a:rPr>
            <a:t>1.6</a:t>
          </a:r>
          <a:r>
            <a:rPr kumimoji="1" lang="ja-JP" altLang="ja-JP" sz="1300">
              <a:solidFill>
                <a:schemeClr val="dk1"/>
              </a:solidFill>
              <a:effectLst/>
              <a:latin typeface="+mn-ea"/>
              <a:ea typeface="+mn-ea"/>
              <a:cs typeface="+mn-cs"/>
            </a:rPr>
            <a:t>億円の増となったことから、扶助費の経常収支比率は、前年度から</a:t>
          </a:r>
          <a:r>
            <a:rPr kumimoji="1" lang="en-US" altLang="ja-JP" sz="1300">
              <a:solidFill>
                <a:schemeClr val="dk1"/>
              </a:solidFill>
              <a:effectLst/>
              <a:latin typeface="+mn-ea"/>
              <a:ea typeface="+mn-ea"/>
              <a:cs typeface="+mn-cs"/>
            </a:rPr>
            <a:t>0.2</a:t>
          </a:r>
          <a:r>
            <a:rPr kumimoji="1" lang="ja-JP" altLang="ja-JP" sz="1300">
              <a:solidFill>
                <a:schemeClr val="dk1"/>
              </a:solidFill>
              <a:effectLst/>
              <a:latin typeface="+mn-ea"/>
              <a:ea typeface="+mn-ea"/>
              <a:cs typeface="+mn-cs"/>
            </a:rPr>
            <a:t>ポイント上昇し、</a:t>
          </a:r>
          <a:r>
            <a:rPr kumimoji="1" lang="en-US" altLang="ja-JP" sz="1300">
              <a:solidFill>
                <a:schemeClr val="dk1"/>
              </a:solidFill>
              <a:effectLst/>
              <a:latin typeface="+mn-ea"/>
              <a:ea typeface="+mn-ea"/>
              <a:cs typeface="+mn-cs"/>
            </a:rPr>
            <a:t>11.1%</a:t>
          </a:r>
          <a:r>
            <a:rPr kumimoji="1" lang="ja-JP" altLang="ja-JP" sz="1300">
              <a:solidFill>
                <a:schemeClr val="dk1"/>
              </a:solidFill>
              <a:effectLst/>
              <a:latin typeface="+mn-ea"/>
              <a:ea typeface="+mn-ea"/>
              <a:cs typeface="+mn-cs"/>
            </a:rPr>
            <a:t>となった。</a:t>
          </a:r>
          <a:endParaRPr lang="ja-JP" altLang="ja-JP" sz="13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152400</xdr:rowOff>
    </xdr:to>
    <xdr:cxnSp macro="">
      <xdr:nvCxnSpPr>
        <xdr:cNvPr id="185" name="直線コネクタ 184"/>
        <xdr:cNvCxnSpPr/>
      </xdr:nvCxnSpPr>
      <xdr:spPr>
        <a:xfrm flipV="1">
          <a:off x="4826000" y="8966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6"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7" name="直線コネクタ 186"/>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8"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9" name="直線コネクタ 188"/>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63500</xdr:rowOff>
    </xdr:from>
    <xdr:to>
      <xdr:col>7</xdr:col>
      <xdr:colOff>15875</xdr:colOff>
      <xdr:row>54</xdr:row>
      <xdr:rowOff>88900</xdr:rowOff>
    </xdr:to>
    <xdr:cxnSp macro="">
      <xdr:nvCxnSpPr>
        <xdr:cNvPr id="190" name="直線コネクタ 189"/>
        <xdr:cNvCxnSpPr/>
      </xdr:nvCxnSpPr>
      <xdr:spPr>
        <a:xfrm>
          <a:off x="3987800" y="9321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38100</xdr:rowOff>
    </xdr:from>
    <xdr:to>
      <xdr:col>5</xdr:col>
      <xdr:colOff>549275</xdr:colOff>
      <xdr:row>54</xdr:row>
      <xdr:rowOff>63500</xdr:rowOff>
    </xdr:to>
    <xdr:cxnSp macro="">
      <xdr:nvCxnSpPr>
        <xdr:cNvPr id="193" name="直線コネクタ 192"/>
        <xdr:cNvCxnSpPr/>
      </xdr:nvCxnSpPr>
      <xdr:spPr>
        <a:xfrm>
          <a:off x="3098800" y="9296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101600</xdr:rowOff>
    </xdr:from>
    <xdr:to>
      <xdr:col>5</xdr:col>
      <xdr:colOff>600075</xdr:colOff>
      <xdr:row>57</xdr:row>
      <xdr:rowOff>31750</xdr:rowOff>
    </xdr:to>
    <xdr:sp macro="" textlink="">
      <xdr:nvSpPr>
        <xdr:cNvPr id="194" name="フローチャート : 判断 193"/>
        <xdr:cNvSpPr/>
      </xdr:nvSpPr>
      <xdr:spPr>
        <a:xfrm>
          <a:off x="3937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16527</xdr:rowOff>
    </xdr:from>
    <xdr:ext cx="736600" cy="259045"/>
    <xdr:sp macro="" textlink="">
      <xdr:nvSpPr>
        <xdr:cNvPr id="195" name="テキスト ボックス 194"/>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0</xdr:rowOff>
    </xdr:from>
    <xdr:to>
      <xdr:col>4</xdr:col>
      <xdr:colOff>346075</xdr:colOff>
      <xdr:row>54</xdr:row>
      <xdr:rowOff>38100</xdr:rowOff>
    </xdr:to>
    <xdr:cxnSp macro="">
      <xdr:nvCxnSpPr>
        <xdr:cNvPr id="196" name="直線コネクタ 195"/>
        <xdr:cNvCxnSpPr/>
      </xdr:nvCxnSpPr>
      <xdr:spPr>
        <a:xfrm>
          <a:off x="2209800" y="9258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63500</xdr:rowOff>
    </xdr:from>
    <xdr:to>
      <xdr:col>4</xdr:col>
      <xdr:colOff>396875</xdr:colOff>
      <xdr:row>56</xdr:row>
      <xdr:rowOff>165100</xdr:rowOff>
    </xdr:to>
    <xdr:sp macro="" textlink="">
      <xdr:nvSpPr>
        <xdr:cNvPr id="197" name="フローチャート : 判断 196"/>
        <xdr:cNvSpPr/>
      </xdr:nvSpPr>
      <xdr:spPr>
        <a:xfrm>
          <a:off x="3048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149877</xdr:rowOff>
    </xdr:from>
    <xdr:ext cx="762000" cy="259045"/>
    <xdr:sp macro="" textlink="">
      <xdr:nvSpPr>
        <xdr:cNvPr id="198" name="テキスト ボックス 197"/>
        <xdr:cNvSpPr txBox="1"/>
      </xdr:nvSpPr>
      <xdr:spPr>
        <a:xfrm>
          <a:off x="2717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0</xdr:rowOff>
    </xdr:from>
    <xdr:to>
      <xdr:col>3</xdr:col>
      <xdr:colOff>142875</xdr:colOff>
      <xdr:row>54</xdr:row>
      <xdr:rowOff>25400</xdr:rowOff>
    </xdr:to>
    <xdr:cxnSp macro="">
      <xdr:nvCxnSpPr>
        <xdr:cNvPr id="199" name="直線コネクタ 198"/>
        <xdr:cNvCxnSpPr/>
      </xdr:nvCxnSpPr>
      <xdr:spPr>
        <a:xfrm flipV="1">
          <a:off x="1320800" y="9258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200" name="フローチャート : 判断 199"/>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137177</xdr:rowOff>
    </xdr:from>
    <xdr:ext cx="762000" cy="259045"/>
    <xdr:sp macro="" textlink="">
      <xdr:nvSpPr>
        <xdr:cNvPr id="201" name="テキスト ボックス 200"/>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09" name="円/楕円 208"/>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10"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12700</xdr:rowOff>
    </xdr:from>
    <xdr:to>
      <xdr:col>5</xdr:col>
      <xdr:colOff>600075</xdr:colOff>
      <xdr:row>54</xdr:row>
      <xdr:rowOff>114300</xdr:rowOff>
    </xdr:to>
    <xdr:sp macro="" textlink="">
      <xdr:nvSpPr>
        <xdr:cNvPr id="211" name="円/楕円 210"/>
        <xdr:cNvSpPr/>
      </xdr:nvSpPr>
      <xdr:spPr>
        <a:xfrm>
          <a:off x="3937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124477</xdr:rowOff>
    </xdr:from>
    <xdr:ext cx="736600" cy="259045"/>
    <xdr:sp macro="" textlink="">
      <xdr:nvSpPr>
        <xdr:cNvPr id="212" name="テキスト ボックス 211"/>
        <xdr:cNvSpPr txBox="1"/>
      </xdr:nvSpPr>
      <xdr:spPr>
        <a:xfrm>
          <a:off x="3606800" y="903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158750</xdr:rowOff>
    </xdr:from>
    <xdr:to>
      <xdr:col>4</xdr:col>
      <xdr:colOff>396875</xdr:colOff>
      <xdr:row>54</xdr:row>
      <xdr:rowOff>88900</xdr:rowOff>
    </xdr:to>
    <xdr:sp macro="" textlink="">
      <xdr:nvSpPr>
        <xdr:cNvPr id="213" name="円/楕円 212"/>
        <xdr:cNvSpPr/>
      </xdr:nvSpPr>
      <xdr:spPr>
        <a:xfrm>
          <a:off x="3048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99077</xdr:rowOff>
    </xdr:from>
    <xdr:ext cx="762000" cy="259045"/>
    <xdr:sp macro="" textlink="">
      <xdr:nvSpPr>
        <xdr:cNvPr id="214" name="テキスト ボックス 213"/>
        <xdr:cNvSpPr txBox="1"/>
      </xdr:nvSpPr>
      <xdr:spPr>
        <a:xfrm>
          <a:off x="2717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120650</xdr:rowOff>
    </xdr:from>
    <xdr:to>
      <xdr:col>3</xdr:col>
      <xdr:colOff>193675</xdr:colOff>
      <xdr:row>54</xdr:row>
      <xdr:rowOff>50800</xdr:rowOff>
    </xdr:to>
    <xdr:sp macro="" textlink="">
      <xdr:nvSpPr>
        <xdr:cNvPr id="215" name="円/楕円 214"/>
        <xdr:cNvSpPr/>
      </xdr:nvSpPr>
      <xdr:spPr>
        <a:xfrm>
          <a:off x="2159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60977</xdr:rowOff>
    </xdr:from>
    <xdr:ext cx="762000" cy="259045"/>
    <xdr:sp macro="" textlink="">
      <xdr:nvSpPr>
        <xdr:cNvPr id="216" name="テキスト ボックス 215"/>
        <xdr:cNvSpPr txBox="1"/>
      </xdr:nvSpPr>
      <xdr:spPr>
        <a:xfrm>
          <a:off x="1828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146050</xdr:rowOff>
    </xdr:from>
    <xdr:to>
      <xdr:col>1</xdr:col>
      <xdr:colOff>676275</xdr:colOff>
      <xdr:row>54</xdr:row>
      <xdr:rowOff>76200</xdr:rowOff>
    </xdr:to>
    <xdr:sp macro="" textlink="">
      <xdr:nvSpPr>
        <xdr:cNvPr id="217" name="円/楕円 216"/>
        <xdr:cNvSpPr/>
      </xdr:nvSpPr>
      <xdr:spPr>
        <a:xfrm>
          <a:off x="1270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86377</xdr:rowOff>
    </xdr:from>
    <xdr:ext cx="762000" cy="259045"/>
    <xdr:sp macro="" textlink="">
      <xdr:nvSpPr>
        <xdr:cNvPr id="218" name="テキスト ボックス 217"/>
        <xdr:cNvSpPr txBox="1"/>
      </xdr:nvSpPr>
      <xdr:spPr>
        <a:xfrm>
          <a:off x="939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分母となる経常一般財源総額が、前年度と比較して約</a:t>
          </a:r>
          <a:r>
            <a:rPr kumimoji="1" lang="en-US" altLang="ja-JP" sz="1300">
              <a:solidFill>
                <a:schemeClr val="dk1"/>
              </a:solidFill>
              <a:effectLst/>
              <a:latin typeface="+mn-ea"/>
              <a:ea typeface="+mn-ea"/>
              <a:cs typeface="+mn-cs"/>
            </a:rPr>
            <a:t>2.0</a:t>
          </a:r>
          <a:r>
            <a:rPr kumimoji="1" lang="ja-JP" altLang="ja-JP" sz="1300">
              <a:solidFill>
                <a:schemeClr val="dk1"/>
              </a:solidFill>
              <a:effectLst/>
              <a:latin typeface="+mn-ea"/>
              <a:ea typeface="+mn-ea"/>
              <a:cs typeface="+mn-cs"/>
            </a:rPr>
            <a:t>億円の増となった一方で、施設老朽化に伴う維持補修費の増により、維持補修費の経常経費充当一般財源が、前年度と比較して約</a:t>
          </a:r>
          <a:r>
            <a:rPr kumimoji="1" lang="en-US" altLang="ja-JP" sz="1300">
              <a:solidFill>
                <a:schemeClr val="dk1"/>
              </a:solidFill>
              <a:effectLst/>
              <a:latin typeface="+mn-ea"/>
              <a:ea typeface="+mn-ea"/>
              <a:cs typeface="+mn-cs"/>
            </a:rPr>
            <a:t>6.3</a:t>
          </a:r>
          <a:r>
            <a:rPr kumimoji="1" lang="ja-JP" altLang="ja-JP" sz="1300">
              <a:solidFill>
                <a:schemeClr val="dk1"/>
              </a:solidFill>
              <a:effectLst/>
              <a:latin typeface="+mn-ea"/>
              <a:ea typeface="+mn-ea"/>
              <a:cs typeface="+mn-cs"/>
            </a:rPr>
            <a:t>億円の増となったことなどから、その他の経常収支比率は、前年度から</a:t>
          </a:r>
          <a:r>
            <a:rPr kumimoji="1" lang="en-US" altLang="ja-JP" sz="1300">
              <a:solidFill>
                <a:schemeClr val="dk1"/>
              </a:solidFill>
              <a:effectLst/>
              <a:latin typeface="+mn-ea"/>
              <a:ea typeface="+mn-ea"/>
              <a:cs typeface="+mn-cs"/>
            </a:rPr>
            <a:t>1.4</a:t>
          </a:r>
          <a:r>
            <a:rPr kumimoji="1" lang="ja-JP" altLang="ja-JP" sz="1300">
              <a:solidFill>
                <a:schemeClr val="dk1"/>
              </a:solidFill>
              <a:effectLst/>
              <a:latin typeface="+mn-ea"/>
              <a:ea typeface="+mn-ea"/>
              <a:cs typeface="+mn-cs"/>
            </a:rPr>
            <a:t>ポイント上昇し、</a:t>
          </a:r>
          <a:r>
            <a:rPr kumimoji="1" lang="en-US" altLang="ja-JP" sz="1300">
              <a:solidFill>
                <a:schemeClr val="dk1"/>
              </a:solidFill>
              <a:effectLst/>
              <a:latin typeface="+mn-ea"/>
              <a:ea typeface="+mn-ea"/>
              <a:cs typeface="+mn-cs"/>
            </a:rPr>
            <a:t>18.6%</a:t>
          </a:r>
          <a:r>
            <a:rPr kumimoji="1" lang="ja-JP" altLang="ja-JP" sz="1300">
              <a:solidFill>
                <a:schemeClr val="dk1"/>
              </a:solidFill>
              <a:effectLst/>
              <a:latin typeface="+mn-ea"/>
              <a:ea typeface="+mn-ea"/>
              <a:cs typeface="+mn-cs"/>
            </a:rPr>
            <a:t>となった。</a:t>
          </a:r>
          <a:endParaRPr lang="ja-JP" altLang="ja-JP" sz="13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60</xdr:row>
      <xdr:rowOff>104140</xdr:rowOff>
    </xdr:to>
    <xdr:cxnSp macro="">
      <xdr:nvCxnSpPr>
        <xdr:cNvPr id="246" name="直線コネクタ 245"/>
        <xdr:cNvCxnSpPr/>
      </xdr:nvCxnSpPr>
      <xdr:spPr>
        <a:xfrm flipV="1">
          <a:off x="16510000" y="9103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7"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8" name="直線コネクタ 247"/>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9"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50" name="直線コネクタ 249"/>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66040</xdr:rowOff>
    </xdr:from>
    <xdr:to>
      <xdr:col>24</xdr:col>
      <xdr:colOff>31750</xdr:colOff>
      <xdr:row>59</xdr:row>
      <xdr:rowOff>1270</xdr:rowOff>
    </xdr:to>
    <xdr:cxnSp macro="">
      <xdr:nvCxnSpPr>
        <xdr:cNvPr id="251" name="直線コネクタ 250"/>
        <xdr:cNvCxnSpPr/>
      </xdr:nvCxnSpPr>
      <xdr:spPr>
        <a:xfrm>
          <a:off x="15671800" y="100101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31767</xdr:rowOff>
    </xdr:from>
    <xdr:ext cx="762000" cy="259045"/>
    <xdr:sp macro="" textlink="">
      <xdr:nvSpPr>
        <xdr:cNvPr id="252" name="その他平均値テキスト"/>
        <xdr:cNvSpPr txBox="1"/>
      </xdr:nvSpPr>
      <xdr:spPr>
        <a:xfrm>
          <a:off x="16598900" y="9461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53" name="フローチャート : 判断 252"/>
        <xdr:cNvSpPr/>
      </xdr:nvSpPr>
      <xdr:spPr>
        <a:xfrm>
          <a:off x="164592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35560</xdr:rowOff>
    </xdr:from>
    <xdr:to>
      <xdr:col>22</xdr:col>
      <xdr:colOff>565150</xdr:colOff>
      <xdr:row>58</xdr:row>
      <xdr:rowOff>66040</xdr:rowOff>
    </xdr:to>
    <xdr:cxnSp macro="">
      <xdr:nvCxnSpPr>
        <xdr:cNvPr id="254" name="直線コネクタ 253"/>
        <xdr:cNvCxnSpPr/>
      </xdr:nvCxnSpPr>
      <xdr:spPr>
        <a:xfrm>
          <a:off x="14782800" y="9979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148590</xdr:rowOff>
    </xdr:from>
    <xdr:to>
      <xdr:col>22</xdr:col>
      <xdr:colOff>615950</xdr:colOff>
      <xdr:row>56</xdr:row>
      <xdr:rowOff>78740</xdr:rowOff>
    </xdr:to>
    <xdr:sp macro="" textlink="">
      <xdr:nvSpPr>
        <xdr:cNvPr id="255" name="フローチャート : 判断 254"/>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88917</xdr:rowOff>
    </xdr:from>
    <xdr:ext cx="736600" cy="259045"/>
    <xdr:sp macro="" textlink="">
      <xdr:nvSpPr>
        <xdr:cNvPr id="256" name="テキスト ボックス 255"/>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35560</xdr:rowOff>
    </xdr:from>
    <xdr:to>
      <xdr:col>21</xdr:col>
      <xdr:colOff>361950</xdr:colOff>
      <xdr:row>58</xdr:row>
      <xdr:rowOff>35560</xdr:rowOff>
    </xdr:to>
    <xdr:cxnSp macro="">
      <xdr:nvCxnSpPr>
        <xdr:cNvPr id="257" name="直線コネクタ 256"/>
        <xdr:cNvCxnSpPr/>
      </xdr:nvCxnSpPr>
      <xdr:spPr>
        <a:xfrm>
          <a:off x="13893800" y="9979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8" name="フローチャート : 判断 257"/>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9" name="テキスト ボックス 258"/>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35560</xdr:rowOff>
    </xdr:from>
    <xdr:to>
      <xdr:col>20</xdr:col>
      <xdr:colOff>158750</xdr:colOff>
      <xdr:row>58</xdr:row>
      <xdr:rowOff>142240</xdr:rowOff>
    </xdr:to>
    <xdr:cxnSp macro="">
      <xdr:nvCxnSpPr>
        <xdr:cNvPr id="260" name="直線コネクタ 259"/>
        <xdr:cNvCxnSpPr/>
      </xdr:nvCxnSpPr>
      <xdr:spPr>
        <a:xfrm flipV="1">
          <a:off x="13004800" y="99796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61" name="フローチャート : 判断 260"/>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58437</xdr:rowOff>
    </xdr:from>
    <xdr:ext cx="762000" cy="259045"/>
    <xdr:sp macro="" textlink="">
      <xdr:nvSpPr>
        <xdr:cNvPr id="262" name="テキスト ボックス 261"/>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63" name="フローチャート : 判断 262"/>
        <xdr:cNvSpPr/>
      </xdr:nvSpPr>
      <xdr:spPr>
        <a:xfrm>
          <a:off x="12954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64" name="テキスト ボックス 263"/>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121920</xdr:rowOff>
    </xdr:from>
    <xdr:to>
      <xdr:col>24</xdr:col>
      <xdr:colOff>82550</xdr:colOff>
      <xdr:row>59</xdr:row>
      <xdr:rowOff>52070</xdr:rowOff>
    </xdr:to>
    <xdr:sp macro="" textlink="">
      <xdr:nvSpPr>
        <xdr:cNvPr id="270" name="円/楕円 269"/>
        <xdr:cNvSpPr/>
      </xdr:nvSpPr>
      <xdr:spPr>
        <a:xfrm>
          <a:off x="16459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93997</xdr:rowOff>
    </xdr:from>
    <xdr:ext cx="762000" cy="259045"/>
    <xdr:sp macro="" textlink="">
      <xdr:nvSpPr>
        <xdr:cNvPr id="271" name="その他該当値テキスト"/>
        <xdr:cNvSpPr txBox="1"/>
      </xdr:nvSpPr>
      <xdr:spPr>
        <a:xfrm>
          <a:off x="16598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15240</xdr:rowOff>
    </xdr:from>
    <xdr:to>
      <xdr:col>22</xdr:col>
      <xdr:colOff>615950</xdr:colOff>
      <xdr:row>58</xdr:row>
      <xdr:rowOff>116840</xdr:rowOff>
    </xdr:to>
    <xdr:sp macro="" textlink="">
      <xdr:nvSpPr>
        <xdr:cNvPr id="272" name="円/楕円 271"/>
        <xdr:cNvSpPr/>
      </xdr:nvSpPr>
      <xdr:spPr>
        <a:xfrm>
          <a:off x="15621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101617</xdr:rowOff>
    </xdr:from>
    <xdr:ext cx="736600" cy="259045"/>
    <xdr:sp macro="" textlink="">
      <xdr:nvSpPr>
        <xdr:cNvPr id="273" name="テキスト ボックス 272"/>
        <xdr:cNvSpPr txBox="1"/>
      </xdr:nvSpPr>
      <xdr:spPr>
        <a:xfrm>
          <a:off x="15290800" y="100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156210</xdr:rowOff>
    </xdr:from>
    <xdr:to>
      <xdr:col>21</xdr:col>
      <xdr:colOff>412750</xdr:colOff>
      <xdr:row>58</xdr:row>
      <xdr:rowOff>86360</xdr:rowOff>
    </xdr:to>
    <xdr:sp macro="" textlink="">
      <xdr:nvSpPr>
        <xdr:cNvPr id="274" name="円/楕円 273"/>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71137</xdr:rowOff>
    </xdr:from>
    <xdr:ext cx="762000" cy="259045"/>
    <xdr:sp macro="" textlink="">
      <xdr:nvSpPr>
        <xdr:cNvPr id="275" name="テキスト ボックス 274"/>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156210</xdr:rowOff>
    </xdr:from>
    <xdr:to>
      <xdr:col>20</xdr:col>
      <xdr:colOff>209550</xdr:colOff>
      <xdr:row>58</xdr:row>
      <xdr:rowOff>86360</xdr:rowOff>
    </xdr:to>
    <xdr:sp macro="" textlink="">
      <xdr:nvSpPr>
        <xdr:cNvPr id="276" name="円/楕円 275"/>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71137</xdr:rowOff>
    </xdr:from>
    <xdr:ext cx="762000" cy="259045"/>
    <xdr:sp macro="" textlink="">
      <xdr:nvSpPr>
        <xdr:cNvPr id="277" name="テキスト ボックス 276"/>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91440</xdr:rowOff>
    </xdr:from>
    <xdr:to>
      <xdr:col>19</xdr:col>
      <xdr:colOff>6350</xdr:colOff>
      <xdr:row>59</xdr:row>
      <xdr:rowOff>21590</xdr:rowOff>
    </xdr:to>
    <xdr:sp macro="" textlink="">
      <xdr:nvSpPr>
        <xdr:cNvPr id="278" name="円/楕円 277"/>
        <xdr:cNvSpPr/>
      </xdr:nvSpPr>
      <xdr:spPr>
        <a:xfrm>
          <a:off x="12954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6367</xdr:rowOff>
    </xdr:from>
    <xdr:ext cx="762000" cy="259045"/>
    <xdr:sp macro="" textlink="">
      <xdr:nvSpPr>
        <xdr:cNvPr id="279" name="テキスト ボックス 278"/>
        <xdr:cNvSpPr txBox="1"/>
      </xdr:nvSpPr>
      <xdr:spPr>
        <a:xfrm>
          <a:off x="12623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分母となる経常一般財源総額が、前年度と比較して約</a:t>
          </a:r>
          <a:r>
            <a:rPr kumimoji="1" lang="en-US" altLang="ja-JP" sz="1300">
              <a:solidFill>
                <a:schemeClr val="dk1"/>
              </a:solidFill>
              <a:effectLst/>
              <a:latin typeface="+mn-ea"/>
              <a:ea typeface="+mn-ea"/>
              <a:cs typeface="+mn-cs"/>
            </a:rPr>
            <a:t>2.0</a:t>
          </a:r>
          <a:r>
            <a:rPr kumimoji="1" lang="ja-JP" altLang="ja-JP" sz="1300">
              <a:solidFill>
                <a:schemeClr val="dk1"/>
              </a:solidFill>
              <a:effectLst/>
              <a:latin typeface="+mn-ea"/>
              <a:ea typeface="+mn-ea"/>
              <a:cs typeface="+mn-cs"/>
            </a:rPr>
            <a:t>億円の増となったことに加え、子ども・子育て支援新制度移行に伴い私立幼稚園就園奨励費補助金が減となったことなどにより、補助費等の経常経費充当一般財源が、前年度と比較して約</a:t>
          </a:r>
          <a:r>
            <a:rPr kumimoji="1" lang="en-US" altLang="ja-JP" sz="1300">
              <a:solidFill>
                <a:schemeClr val="dk1"/>
              </a:solidFill>
              <a:effectLst/>
              <a:latin typeface="+mn-ea"/>
              <a:ea typeface="+mn-ea"/>
              <a:cs typeface="+mn-cs"/>
            </a:rPr>
            <a:t>0.6</a:t>
          </a:r>
          <a:r>
            <a:rPr kumimoji="1" lang="ja-JP" altLang="ja-JP" sz="1300">
              <a:solidFill>
                <a:schemeClr val="dk1"/>
              </a:solidFill>
              <a:effectLst/>
              <a:latin typeface="+mn-ea"/>
              <a:ea typeface="+mn-ea"/>
              <a:cs typeface="+mn-cs"/>
            </a:rPr>
            <a:t>億円の減となったことから、補助費等の経常収支比率は、前年度から</a:t>
          </a:r>
          <a:r>
            <a:rPr kumimoji="1" lang="en-US" altLang="ja-JP" sz="1300">
              <a:solidFill>
                <a:schemeClr val="dk1"/>
              </a:solidFill>
              <a:effectLst/>
              <a:latin typeface="+mn-ea"/>
              <a:ea typeface="+mn-ea"/>
              <a:cs typeface="+mn-cs"/>
            </a:rPr>
            <a:t>0.1</a:t>
          </a:r>
          <a:r>
            <a:rPr kumimoji="1" lang="ja-JP" altLang="ja-JP" sz="1300">
              <a:solidFill>
                <a:schemeClr val="dk1"/>
              </a:solidFill>
              <a:effectLst/>
              <a:latin typeface="+mn-ea"/>
              <a:ea typeface="+mn-ea"/>
              <a:cs typeface="+mn-cs"/>
            </a:rPr>
            <a:t>ポイント低下し、</a:t>
          </a:r>
          <a:r>
            <a:rPr kumimoji="1" lang="en-US" altLang="ja-JP" sz="1300">
              <a:solidFill>
                <a:schemeClr val="dk1"/>
              </a:solidFill>
              <a:effectLst/>
              <a:latin typeface="+mn-ea"/>
              <a:ea typeface="+mn-ea"/>
              <a:cs typeface="+mn-cs"/>
            </a:rPr>
            <a:t>2.3</a:t>
          </a:r>
          <a:r>
            <a:rPr kumimoji="1" lang="ja-JP" altLang="ja-JP" sz="1300">
              <a:solidFill>
                <a:schemeClr val="dk1"/>
              </a:solidFill>
              <a:effectLst/>
              <a:latin typeface="+mn-ea"/>
              <a:ea typeface="+mn-ea"/>
              <a:cs typeface="+mn-cs"/>
            </a:rPr>
            <a:t>ポイントとなった。</a:t>
          </a:r>
          <a:endParaRPr lang="ja-JP" altLang="ja-JP" sz="13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76200</xdr:rowOff>
    </xdr:from>
    <xdr:to>
      <xdr:col>24</xdr:col>
      <xdr:colOff>31750</xdr:colOff>
      <xdr:row>42</xdr:row>
      <xdr:rowOff>12700</xdr:rowOff>
    </xdr:to>
    <xdr:cxnSp macro="">
      <xdr:nvCxnSpPr>
        <xdr:cNvPr id="307" name="直線コネクタ 306"/>
        <xdr:cNvCxnSpPr/>
      </xdr:nvCxnSpPr>
      <xdr:spPr>
        <a:xfrm flipV="1">
          <a:off x="16510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162577</xdr:rowOff>
    </xdr:from>
    <xdr:ext cx="762000" cy="259045"/>
    <xdr:sp macro="" textlink="">
      <xdr:nvSpPr>
        <xdr:cNvPr id="310" name="補助費等最大値テキスト"/>
        <xdr:cNvSpPr txBox="1"/>
      </xdr:nvSpPr>
      <xdr:spPr>
        <a:xfrm>
          <a:off x="16598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32</xdr:row>
      <xdr:rowOff>76200</xdr:rowOff>
    </xdr:from>
    <xdr:to>
      <xdr:col>24</xdr:col>
      <xdr:colOff>120650</xdr:colOff>
      <xdr:row>32</xdr:row>
      <xdr:rowOff>76200</xdr:rowOff>
    </xdr:to>
    <xdr:cxnSp macro="">
      <xdr:nvCxnSpPr>
        <xdr:cNvPr id="311" name="直線コネクタ 310"/>
        <xdr:cNvCxnSpPr/>
      </xdr:nvCxnSpPr>
      <xdr:spPr>
        <a:xfrm>
          <a:off x="16421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76200</xdr:rowOff>
    </xdr:from>
    <xdr:to>
      <xdr:col>24</xdr:col>
      <xdr:colOff>31750</xdr:colOff>
      <xdr:row>32</xdr:row>
      <xdr:rowOff>88900</xdr:rowOff>
    </xdr:to>
    <xdr:cxnSp macro="">
      <xdr:nvCxnSpPr>
        <xdr:cNvPr id="312" name="直線コネクタ 311"/>
        <xdr:cNvCxnSpPr/>
      </xdr:nvCxnSpPr>
      <xdr:spPr>
        <a:xfrm flipV="1">
          <a:off x="15671800" y="5562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60977</xdr:rowOff>
    </xdr:from>
    <xdr:ext cx="762000" cy="259045"/>
    <xdr:sp macro="" textlink="">
      <xdr:nvSpPr>
        <xdr:cNvPr id="313" name="補助費等平均値テキスト"/>
        <xdr:cNvSpPr txBox="1"/>
      </xdr:nvSpPr>
      <xdr:spPr>
        <a:xfrm>
          <a:off x="16598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88900</xdr:rowOff>
    </xdr:from>
    <xdr:to>
      <xdr:col>24</xdr:col>
      <xdr:colOff>82550</xdr:colOff>
      <xdr:row>37</xdr:row>
      <xdr:rowOff>19050</xdr:rowOff>
    </xdr:to>
    <xdr:sp macro="" textlink="">
      <xdr:nvSpPr>
        <xdr:cNvPr id="314" name="フローチャート : 判断 313"/>
        <xdr:cNvSpPr/>
      </xdr:nvSpPr>
      <xdr:spPr>
        <a:xfrm>
          <a:off x="164592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88900</xdr:rowOff>
    </xdr:from>
    <xdr:to>
      <xdr:col>22</xdr:col>
      <xdr:colOff>565150</xdr:colOff>
      <xdr:row>32</xdr:row>
      <xdr:rowOff>88900</xdr:rowOff>
    </xdr:to>
    <xdr:cxnSp macro="">
      <xdr:nvCxnSpPr>
        <xdr:cNvPr id="315" name="直線コネクタ 314"/>
        <xdr:cNvCxnSpPr/>
      </xdr:nvCxnSpPr>
      <xdr:spPr>
        <a:xfrm>
          <a:off x="14782800" y="557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6" name="フローチャート : 判断 315"/>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54627</xdr:rowOff>
    </xdr:from>
    <xdr:ext cx="736600" cy="259045"/>
    <xdr:sp macro="" textlink="">
      <xdr:nvSpPr>
        <xdr:cNvPr id="317" name="テキスト ボックス 316"/>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76200</xdr:rowOff>
    </xdr:from>
    <xdr:to>
      <xdr:col>21</xdr:col>
      <xdr:colOff>361950</xdr:colOff>
      <xdr:row>32</xdr:row>
      <xdr:rowOff>88900</xdr:rowOff>
    </xdr:to>
    <xdr:cxnSp macro="">
      <xdr:nvCxnSpPr>
        <xdr:cNvPr id="318" name="直線コネクタ 317"/>
        <xdr:cNvCxnSpPr/>
      </xdr:nvCxnSpPr>
      <xdr:spPr>
        <a:xfrm>
          <a:off x="13893800" y="556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101600</xdr:rowOff>
    </xdr:from>
    <xdr:to>
      <xdr:col>21</xdr:col>
      <xdr:colOff>412750</xdr:colOff>
      <xdr:row>37</xdr:row>
      <xdr:rowOff>31750</xdr:rowOff>
    </xdr:to>
    <xdr:sp macro="" textlink="">
      <xdr:nvSpPr>
        <xdr:cNvPr id="319" name="フローチャート : 判断 318"/>
        <xdr:cNvSpPr/>
      </xdr:nvSpPr>
      <xdr:spPr>
        <a:xfrm>
          <a:off x="14732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16527</xdr:rowOff>
    </xdr:from>
    <xdr:ext cx="762000" cy="259045"/>
    <xdr:sp macro="" textlink="">
      <xdr:nvSpPr>
        <xdr:cNvPr id="320" name="テキスト ボックス 319"/>
        <xdr:cNvSpPr txBox="1"/>
      </xdr:nvSpPr>
      <xdr:spPr>
        <a:xfrm>
          <a:off x="14401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76200</xdr:rowOff>
    </xdr:from>
    <xdr:to>
      <xdr:col>20</xdr:col>
      <xdr:colOff>158750</xdr:colOff>
      <xdr:row>32</xdr:row>
      <xdr:rowOff>139700</xdr:rowOff>
    </xdr:to>
    <xdr:cxnSp macro="">
      <xdr:nvCxnSpPr>
        <xdr:cNvPr id="321" name="直線コネクタ 320"/>
        <xdr:cNvCxnSpPr/>
      </xdr:nvCxnSpPr>
      <xdr:spPr>
        <a:xfrm flipV="1">
          <a:off x="13004800" y="5562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23" name="テキスト ボックス 322"/>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88900</xdr:rowOff>
    </xdr:from>
    <xdr:to>
      <xdr:col>19</xdr:col>
      <xdr:colOff>6350</xdr:colOff>
      <xdr:row>37</xdr:row>
      <xdr:rowOff>19050</xdr:rowOff>
    </xdr:to>
    <xdr:sp macro="" textlink="">
      <xdr:nvSpPr>
        <xdr:cNvPr id="324" name="フローチャート : 判断 323"/>
        <xdr:cNvSpPr/>
      </xdr:nvSpPr>
      <xdr:spPr>
        <a:xfrm>
          <a:off x="12954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3827</xdr:rowOff>
    </xdr:from>
    <xdr:ext cx="762000" cy="259045"/>
    <xdr:sp macro="" textlink="">
      <xdr:nvSpPr>
        <xdr:cNvPr id="325" name="テキスト ボックス 324"/>
        <xdr:cNvSpPr txBox="1"/>
      </xdr:nvSpPr>
      <xdr:spPr>
        <a:xfrm>
          <a:off x="12623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32</xdr:row>
      <xdr:rowOff>25400</xdr:rowOff>
    </xdr:from>
    <xdr:to>
      <xdr:col>24</xdr:col>
      <xdr:colOff>82550</xdr:colOff>
      <xdr:row>32</xdr:row>
      <xdr:rowOff>127000</xdr:rowOff>
    </xdr:to>
    <xdr:sp macro="" textlink="">
      <xdr:nvSpPr>
        <xdr:cNvPr id="331" name="円/楕円 330"/>
        <xdr:cNvSpPr/>
      </xdr:nvSpPr>
      <xdr:spPr>
        <a:xfrm>
          <a:off x="16459200" y="55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31</xdr:row>
      <xdr:rowOff>105427</xdr:rowOff>
    </xdr:from>
    <xdr:ext cx="762000" cy="259045"/>
    <xdr:sp macro="" textlink="">
      <xdr:nvSpPr>
        <xdr:cNvPr id="332" name="補助費等該当値テキスト"/>
        <xdr:cNvSpPr txBox="1"/>
      </xdr:nvSpPr>
      <xdr:spPr>
        <a:xfrm>
          <a:off x="165989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38100</xdr:rowOff>
    </xdr:from>
    <xdr:to>
      <xdr:col>22</xdr:col>
      <xdr:colOff>615950</xdr:colOff>
      <xdr:row>32</xdr:row>
      <xdr:rowOff>139700</xdr:rowOff>
    </xdr:to>
    <xdr:sp macro="" textlink="">
      <xdr:nvSpPr>
        <xdr:cNvPr id="333" name="円/楕円 332"/>
        <xdr:cNvSpPr/>
      </xdr:nvSpPr>
      <xdr:spPr>
        <a:xfrm>
          <a:off x="15621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30</xdr:row>
      <xdr:rowOff>149877</xdr:rowOff>
    </xdr:from>
    <xdr:ext cx="736600" cy="259045"/>
    <xdr:sp macro="" textlink="">
      <xdr:nvSpPr>
        <xdr:cNvPr id="334" name="テキスト ボックス 333"/>
        <xdr:cNvSpPr txBox="1"/>
      </xdr:nvSpPr>
      <xdr:spPr>
        <a:xfrm>
          <a:off x="15290800" y="529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38100</xdr:rowOff>
    </xdr:from>
    <xdr:to>
      <xdr:col>21</xdr:col>
      <xdr:colOff>412750</xdr:colOff>
      <xdr:row>32</xdr:row>
      <xdr:rowOff>139700</xdr:rowOff>
    </xdr:to>
    <xdr:sp macro="" textlink="">
      <xdr:nvSpPr>
        <xdr:cNvPr id="335" name="円/楕円 334"/>
        <xdr:cNvSpPr/>
      </xdr:nvSpPr>
      <xdr:spPr>
        <a:xfrm>
          <a:off x="14732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30</xdr:row>
      <xdr:rowOff>149877</xdr:rowOff>
    </xdr:from>
    <xdr:ext cx="762000" cy="259045"/>
    <xdr:sp macro="" textlink="">
      <xdr:nvSpPr>
        <xdr:cNvPr id="336" name="テキスト ボックス 335"/>
        <xdr:cNvSpPr txBox="1"/>
      </xdr:nvSpPr>
      <xdr:spPr>
        <a:xfrm>
          <a:off x="144018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25400</xdr:rowOff>
    </xdr:from>
    <xdr:to>
      <xdr:col>20</xdr:col>
      <xdr:colOff>209550</xdr:colOff>
      <xdr:row>32</xdr:row>
      <xdr:rowOff>127000</xdr:rowOff>
    </xdr:to>
    <xdr:sp macro="" textlink="">
      <xdr:nvSpPr>
        <xdr:cNvPr id="337" name="円/楕円 336"/>
        <xdr:cNvSpPr/>
      </xdr:nvSpPr>
      <xdr:spPr>
        <a:xfrm>
          <a:off x="13843000" y="55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30</xdr:row>
      <xdr:rowOff>137177</xdr:rowOff>
    </xdr:from>
    <xdr:ext cx="762000" cy="259045"/>
    <xdr:sp macro="" textlink="">
      <xdr:nvSpPr>
        <xdr:cNvPr id="338" name="テキスト ボックス 337"/>
        <xdr:cNvSpPr txBox="1"/>
      </xdr:nvSpPr>
      <xdr:spPr>
        <a:xfrm>
          <a:off x="135128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88900</xdr:rowOff>
    </xdr:from>
    <xdr:to>
      <xdr:col>19</xdr:col>
      <xdr:colOff>6350</xdr:colOff>
      <xdr:row>33</xdr:row>
      <xdr:rowOff>19050</xdr:rowOff>
    </xdr:to>
    <xdr:sp macro="" textlink="">
      <xdr:nvSpPr>
        <xdr:cNvPr id="339" name="円/楕円 338"/>
        <xdr:cNvSpPr/>
      </xdr:nvSpPr>
      <xdr:spPr>
        <a:xfrm>
          <a:off x="12954000" y="55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29227</xdr:rowOff>
    </xdr:from>
    <xdr:ext cx="762000" cy="259045"/>
    <xdr:sp macro="" textlink="">
      <xdr:nvSpPr>
        <xdr:cNvPr id="340" name="テキスト ボックス 339"/>
        <xdr:cNvSpPr txBox="1"/>
      </xdr:nvSpPr>
      <xdr:spPr>
        <a:xfrm>
          <a:off x="12623800" y="534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分母となる経常一般財源総額が、前年度と比較して約</a:t>
          </a:r>
          <a:r>
            <a:rPr kumimoji="1" lang="en-US" altLang="ja-JP" sz="1300">
              <a:solidFill>
                <a:schemeClr val="dk1"/>
              </a:solidFill>
              <a:effectLst/>
              <a:latin typeface="+mn-ea"/>
              <a:ea typeface="+mn-ea"/>
              <a:cs typeface="+mn-cs"/>
            </a:rPr>
            <a:t>2.0</a:t>
          </a:r>
          <a:r>
            <a:rPr kumimoji="1" lang="ja-JP" altLang="ja-JP" sz="1300">
              <a:solidFill>
                <a:schemeClr val="dk1"/>
              </a:solidFill>
              <a:effectLst/>
              <a:latin typeface="+mn-ea"/>
              <a:ea typeface="+mn-ea"/>
              <a:cs typeface="+mn-cs"/>
            </a:rPr>
            <a:t>億円の増となったことに加え、一般廃棄物処理事業債等の既発債の償還が進んだことにより、公債費の経常経費充当一般財源が、前年度と比較して約</a:t>
          </a:r>
          <a:r>
            <a:rPr kumimoji="1" lang="en-US" altLang="ja-JP" sz="1300">
              <a:solidFill>
                <a:schemeClr val="dk1"/>
              </a:solidFill>
              <a:effectLst/>
              <a:latin typeface="+mn-ea"/>
              <a:ea typeface="+mn-ea"/>
              <a:cs typeface="+mn-cs"/>
            </a:rPr>
            <a:t>23.5</a:t>
          </a:r>
          <a:r>
            <a:rPr kumimoji="1" lang="ja-JP" altLang="ja-JP" sz="1300">
              <a:solidFill>
                <a:schemeClr val="dk1"/>
              </a:solidFill>
              <a:effectLst/>
              <a:latin typeface="+mn-ea"/>
              <a:ea typeface="+mn-ea"/>
              <a:cs typeface="+mn-cs"/>
            </a:rPr>
            <a:t>億円の減となったことから、公債費の経常収支比率は、前年度から</a:t>
          </a:r>
          <a:r>
            <a:rPr kumimoji="1" lang="en-US" altLang="ja-JP" sz="1300">
              <a:solidFill>
                <a:schemeClr val="dk1"/>
              </a:solidFill>
              <a:effectLst/>
              <a:latin typeface="+mn-ea"/>
              <a:ea typeface="+mn-ea"/>
              <a:cs typeface="+mn-cs"/>
            </a:rPr>
            <a:t>3.2</a:t>
          </a:r>
          <a:r>
            <a:rPr kumimoji="1" lang="ja-JP" altLang="ja-JP" sz="1300">
              <a:solidFill>
                <a:schemeClr val="dk1"/>
              </a:solidFill>
              <a:effectLst/>
              <a:latin typeface="+mn-ea"/>
              <a:ea typeface="+mn-ea"/>
              <a:cs typeface="+mn-cs"/>
            </a:rPr>
            <a:t>ポイント低下し、</a:t>
          </a:r>
          <a:r>
            <a:rPr kumimoji="1" lang="en-US" altLang="ja-JP" sz="1300">
              <a:solidFill>
                <a:schemeClr val="dk1"/>
              </a:solidFill>
              <a:effectLst/>
              <a:latin typeface="+mn-ea"/>
              <a:ea typeface="+mn-ea"/>
              <a:cs typeface="+mn-cs"/>
            </a:rPr>
            <a:t>15.9%</a:t>
          </a:r>
          <a:r>
            <a:rPr kumimoji="1" lang="ja-JP" altLang="ja-JP" sz="1300">
              <a:solidFill>
                <a:schemeClr val="dk1"/>
              </a:solidFill>
              <a:effectLst/>
              <a:latin typeface="+mn-ea"/>
              <a:ea typeface="+mn-ea"/>
              <a:cs typeface="+mn-cs"/>
            </a:rPr>
            <a:t>となった。</a:t>
          </a:r>
          <a:endParaRPr lang="ja-JP" altLang="ja-JP" sz="13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81</xdr:row>
      <xdr:rowOff>85089</xdr:rowOff>
    </xdr:to>
    <xdr:cxnSp macro="">
      <xdr:nvCxnSpPr>
        <xdr:cNvPr id="368" name="直線コネクタ 367"/>
        <xdr:cNvCxnSpPr/>
      </xdr:nvCxnSpPr>
      <xdr:spPr>
        <a:xfrm flipV="1">
          <a:off x="4826000" y="12753340"/>
          <a:ext cx="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57166</xdr:rowOff>
    </xdr:from>
    <xdr:ext cx="762000" cy="259045"/>
    <xdr:sp macro="" textlink="">
      <xdr:nvSpPr>
        <xdr:cNvPr id="369"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6</xdr:col>
      <xdr:colOff>612775</xdr:colOff>
      <xdr:row>81</xdr:row>
      <xdr:rowOff>85089</xdr:rowOff>
    </xdr:from>
    <xdr:to>
      <xdr:col>7</xdr:col>
      <xdr:colOff>104775</xdr:colOff>
      <xdr:row>81</xdr:row>
      <xdr:rowOff>85089</xdr:rowOff>
    </xdr:to>
    <xdr:cxnSp macro="">
      <xdr:nvCxnSpPr>
        <xdr:cNvPr id="370" name="直線コネクタ 369"/>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71"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72" name="直線コネクタ 371"/>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138430</xdr:rowOff>
    </xdr:from>
    <xdr:to>
      <xdr:col>7</xdr:col>
      <xdr:colOff>15875</xdr:colOff>
      <xdr:row>79</xdr:row>
      <xdr:rowOff>39370</xdr:rowOff>
    </xdr:to>
    <xdr:cxnSp macro="">
      <xdr:nvCxnSpPr>
        <xdr:cNvPr id="373" name="直線コネクタ 372"/>
        <xdr:cNvCxnSpPr/>
      </xdr:nvCxnSpPr>
      <xdr:spPr>
        <a:xfrm flipV="1">
          <a:off x="3987800" y="1334008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120666</xdr:rowOff>
    </xdr:from>
    <xdr:ext cx="762000" cy="259045"/>
    <xdr:sp macro="" textlink="">
      <xdr:nvSpPr>
        <xdr:cNvPr id="374" name="公債費平均値テキスト"/>
        <xdr:cNvSpPr txBox="1"/>
      </xdr:nvSpPr>
      <xdr:spPr>
        <a:xfrm>
          <a:off x="4914900" y="1332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148589</xdr:rowOff>
    </xdr:from>
    <xdr:to>
      <xdr:col>7</xdr:col>
      <xdr:colOff>66675</xdr:colOff>
      <xdr:row>78</xdr:row>
      <xdr:rowOff>78739</xdr:rowOff>
    </xdr:to>
    <xdr:sp macro="" textlink="">
      <xdr:nvSpPr>
        <xdr:cNvPr id="375" name="フローチャート : 判断 374"/>
        <xdr:cNvSpPr/>
      </xdr:nvSpPr>
      <xdr:spPr>
        <a:xfrm>
          <a:off x="4775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39370</xdr:rowOff>
    </xdr:from>
    <xdr:to>
      <xdr:col>5</xdr:col>
      <xdr:colOff>549275</xdr:colOff>
      <xdr:row>79</xdr:row>
      <xdr:rowOff>85089</xdr:rowOff>
    </xdr:to>
    <xdr:cxnSp macro="">
      <xdr:nvCxnSpPr>
        <xdr:cNvPr id="376" name="直線コネクタ 375"/>
        <xdr:cNvCxnSpPr/>
      </xdr:nvCxnSpPr>
      <xdr:spPr>
        <a:xfrm flipV="1">
          <a:off x="3098800" y="13583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53339</xdr:rowOff>
    </xdr:from>
    <xdr:to>
      <xdr:col>5</xdr:col>
      <xdr:colOff>600075</xdr:colOff>
      <xdr:row>78</xdr:row>
      <xdr:rowOff>154939</xdr:rowOff>
    </xdr:to>
    <xdr:sp macro="" textlink="">
      <xdr:nvSpPr>
        <xdr:cNvPr id="377" name="フローチャート : 判断 376"/>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165116</xdr:rowOff>
    </xdr:from>
    <xdr:ext cx="736600" cy="259045"/>
    <xdr:sp macro="" textlink="">
      <xdr:nvSpPr>
        <xdr:cNvPr id="378" name="テキスト ボックス 377"/>
        <xdr:cNvSpPr txBox="1"/>
      </xdr:nvSpPr>
      <xdr:spPr>
        <a:xfrm>
          <a:off x="3606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85089</xdr:rowOff>
    </xdr:from>
    <xdr:to>
      <xdr:col>4</xdr:col>
      <xdr:colOff>346075</xdr:colOff>
      <xdr:row>80</xdr:row>
      <xdr:rowOff>12700</xdr:rowOff>
    </xdr:to>
    <xdr:cxnSp macro="">
      <xdr:nvCxnSpPr>
        <xdr:cNvPr id="379" name="直線コネクタ 378"/>
        <xdr:cNvCxnSpPr/>
      </xdr:nvCxnSpPr>
      <xdr:spPr>
        <a:xfrm flipV="1">
          <a:off x="2209800" y="136296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83820</xdr:rowOff>
    </xdr:from>
    <xdr:to>
      <xdr:col>4</xdr:col>
      <xdr:colOff>396875</xdr:colOff>
      <xdr:row>79</xdr:row>
      <xdr:rowOff>13970</xdr:rowOff>
    </xdr:to>
    <xdr:sp macro="" textlink="">
      <xdr:nvSpPr>
        <xdr:cNvPr id="380" name="フローチャート : 判断 379"/>
        <xdr:cNvSpPr/>
      </xdr:nvSpPr>
      <xdr:spPr>
        <a:xfrm>
          <a:off x="3048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24147</xdr:rowOff>
    </xdr:from>
    <xdr:ext cx="762000" cy="259045"/>
    <xdr:sp macro="" textlink="">
      <xdr:nvSpPr>
        <xdr:cNvPr id="381" name="テキスト ボックス 380"/>
        <xdr:cNvSpPr txBox="1"/>
      </xdr:nvSpPr>
      <xdr:spPr>
        <a:xfrm>
          <a:off x="2717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12700</xdr:rowOff>
    </xdr:from>
    <xdr:to>
      <xdr:col>3</xdr:col>
      <xdr:colOff>142875</xdr:colOff>
      <xdr:row>81</xdr:row>
      <xdr:rowOff>1270</xdr:rowOff>
    </xdr:to>
    <xdr:cxnSp macro="">
      <xdr:nvCxnSpPr>
        <xdr:cNvPr id="382" name="直線コネクタ 381"/>
        <xdr:cNvCxnSpPr/>
      </xdr:nvCxnSpPr>
      <xdr:spPr>
        <a:xfrm flipV="1">
          <a:off x="1320800" y="137287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106680</xdr:rowOff>
    </xdr:from>
    <xdr:to>
      <xdr:col>3</xdr:col>
      <xdr:colOff>193675</xdr:colOff>
      <xdr:row>79</xdr:row>
      <xdr:rowOff>36830</xdr:rowOff>
    </xdr:to>
    <xdr:sp macro="" textlink="">
      <xdr:nvSpPr>
        <xdr:cNvPr id="383" name="フローチャート : 判断 382"/>
        <xdr:cNvSpPr/>
      </xdr:nvSpPr>
      <xdr:spPr>
        <a:xfrm>
          <a:off x="2159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47007</xdr:rowOff>
    </xdr:from>
    <xdr:ext cx="762000" cy="259045"/>
    <xdr:sp macro="" textlink="">
      <xdr:nvSpPr>
        <xdr:cNvPr id="384" name="テキスト ボックス 383"/>
        <xdr:cNvSpPr txBox="1"/>
      </xdr:nvSpPr>
      <xdr:spPr>
        <a:xfrm>
          <a:off x="1828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129539</xdr:rowOff>
    </xdr:from>
    <xdr:to>
      <xdr:col>1</xdr:col>
      <xdr:colOff>676275</xdr:colOff>
      <xdr:row>79</xdr:row>
      <xdr:rowOff>59689</xdr:rowOff>
    </xdr:to>
    <xdr:sp macro="" textlink="">
      <xdr:nvSpPr>
        <xdr:cNvPr id="385" name="フローチャート : 判断 384"/>
        <xdr:cNvSpPr/>
      </xdr:nvSpPr>
      <xdr:spPr>
        <a:xfrm>
          <a:off x="1270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69866</xdr:rowOff>
    </xdr:from>
    <xdr:ext cx="762000" cy="259045"/>
    <xdr:sp macro="" textlink="">
      <xdr:nvSpPr>
        <xdr:cNvPr id="386" name="テキスト ボックス 385"/>
        <xdr:cNvSpPr txBox="1"/>
      </xdr:nvSpPr>
      <xdr:spPr>
        <a:xfrm>
          <a:off x="939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92" name="円/楕円 391"/>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104157</xdr:rowOff>
    </xdr:from>
    <xdr:ext cx="762000" cy="259045"/>
    <xdr:sp macro="" textlink="">
      <xdr:nvSpPr>
        <xdr:cNvPr id="393" name="公債費該当値テキスト"/>
        <xdr:cNvSpPr txBox="1"/>
      </xdr:nvSpPr>
      <xdr:spPr>
        <a:xfrm>
          <a:off x="49149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160020</xdr:rowOff>
    </xdr:from>
    <xdr:to>
      <xdr:col>5</xdr:col>
      <xdr:colOff>600075</xdr:colOff>
      <xdr:row>79</xdr:row>
      <xdr:rowOff>90170</xdr:rowOff>
    </xdr:to>
    <xdr:sp macro="" textlink="">
      <xdr:nvSpPr>
        <xdr:cNvPr id="394" name="円/楕円 393"/>
        <xdr:cNvSpPr/>
      </xdr:nvSpPr>
      <xdr:spPr>
        <a:xfrm>
          <a:off x="3937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74947</xdr:rowOff>
    </xdr:from>
    <xdr:ext cx="736600" cy="259045"/>
    <xdr:sp macro="" textlink="">
      <xdr:nvSpPr>
        <xdr:cNvPr id="395" name="テキスト ボックス 394"/>
        <xdr:cNvSpPr txBox="1"/>
      </xdr:nvSpPr>
      <xdr:spPr>
        <a:xfrm>
          <a:off x="3606800" y="1361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34289</xdr:rowOff>
    </xdr:from>
    <xdr:to>
      <xdr:col>4</xdr:col>
      <xdr:colOff>396875</xdr:colOff>
      <xdr:row>79</xdr:row>
      <xdr:rowOff>135889</xdr:rowOff>
    </xdr:to>
    <xdr:sp macro="" textlink="">
      <xdr:nvSpPr>
        <xdr:cNvPr id="396" name="円/楕円 395"/>
        <xdr:cNvSpPr/>
      </xdr:nvSpPr>
      <xdr:spPr>
        <a:xfrm>
          <a:off x="3048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120666</xdr:rowOff>
    </xdr:from>
    <xdr:ext cx="762000" cy="259045"/>
    <xdr:sp macro="" textlink="">
      <xdr:nvSpPr>
        <xdr:cNvPr id="397" name="テキスト ボックス 396"/>
        <xdr:cNvSpPr txBox="1"/>
      </xdr:nvSpPr>
      <xdr:spPr>
        <a:xfrm>
          <a:off x="2717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133350</xdr:rowOff>
    </xdr:from>
    <xdr:to>
      <xdr:col>3</xdr:col>
      <xdr:colOff>193675</xdr:colOff>
      <xdr:row>80</xdr:row>
      <xdr:rowOff>63500</xdr:rowOff>
    </xdr:to>
    <xdr:sp macro="" textlink="">
      <xdr:nvSpPr>
        <xdr:cNvPr id="398" name="円/楕円 397"/>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48277</xdr:rowOff>
    </xdr:from>
    <xdr:ext cx="762000" cy="259045"/>
    <xdr:sp macro="" textlink="">
      <xdr:nvSpPr>
        <xdr:cNvPr id="399" name="テキスト ボックス 398"/>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121920</xdr:rowOff>
    </xdr:from>
    <xdr:to>
      <xdr:col>1</xdr:col>
      <xdr:colOff>676275</xdr:colOff>
      <xdr:row>81</xdr:row>
      <xdr:rowOff>52070</xdr:rowOff>
    </xdr:to>
    <xdr:sp macro="" textlink="">
      <xdr:nvSpPr>
        <xdr:cNvPr id="400" name="円/楕円 399"/>
        <xdr:cNvSpPr/>
      </xdr:nvSpPr>
      <xdr:spPr>
        <a:xfrm>
          <a:off x="1270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36847</xdr:rowOff>
    </xdr:from>
    <xdr:ext cx="762000" cy="259045"/>
    <xdr:sp macro="" textlink="">
      <xdr:nvSpPr>
        <xdr:cNvPr id="401" name="テキスト ボックス 400"/>
        <xdr:cNvSpPr txBox="1"/>
      </xdr:nvSpPr>
      <xdr:spPr>
        <a:xfrm>
          <a:off x="939800" y="1392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分母となる経常一般財源総額が、前年度と比較して約</a:t>
          </a:r>
          <a:r>
            <a:rPr kumimoji="1" lang="en-US" altLang="ja-JP" sz="1300">
              <a:solidFill>
                <a:schemeClr val="dk1"/>
              </a:solidFill>
              <a:effectLst/>
              <a:latin typeface="+mn-ea"/>
              <a:ea typeface="+mn-ea"/>
              <a:cs typeface="+mn-cs"/>
            </a:rPr>
            <a:t>2.0</a:t>
          </a:r>
          <a:r>
            <a:rPr kumimoji="1" lang="ja-JP" altLang="ja-JP" sz="1300">
              <a:solidFill>
                <a:schemeClr val="dk1"/>
              </a:solidFill>
              <a:effectLst/>
              <a:latin typeface="+mn-ea"/>
              <a:ea typeface="+mn-ea"/>
              <a:cs typeface="+mn-cs"/>
            </a:rPr>
            <a:t>億円の増となった一方で、公債費以外の経費のうち、施設老朽化に伴う維持補修費の増により、維持補修費の経常経費充当一般財源が、前年度と比較して約</a:t>
          </a:r>
          <a:r>
            <a:rPr kumimoji="1" lang="en-US" altLang="ja-JP" sz="1300">
              <a:solidFill>
                <a:schemeClr val="dk1"/>
              </a:solidFill>
              <a:effectLst/>
              <a:latin typeface="+mn-ea"/>
              <a:ea typeface="+mn-ea"/>
              <a:cs typeface="+mn-cs"/>
            </a:rPr>
            <a:t>6.3</a:t>
          </a:r>
          <a:r>
            <a:rPr kumimoji="1" lang="ja-JP" altLang="ja-JP" sz="1300">
              <a:solidFill>
                <a:schemeClr val="dk1"/>
              </a:solidFill>
              <a:effectLst/>
              <a:latin typeface="+mn-ea"/>
              <a:ea typeface="+mn-ea"/>
              <a:cs typeface="+mn-cs"/>
            </a:rPr>
            <a:t>億円の増となったことなどから、公債費以外の経常収支比率は、前年度から</a:t>
          </a:r>
          <a:r>
            <a:rPr kumimoji="1" lang="en-US" altLang="ja-JP" sz="1300">
              <a:solidFill>
                <a:schemeClr val="dk1"/>
              </a:solidFill>
              <a:effectLst/>
              <a:latin typeface="+mn-ea"/>
              <a:ea typeface="+mn-ea"/>
              <a:cs typeface="+mn-cs"/>
            </a:rPr>
            <a:t>1.3</a:t>
          </a:r>
          <a:r>
            <a:rPr kumimoji="1" lang="ja-JP" altLang="ja-JP" sz="1300">
              <a:solidFill>
                <a:schemeClr val="dk1"/>
              </a:solidFill>
              <a:effectLst/>
              <a:latin typeface="+mn-ea"/>
              <a:ea typeface="+mn-ea"/>
              <a:cs typeface="+mn-cs"/>
            </a:rPr>
            <a:t>ポイント上昇し、</a:t>
          </a:r>
          <a:r>
            <a:rPr kumimoji="1" lang="en-US" altLang="ja-JP" sz="1300">
              <a:solidFill>
                <a:schemeClr val="dk1"/>
              </a:solidFill>
              <a:effectLst/>
              <a:latin typeface="+mn-ea"/>
              <a:ea typeface="+mn-ea"/>
              <a:cs typeface="+mn-cs"/>
            </a:rPr>
            <a:t>68.0%</a:t>
          </a:r>
          <a:r>
            <a:rPr kumimoji="1" lang="ja-JP" altLang="ja-JP" sz="1300">
              <a:solidFill>
                <a:schemeClr val="dk1"/>
              </a:solidFill>
              <a:effectLst/>
              <a:latin typeface="+mn-ea"/>
              <a:ea typeface="+mn-ea"/>
              <a:cs typeface="+mn-cs"/>
            </a:rPr>
            <a:t>となった。</a:t>
          </a:r>
          <a:endParaRPr lang="ja-JP" altLang="ja-JP" sz="13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54611</xdr:rowOff>
    </xdr:to>
    <xdr:cxnSp macro="">
      <xdr:nvCxnSpPr>
        <xdr:cNvPr id="429" name="直線コネクタ 428"/>
        <xdr:cNvCxnSpPr/>
      </xdr:nvCxnSpPr>
      <xdr:spPr>
        <a:xfrm flipV="1">
          <a:off x="16510000" y="12768580"/>
          <a:ext cx="0" cy="100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30"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1" name="直線コネクタ 430"/>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2"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3" name="直線コネクタ 432"/>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115570</xdr:rowOff>
    </xdr:from>
    <xdr:to>
      <xdr:col>24</xdr:col>
      <xdr:colOff>31750</xdr:colOff>
      <xdr:row>76</xdr:row>
      <xdr:rowOff>165100</xdr:rowOff>
    </xdr:to>
    <xdr:cxnSp macro="">
      <xdr:nvCxnSpPr>
        <xdr:cNvPr id="434" name="直線コネクタ 433"/>
        <xdr:cNvCxnSpPr/>
      </xdr:nvCxnSpPr>
      <xdr:spPr>
        <a:xfrm>
          <a:off x="15671800" y="131457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97807</xdr:rowOff>
    </xdr:from>
    <xdr:ext cx="762000" cy="259045"/>
    <xdr:sp macro="" textlink="">
      <xdr:nvSpPr>
        <xdr:cNvPr id="435"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36" name="フローチャート : 判断 435"/>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58420</xdr:rowOff>
    </xdr:from>
    <xdr:to>
      <xdr:col>22</xdr:col>
      <xdr:colOff>565150</xdr:colOff>
      <xdr:row>76</xdr:row>
      <xdr:rowOff>115570</xdr:rowOff>
    </xdr:to>
    <xdr:cxnSp macro="">
      <xdr:nvCxnSpPr>
        <xdr:cNvPr id="437" name="直線コネクタ 436"/>
        <xdr:cNvCxnSpPr/>
      </xdr:nvCxnSpPr>
      <xdr:spPr>
        <a:xfrm>
          <a:off x="14782800" y="130886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121920</xdr:rowOff>
    </xdr:from>
    <xdr:to>
      <xdr:col>22</xdr:col>
      <xdr:colOff>615950</xdr:colOff>
      <xdr:row>78</xdr:row>
      <xdr:rowOff>52070</xdr:rowOff>
    </xdr:to>
    <xdr:sp macro="" textlink="">
      <xdr:nvSpPr>
        <xdr:cNvPr id="438" name="フローチャート : 判断 437"/>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36847</xdr:rowOff>
    </xdr:from>
    <xdr:ext cx="736600" cy="259045"/>
    <xdr:sp macro="" textlink="">
      <xdr:nvSpPr>
        <xdr:cNvPr id="439" name="テキスト ボックス 438"/>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35561</xdr:rowOff>
    </xdr:from>
    <xdr:to>
      <xdr:col>21</xdr:col>
      <xdr:colOff>361950</xdr:colOff>
      <xdr:row>76</xdr:row>
      <xdr:rowOff>58420</xdr:rowOff>
    </xdr:to>
    <xdr:cxnSp macro="">
      <xdr:nvCxnSpPr>
        <xdr:cNvPr id="440" name="直線コネクタ 439"/>
        <xdr:cNvCxnSpPr/>
      </xdr:nvCxnSpPr>
      <xdr:spPr>
        <a:xfrm>
          <a:off x="13893800" y="13065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41" name="フローチャート : 判断 440"/>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2557</xdr:rowOff>
    </xdr:from>
    <xdr:ext cx="762000" cy="259045"/>
    <xdr:sp macro="" textlink="">
      <xdr:nvSpPr>
        <xdr:cNvPr id="442" name="テキスト ボックス 441"/>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35561</xdr:rowOff>
    </xdr:from>
    <xdr:to>
      <xdr:col>20</xdr:col>
      <xdr:colOff>158750</xdr:colOff>
      <xdr:row>77</xdr:row>
      <xdr:rowOff>81280</xdr:rowOff>
    </xdr:to>
    <xdr:cxnSp macro="">
      <xdr:nvCxnSpPr>
        <xdr:cNvPr id="443" name="直線コネクタ 442"/>
        <xdr:cNvCxnSpPr/>
      </xdr:nvCxnSpPr>
      <xdr:spPr>
        <a:xfrm flipV="1">
          <a:off x="13004800" y="13065761"/>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102870</xdr:rowOff>
    </xdr:from>
    <xdr:to>
      <xdr:col>20</xdr:col>
      <xdr:colOff>209550</xdr:colOff>
      <xdr:row>78</xdr:row>
      <xdr:rowOff>33020</xdr:rowOff>
    </xdr:to>
    <xdr:sp macro="" textlink="">
      <xdr:nvSpPr>
        <xdr:cNvPr id="444" name="フローチャート : 判断 443"/>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17797</xdr:rowOff>
    </xdr:from>
    <xdr:ext cx="762000" cy="259045"/>
    <xdr:sp macro="" textlink="">
      <xdr:nvSpPr>
        <xdr:cNvPr id="445" name="テキスト ボックス 444"/>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46" name="フローチャート : 判断 445"/>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158766</xdr:rowOff>
    </xdr:from>
    <xdr:ext cx="762000" cy="259045"/>
    <xdr:sp macro="" textlink="">
      <xdr:nvSpPr>
        <xdr:cNvPr id="447" name="テキスト ボックス 446"/>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114300</xdr:rowOff>
    </xdr:from>
    <xdr:to>
      <xdr:col>24</xdr:col>
      <xdr:colOff>82550</xdr:colOff>
      <xdr:row>77</xdr:row>
      <xdr:rowOff>44450</xdr:rowOff>
    </xdr:to>
    <xdr:sp macro="" textlink="">
      <xdr:nvSpPr>
        <xdr:cNvPr id="453" name="円/楕円 452"/>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130827</xdr:rowOff>
    </xdr:from>
    <xdr:ext cx="762000" cy="259045"/>
    <xdr:sp macro="" textlink="">
      <xdr:nvSpPr>
        <xdr:cNvPr id="454" name="公債費以外該当値テキスト"/>
        <xdr:cNvSpPr txBox="1"/>
      </xdr:nvSpPr>
      <xdr:spPr>
        <a:xfrm>
          <a:off x="16598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64770</xdr:rowOff>
    </xdr:from>
    <xdr:to>
      <xdr:col>22</xdr:col>
      <xdr:colOff>615950</xdr:colOff>
      <xdr:row>76</xdr:row>
      <xdr:rowOff>166370</xdr:rowOff>
    </xdr:to>
    <xdr:sp macro="" textlink="">
      <xdr:nvSpPr>
        <xdr:cNvPr id="455" name="円/楕円 454"/>
        <xdr:cNvSpPr/>
      </xdr:nvSpPr>
      <xdr:spPr>
        <a:xfrm>
          <a:off x="15621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5097</xdr:rowOff>
    </xdr:from>
    <xdr:ext cx="736600" cy="259045"/>
    <xdr:sp macro="" textlink="">
      <xdr:nvSpPr>
        <xdr:cNvPr id="456" name="テキスト ボックス 455"/>
        <xdr:cNvSpPr txBox="1"/>
      </xdr:nvSpPr>
      <xdr:spPr>
        <a:xfrm>
          <a:off x="15290800" y="1286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xdr:rowOff>
    </xdr:from>
    <xdr:to>
      <xdr:col>21</xdr:col>
      <xdr:colOff>412750</xdr:colOff>
      <xdr:row>76</xdr:row>
      <xdr:rowOff>109220</xdr:rowOff>
    </xdr:to>
    <xdr:sp macro="" textlink="">
      <xdr:nvSpPr>
        <xdr:cNvPr id="457" name="円/楕円 456"/>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119397</xdr:rowOff>
    </xdr:from>
    <xdr:ext cx="762000" cy="259045"/>
    <xdr:sp macro="" textlink="">
      <xdr:nvSpPr>
        <xdr:cNvPr id="458" name="テキスト ボックス 457"/>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156211</xdr:rowOff>
    </xdr:from>
    <xdr:to>
      <xdr:col>20</xdr:col>
      <xdr:colOff>209550</xdr:colOff>
      <xdr:row>76</xdr:row>
      <xdr:rowOff>86361</xdr:rowOff>
    </xdr:to>
    <xdr:sp macro="" textlink="">
      <xdr:nvSpPr>
        <xdr:cNvPr id="459" name="円/楕円 458"/>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96537</xdr:rowOff>
    </xdr:from>
    <xdr:ext cx="762000" cy="259045"/>
    <xdr:sp macro="" textlink="">
      <xdr:nvSpPr>
        <xdr:cNvPr id="460" name="テキスト ボックス 459"/>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30480</xdr:rowOff>
    </xdr:from>
    <xdr:to>
      <xdr:col>19</xdr:col>
      <xdr:colOff>6350</xdr:colOff>
      <xdr:row>77</xdr:row>
      <xdr:rowOff>132080</xdr:rowOff>
    </xdr:to>
    <xdr:sp macro="" textlink="">
      <xdr:nvSpPr>
        <xdr:cNvPr id="461" name="円/楕円 460"/>
        <xdr:cNvSpPr/>
      </xdr:nvSpPr>
      <xdr:spPr>
        <a:xfrm>
          <a:off x="12954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142257</xdr:rowOff>
    </xdr:from>
    <xdr:ext cx="762000" cy="259045"/>
    <xdr:sp macro="" textlink="">
      <xdr:nvSpPr>
        <xdr:cNvPr id="462" name="テキスト ボックス 461"/>
        <xdr:cNvSpPr txBox="1"/>
      </xdr:nvSpPr>
      <xdr:spPr>
        <a:xfrm>
          <a:off x="12623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福島県いわき市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25121</xdr:rowOff>
    </xdr:from>
    <xdr:to>
      <xdr:col>4</xdr:col>
      <xdr:colOff>1117600</xdr:colOff>
      <xdr:row>20</xdr:row>
      <xdr:rowOff>29007</xdr:rowOff>
    </xdr:to>
    <xdr:cxnSp macro="">
      <xdr:nvCxnSpPr>
        <xdr:cNvPr id="43" name="直線コネクタ 42"/>
        <xdr:cNvCxnSpPr/>
      </xdr:nvCxnSpPr>
      <xdr:spPr bwMode="auto">
        <a:xfrm flipV="1">
          <a:off x="5651500" y="2130146"/>
          <a:ext cx="0" cy="13754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1084</xdr:rowOff>
    </xdr:from>
    <xdr:ext cx="762000" cy="259045"/>
    <xdr:sp macro="" textlink="">
      <xdr:nvSpPr>
        <xdr:cNvPr id="44" name="人口1人当たり決算額の推移最小値テキスト130"/>
        <xdr:cNvSpPr txBox="1"/>
      </xdr:nvSpPr>
      <xdr:spPr>
        <a:xfrm>
          <a:off x="5740400" y="347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49,435</a:t>
          </a:r>
          <a:endParaRPr kumimoji="1" lang="ja-JP" altLang="en-US" sz="1000" b="1">
            <a:latin typeface="ＭＳ Ｐゴシック"/>
          </a:endParaRPr>
        </a:p>
      </xdr:txBody>
    </xdr:sp>
    <xdr:clientData/>
  </xdr:oneCellAnchor>
  <xdr:twoCellAnchor>
    <xdr:from>
      <xdr:col>4</xdr:col>
      <xdr:colOff>1028700</xdr:colOff>
      <xdr:row>20</xdr:row>
      <xdr:rowOff>29007</xdr:rowOff>
    </xdr:from>
    <xdr:to>
      <xdr:col>5</xdr:col>
      <xdr:colOff>73025</xdr:colOff>
      <xdr:row>20</xdr:row>
      <xdr:rowOff>29007</xdr:rowOff>
    </xdr:to>
    <xdr:cxnSp macro="">
      <xdr:nvCxnSpPr>
        <xdr:cNvPr id="45" name="直線コネクタ 44"/>
        <xdr:cNvCxnSpPr/>
      </xdr:nvCxnSpPr>
      <xdr:spPr bwMode="auto">
        <a:xfrm>
          <a:off x="5562600" y="3505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111498</xdr:rowOff>
    </xdr:from>
    <xdr:ext cx="762000" cy="259045"/>
    <xdr:sp macro="" textlink="">
      <xdr:nvSpPr>
        <xdr:cNvPr id="46" name="人口1人当たり決算額の推移最大値テキスト130"/>
        <xdr:cNvSpPr txBox="1"/>
      </xdr:nvSpPr>
      <xdr:spPr>
        <a:xfrm>
          <a:off x="5740400" y="187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79,520</a:t>
          </a:r>
          <a:endParaRPr kumimoji="1" lang="ja-JP" altLang="en-US" sz="1000" b="1">
            <a:latin typeface="ＭＳ Ｐゴシック"/>
          </a:endParaRPr>
        </a:p>
      </xdr:txBody>
    </xdr:sp>
    <xdr:clientData/>
  </xdr:oneCellAnchor>
  <xdr:twoCellAnchor>
    <xdr:from>
      <xdr:col>4</xdr:col>
      <xdr:colOff>1028700</xdr:colOff>
      <xdr:row>12</xdr:row>
      <xdr:rowOff>25121</xdr:rowOff>
    </xdr:from>
    <xdr:to>
      <xdr:col>5</xdr:col>
      <xdr:colOff>73025</xdr:colOff>
      <xdr:row>12</xdr:row>
      <xdr:rowOff>25121</xdr:rowOff>
    </xdr:to>
    <xdr:cxnSp macro="">
      <xdr:nvCxnSpPr>
        <xdr:cNvPr id="47" name="直線コネクタ 46"/>
        <xdr:cNvCxnSpPr/>
      </xdr:nvCxnSpPr>
      <xdr:spPr bwMode="auto">
        <a:xfrm>
          <a:off x="5562600" y="2130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145547</xdr:rowOff>
    </xdr:from>
    <xdr:to>
      <xdr:col>4</xdr:col>
      <xdr:colOff>1117600</xdr:colOff>
      <xdr:row>16</xdr:row>
      <xdr:rowOff>147650</xdr:rowOff>
    </xdr:to>
    <xdr:cxnSp macro="">
      <xdr:nvCxnSpPr>
        <xdr:cNvPr id="48" name="直線コネクタ 47"/>
        <xdr:cNvCxnSpPr/>
      </xdr:nvCxnSpPr>
      <xdr:spPr bwMode="auto">
        <a:xfrm>
          <a:off x="5003800" y="2936372"/>
          <a:ext cx="647700" cy="2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132427</xdr:rowOff>
    </xdr:from>
    <xdr:ext cx="762000" cy="259045"/>
    <xdr:sp macro="" textlink="">
      <xdr:nvSpPr>
        <xdr:cNvPr id="49" name="人口1人当たり決算額の推移平均値テキスト130"/>
        <xdr:cNvSpPr txBox="1"/>
      </xdr:nvSpPr>
      <xdr:spPr>
        <a:xfrm>
          <a:off x="5740400" y="2923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145999</xdr:rowOff>
    </xdr:from>
    <xdr:to>
      <xdr:col>5</xdr:col>
      <xdr:colOff>34925</xdr:colOff>
      <xdr:row>17</xdr:row>
      <xdr:rowOff>76149</xdr:rowOff>
    </xdr:to>
    <xdr:sp macro="" textlink="">
      <xdr:nvSpPr>
        <xdr:cNvPr id="50" name="フローチャート : 判断 49"/>
        <xdr:cNvSpPr/>
      </xdr:nvSpPr>
      <xdr:spPr bwMode="auto">
        <a:xfrm>
          <a:off x="56007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145547</xdr:rowOff>
    </xdr:from>
    <xdr:to>
      <xdr:col>4</xdr:col>
      <xdr:colOff>469900</xdr:colOff>
      <xdr:row>17</xdr:row>
      <xdr:rowOff>2306</xdr:rowOff>
    </xdr:to>
    <xdr:cxnSp macro="">
      <xdr:nvCxnSpPr>
        <xdr:cNvPr id="51" name="直線コネクタ 50"/>
        <xdr:cNvCxnSpPr/>
      </xdr:nvCxnSpPr>
      <xdr:spPr bwMode="auto">
        <a:xfrm flipV="1">
          <a:off x="4305300" y="2936372"/>
          <a:ext cx="698500" cy="28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162916</xdr:rowOff>
    </xdr:from>
    <xdr:to>
      <xdr:col>4</xdr:col>
      <xdr:colOff>520700</xdr:colOff>
      <xdr:row>17</xdr:row>
      <xdr:rowOff>93066</xdr:rowOff>
    </xdr:to>
    <xdr:sp macro="" textlink="">
      <xdr:nvSpPr>
        <xdr:cNvPr id="52" name="フローチャート : 判断 51"/>
        <xdr:cNvSpPr/>
      </xdr:nvSpPr>
      <xdr:spPr bwMode="auto">
        <a:xfrm>
          <a:off x="4953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77843</xdr:rowOff>
    </xdr:from>
    <xdr:ext cx="736600" cy="259045"/>
    <xdr:sp macro="" textlink="">
      <xdr:nvSpPr>
        <xdr:cNvPr id="53" name="テキスト ボックス 52"/>
        <xdr:cNvSpPr txBox="1"/>
      </xdr:nvSpPr>
      <xdr:spPr>
        <a:xfrm>
          <a:off x="4622800" y="3040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146827</xdr:rowOff>
    </xdr:from>
    <xdr:to>
      <xdr:col>3</xdr:col>
      <xdr:colOff>904875</xdr:colOff>
      <xdr:row>17</xdr:row>
      <xdr:rowOff>2306</xdr:rowOff>
    </xdr:to>
    <xdr:cxnSp macro="">
      <xdr:nvCxnSpPr>
        <xdr:cNvPr id="54" name="直線コネクタ 53"/>
        <xdr:cNvCxnSpPr/>
      </xdr:nvCxnSpPr>
      <xdr:spPr bwMode="auto">
        <a:xfrm>
          <a:off x="3606800" y="2937652"/>
          <a:ext cx="698500" cy="26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70881</xdr:rowOff>
    </xdr:from>
    <xdr:to>
      <xdr:col>3</xdr:col>
      <xdr:colOff>955675</xdr:colOff>
      <xdr:row>18</xdr:row>
      <xdr:rowOff>1031</xdr:rowOff>
    </xdr:to>
    <xdr:sp macro="" textlink="">
      <xdr:nvSpPr>
        <xdr:cNvPr id="55" name="フローチャート : 判断 54"/>
        <xdr:cNvSpPr/>
      </xdr:nvSpPr>
      <xdr:spPr bwMode="auto">
        <a:xfrm>
          <a:off x="4254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157258</xdr:rowOff>
    </xdr:from>
    <xdr:ext cx="762000" cy="259045"/>
    <xdr:sp macro="" textlink="">
      <xdr:nvSpPr>
        <xdr:cNvPr id="56" name="テキスト ボックス 55"/>
        <xdr:cNvSpPr txBox="1"/>
      </xdr:nvSpPr>
      <xdr:spPr>
        <a:xfrm>
          <a:off x="39243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30333</xdr:rowOff>
    </xdr:from>
    <xdr:to>
      <xdr:col>3</xdr:col>
      <xdr:colOff>206375</xdr:colOff>
      <xdr:row>16</xdr:row>
      <xdr:rowOff>146827</xdr:rowOff>
    </xdr:to>
    <xdr:cxnSp macro="">
      <xdr:nvCxnSpPr>
        <xdr:cNvPr id="57" name="直線コネクタ 56"/>
        <xdr:cNvCxnSpPr/>
      </xdr:nvCxnSpPr>
      <xdr:spPr bwMode="auto">
        <a:xfrm>
          <a:off x="2908300" y="2821158"/>
          <a:ext cx="698500" cy="116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156149</xdr:rowOff>
    </xdr:from>
    <xdr:to>
      <xdr:col>3</xdr:col>
      <xdr:colOff>257175</xdr:colOff>
      <xdr:row>17</xdr:row>
      <xdr:rowOff>86299</xdr:rowOff>
    </xdr:to>
    <xdr:sp macro="" textlink="">
      <xdr:nvSpPr>
        <xdr:cNvPr id="58" name="フローチャート : 判断 57"/>
        <xdr:cNvSpPr/>
      </xdr:nvSpPr>
      <xdr:spPr bwMode="auto">
        <a:xfrm>
          <a:off x="35560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71076</xdr:rowOff>
    </xdr:from>
    <xdr:ext cx="762000" cy="259045"/>
    <xdr:sp macro="" textlink="">
      <xdr:nvSpPr>
        <xdr:cNvPr id="59" name="テキスト ボックス 58"/>
        <xdr:cNvSpPr txBox="1"/>
      </xdr:nvSpPr>
      <xdr:spPr>
        <a:xfrm>
          <a:off x="3225800" y="303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62423</xdr:rowOff>
    </xdr:from>
    <xdr:to>
      <xdr:col>2</xdr:col>
      <xdr:colOff>692150</xdr:colOff>
      <xdr:row>16</xdr:row>
      <xdr:rowOff>164023</xdr:rowOff>
    </xdr:to>
    <xdr:sp macro="" textlink="">
      <xdr:nvSpPr>
        <xdr:cNvPr id="60" name="フローチャート : 判断 59"/>
        <xdr:cNvSpPr/>
      </xdr:nvSpPr>
      <xdr:spPr bwMode="auto">
        <a:xfrm>
          <a:off x="28575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148800</xdr:rowOff>
    </xdr:from>
    <xdr:ext cx="762000" cy="259045"/>
    <xdr:sp macro="" textlink="">
      <xdr:nvSpPr>
        <xdr:cNvPr id="61" name="テキスト ボックス 60"/>
        <xdr:cNvSpPr txBox="1"/>
      </xdr:nvSpPr>
      <xdr:spPr>
        <a:xfrm>
          <a:off x="2527300" y="293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96850</xdr:rowOff>
    </xdr:from>
    <xdr:to>
      <xdr:col>5</xdr:col>
      <xdr:colOff>34925</xdr:colOff>
      <xdr:row>17</xdr:row>
      <xdr:rowOff>27000</xdr:rowOff>
    </xdr:to>
    <xdr:sp macro="" textlink="">
      <xdr:nvSpPr>
        <xdr:cNvPr id="67" name="円/楕円 66"/>
        <xdr:cNvSpPr/>
      </xdr:nvSpPr>
      <xdr:spPr bwMode="auto">
        <a:xfrm>
          <a:off x="5600700" y="2887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113377</xdr:rowOff>
    </xdr:from>
    <xdr:ext cx="762000" cy="259045"/>
    <xdr:sp macro="" textlink="">
      <xdr:nvSpPr>
        <xdr:cNvPr id="68" name="人口1人当たり決算額の推移該当値テキスト130"/>
        <xdr:cNvSpPr txBox="1"/>
      </xdr:nvSpPr>
      <xdr:spPr>
        <a:xfrm>
          <a:off x="5740400" y="273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61,840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94747</xdr:rowOff>
    </xdr:from>
    <xdr:to>
      <xdr:col>4</xdr:col>
      <xdr:colOff>520700</xdr:colOff>
      <xdr:row>17</xdr:row>
      <xdr:rowOff>24897</xdr:rowOff>
    </xdr:to>
    <xdr:sp macro="" textlink="">
      <xdr:nvSpPr>
        <xdr:cNvPr id="69" name="円/楕円 68"/>
        <xdr:cNvSpPr/>
      </xdr:nvSpPr>
      <xdr:spPr bwMode="auto">
        <a:xfrm>
          <a:off x="4953000" y="2885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35074</xdr:rowOff>
    </xdr:from>
    <xdr:ext cx="736600" cy="259045"/>
    <xdr:sp macro="" textlink="">
      <xdr:nvSpPr>
        <xdr:cNvPr id="70" name="テキスト ボックス 69"/>
        <xdr:cNvSpPr txBox="1"/>
      </xdr:nvSpPr>
      <xdr:spPr>
        <a:xfrm>
          <a:off x="4622800" y="2654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61,886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122956</xdr:rowOff>
    </xdr:from>
    <xdr:to>
      <xdr:col>3</xdr:col>
      <xdr:colOff>955675</xdr:colOff>
      <xdr:row>17</xdr:row>
      <xdr:rowOff>53106</xdr:rowOff>
    </xdr:to>
    <xdr:sp macro="" textlink="">
      <xdr:nvSpPr>
        <xdr:cNvPr id="71" name="円/楕円 70"/>
        <xdr:cNvSpPr/>
      </xdr:nvSpPr>
      <xdr:spPr bwMode="auto">
        <a:xfrm>
          <a:off x="4254500" y="2913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63283</xdr:rowOff>
    </xdr:from>
    <xdr:ext cx="762000" cy="259045"/>
    <xdr:sp macro="" textlink="">
      <xdr:nvSpPr>
        <xdr:cNvPr id="72" name="テキスト ボックス 71"/>
        <xdr:cNvSpPr txBox="1"/>
      </xdr:nvSpPr>
      <xdr:spPr>
        <a:xfrm>
          <a:off x="3924300" y="268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61,269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96027</xdr:rowOff>
    </xdr:from>
    <xdr:to>
      <xdr:col>3</xdr:col>
      <xdr:colOff>257175</xdr:colOff>
      <xdr:row>17</xdr:row>
      <xdr:rowOff>26177</xdr:rowOff>
    </xdr:to>
    <xdr:sp macro="" textlink="">
      <xdr:nvSpPr>
        <xdr:cNvPr id="73" name="円/楕円 72"/>
        <xdr:cNvSpPr/>
      </xdr:nvSpPr>
      <xdr:spPr bwMode="auto">
        <a:xfrm>
          <a:off x="3556000" y="2886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36354</xdr:rowOff>
    </xdr:from>
    <xdr:ext cx="762000" cy="259045"/>
    <xdr:sp macro="" textlink="">
      <xdr:nvSpPr>
        <xdr:cNvPr id="74" name="テキスト ボックス 73"/>
        <xdr:cNvSpPr txBox="1"/>
      </xdr:nvSpPr>
      <xdr:spPr>
        <a:xfrm>
          <a:off x="3225800" y="265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61,858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150983</xdr:rowOff>
    </xdr:from>
    <xdr:to>
      <xdr:col>2</xdr:col>
      <xdr:colOff>692150</xdr:colOff>
      <xdr:row>16</xdr:row>
      <xdr:rowOff>81133</xdr:rowOff>
    </xdr:to>
    <xdr:sp macro="" textlink="">
      <xdr:nvSpPr>
        <xdr:cNvPr id="75" name="円/楕円 74"/>
        <xdr:cNvSpPr/>
      </xdr:nvSpPr>
      <xdr:spPr bwMode="auto">
        <a:xfrm>
          <a:off x="2857500" y="2770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91310</xdr:rowOff>
    </xdr:from>
    <xdr:ext cx="762000" cy="259045"/>
    <xdr:sp macro="" textlink="">
      <xdr:nvSpPr>
        <xdr:cNvPr id="76" name="テキスト ボックス 75"/>
        <xdr:cNvSpPr txBox="1"/>
      </xdr:nvSpPr>
      <xdr:spPr>
        <a:xfrm>
          <a:off x="2527300" y="253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208747</xdr:rowOff>
    </xdr:from>
    <xdr:to>
      <xdr:col>4</xdr:col>
      <xdr:colOff>1117600</xdr:colOff>
      <xdr:row>38</xdr:row>
      <xdr:rowOff>101443</xdr:rowOff>
    </xdr:to>
    <xdr:cxnSp macro="">
      <xdr:nvCxnSpPr>
        <xdr:cNvPr id="103" name="直線コネクタ 102"/>
        <xdr:cNvCxnSpPr/>
      </xdr:nvCxnSpPr>
      <xdr:spPr bwMode="auto">
        <a:xfrm flipV="1">
          <a:off x="5651500" y="6133297"/>
          <a:ext cx="0" cy="1435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73520</xdr:rowOff>
    </xdr:from>
    <xdr:ext cx="762000" cy="259045"/>
    <xdr:sp macro="" textlink="">
      <xdr:nvSpPr>
        <xdr:cNvPr id="104" name="人口1人当たり決算額の推移最小値テキスト445"/>
        <xdr:cNvSpPr txBox="1"/>
      </xdr:nvSpPr>
      <xdr:spPr>
        <a:xfrm>
          <a:off x="5740400" y="75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-1,941</a:t>
          </a:r>
          <a:endParaRPr kumimoji="1" lang="ja-JP" altLang="en-US" sz="1000" b="1">
            <a:latin typeface="ＭＳ Ｐゴシック"/>
          </a:endParaRPr>
        </a:p>
      </xdr:txBody>
    </xdr:sp>
    <xdr:clientData/>
  </xdr:oneCellAnchor>
  <xdr:twoCellAnchor>
    <xdr:from>
      <xdr:col>4</xdr:col>
      <xdr:colOff>1028700</xdr:colOff>
      <xdr:row>38</xdr:row>
      <xdr:rowOff>101443</xdr:rowOff>
    </xdr:from>
    <xdr:to>
      <xdr:col>5</xdr:col>
      <xdr:colOff>73025</xdr:colOff>
      <xdr:row>38</xdr:row>
      <xdr:rowOff>101443</xdr:rowOff>
    </xdr:to>
    <xdr:cxnSp macro="">
      <xdr:nvCxnSpPr>
        <xdr:cNvPr id="105" name="直線コネクタ 104"/>
        <xdr:cNvCxnSpPr/>
      </xdr:nvCxnSpPr>
      <xdr:spPr bwMode="auto">
        <a:xfrm>
          <a:off x="5562600" y="75690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123674</xdr:rowOff>
    </xdr:from>
    <xdr:ext cx="762000" cy="259045"/>
    <xdr:sp macro="" textlink="">
      <xdr:nvSpPr>
        <xdr:cNvPr id="106" name="人口1人当たり決算額の推移最大値テキスト445"/>
        <xdr:cNvSpPr txBox="1"/>
      </xdr:nvSpPr>
      <xdr:spPr>
        <a:xfrm>
          <a:off x="5740400" y="58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29,462</a:t>
          </a:r>
          <a:endParaRPr kumimoji="1" lang="ja-JP" altLang="en-US" sz="1000" b="1">
            <a:latin typeface="ＭＳ Ｐゴシック"/>
          </a:endParaRPr>
        </a:p>
      </xdr:txBody>
    </xdr:sp>
    <xdr:clientData/>
  </xdr:oneCellAnchor>
  <xdr:twoCellAnchor>
    <xdr:from>
      <xdr:col>4</xdr:col>
      <xdr:colOff>1028700</xdr:colOff>
      <xdr:row>33</xdr:row>
      <xdr:rowOff>208747</xdr:rowOff>
    </xdr:from>
    <xdr:to>
      <xdr:col>5</xdr:col>
      <xdr:colOff>73025</xdr:colOff>
      <xdr:row>33</xdr:row>
      <xdr:rowOff>208747</xdr:rowOff>
    </xdr:to>
    <xdr:cxnSp macro="">
      <xdr:nvCxnSpPr>
        <xdr:cNvPr id="107" name="直線コネクタ 106"/>
        <xdr:cNvCxnSpPr/>
      </xdr:nvCxnSpPr>
      <xdr:spPr bwMode="auto">
        <a:xfrm>
          <a:off x="5562600" y="613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294792</xdr:rowOff>
    </xdr:from>
    <xdr:to>
      <xdr:col>4</xdr:col>
      <xdr:colOff>1117600</xdr:colOff>
      <xdr:row>35</xdr:row>
      <xdr:rowOff>149128</xdr:rowOff>
    </xdr:to>
    <xdr:cxnSp macro="">
      <xdr:nvCxnSpPr>
        <xdr:cNvPr id="108" name="直線コネクタ 107"/>
        <xdr:cNvCxnSpPr/>
      </xdr:nvCxnSpPr>
      <xdr:spPr bwMode="auto">
        <a:xfrm>
          <a:off x="5003800" y="6562242"/>
          <a:ext cx="647700" cy="197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243867</xdr:rowOff>
    </xdr:from>
    <xdr:ext cx="762000" cy="259045"/>
    <xdr:sp macro="" textlink="">
      <xdr:nvSpPr>
        <xdr:cNvPr id="109" name="人口1人当たり決算額の推移平均値テキスト445"/>
        <xdr:cNvSpPr txBox="1"/>
      </xdr:nvSpPr>
      <xdr:spPr>
        <a:xfrm>
          <a:off x="5740400" y="6854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271790</xdr:rowOff>
    </xdr:from>
    <xdr:to>
      <xdr:col>5</xdr:col>
      <xdr:colOff>34925</xdr:colOff>
      <xdr:row>36</xdr:row>
      <xdr:rowOff>30490</xdr:rowOff>
    </xdr:to>
    <xdr:sp macro="" textlink="">
      <xdr:nvSpPr>
        <xdr:cNvPr id="110" name="フローチャート : 判断 109"/>
        <xdr:cNvSpPr/>
      </xdr:nvSpPr>
      <xdr:spPr bwMode="auto">
        <a:xfrm>
          <a:off x="56007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294792</xdr:rowOff>
    </xdr:from>
    <xdr:to>
      <xdr:col>4</xdr:col>
      <xdr:colOff>469900</xdr:colOff>
      <xdr:row>34</xdr:row>
      <xdr:rowOff>341290</xdr:rowOff>
    </xdr:to>
    <xdr:cxnSp macro="">
      <xdr:nvCxnSpPr>
        <xdr:cNvPr id="111" name="直線コネクタ 110"/>
        <xdr:cNvCxnSpPr/>
      </xdr:nvCxnSpPr>
      <xdr:spPr bwMode="auto">
        <a:xfrm flipV="1">
          <a:off x="4305300" y="6562242"/>
          <a:ext cx="698500" cy="46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267401</xdr:rowOff>
    </xdr:from>
    <xdr:to>
      <xdr:col>4</xdr:col>
      <xdr:colOff>520700</xdr:colOff>
      <xdr:row>36</xdr:row>
      <xdr:rowOff>26101</xdr:rowOff>
    </xdr:to>
    <xdr:sp macro="" textlink="">
      <xdr:nvSpPr>
        <xdr:cNvPr id="112" name="フローチャート : 判断 111"/>
        <xdr:cNvSpPr/>
      </xdr:nvSpPr>
      <xdr:spPr bwMode="auto">
        <a:xfrm>
          <a:off x="49530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10878</xdr:rowOff>
    </xdr:from>
    <xdr:ext cx="736600" cy="259045"/>
    <xdr:sp macro="" textlink="">
      <xdr:nvSpPr>
        <xdr:cNvPr id="113" name="テキスト ボックス 112"/>
        <xdr:cNvSpPr txBox="1"/>
      </xdr:nvSpPr>
      <xdr:spPr>
        <a:xfrm>
          <a:off x="4622800" y="6964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160879</xdr:rowOff>
    </xdr:from>
    <xdr:to>
      <xdr:col>3</xdr:col>
      <xdr:colOff>904875</xdr:colOff>
      <xdr:row>34</xdr:row>
      <xdr:rowOff>341290</xdr:rowOff>
    </xdr:to>
    <xdr:cxnSp macro="">
      <xdr:nvCxnSpPr>
        <xdr:cNvPr id="114" name="直線コネクタ 113"/>
        <xdr:cNvCxnSpPr/>
      </xdr:nvCxnSpPr>
      <xdr:spPr bwMode="auto">
        <a:xfrm>
          <a:off x="3606800" y="6428329"/>
          <a:ext cx="698500" cy="180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194066</xdr:rowOff>
    </xdr:from>
    <xdr:to>
      <xdr:col>3</xdr:col>
      <xdr:colOff>955675</xdr:colOff>
      <xdr:row>35</xdr:row>
      <xdr:rowOff>295666</xdr:rowOff>
    </xdr:to>
    <xdr:sp macro="" textlink="">
      <xdr:nvSpPr>
        <xdr:cNvPr id="115" name="フローチャート : 判断 114"/>
        <xdr:cNvSpPr/>
      </xdr:nvSpPr>
      <xdr:spPr bwMode="auto">
        <a:xfrm>
          <a:off x="42545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280443</xdr:rowOff>
    </xdr:from>
    <xdr:ext cx="762000" cy="259045"/>
    <xdr:sp macro="" textlink="">
      <xdr:nvSpPr>
        <xdr:cNvPr id="116" name="テキスト ボックス 115"/>
        <xdr:cNvSpPr txBox="1"/>
      </xdr:nvSpPr>
      <xdr:spPr>
        <a:xfrm>
          <a:off x="3924300" y="689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97374</xdr:rowOff>
    </xdr:from>
    <xdr:to>
      <xdr:col>3</xdr:col>
      <xdr:colOff>206375</xdr:colOff>
      <xdr:row>34</xdr:row>
      <xdr:rowOff>160879</xdr:rowOff>
    </xdr:to>
    <xdr:cxnSp macro="">
      <xdr:nvCxnSpPr>
        <xdr:cNvPr id="117" name="直線コネクタ 116"/>
        <xdr:cNvCxnSpPr/>
      </xdr:nvCxnSpPr>
      <xdr:spPr bwMode="auto">
        <a:xfrm>
          <a:off x="2908300" y="6364824"/>
          <a:ext cx="698500" cy="63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159548</xdr:rowOff>
    </xdr:from>
    <xdr:to>
      <xdr:col>3</xdr:col>
      <xdr:colOff>257175</xdr:colOff>
      <xdr:row>35</xdr:row>
      <xdr:rowOff>261148</xdr:rowOff>
    </xdr:to>
    <xdr:sp macro="" textlink="">
      <xdr:nvSpPr>
        <xdr:cNvPr id="118" name="フローチャート : 判断 117"/>
        <xdr:cNvSpPr/>
      </xdr:nvSpPr>
      <xdr:spPr bwMode="auto">
        <a:xfrm>
          <a:off x="3556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245925</xdr:rowOff>
    </xdr:from>
    <xdr:ext cx="762000" cy="259045"/>
    <xdr:sp macro="" textlink="">
      <xdr:nvSpPr>
        <xdr:cNvPr id="119" name="テキスト ボックス 118"/>
        <xdr:cNvSpPr txBox="1"/>
      </xdr:nvSpPr>
      <xdr:spPr>
        <a:xfrm>
          <a:off x="3225800" y="6856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75880</xdr:rowOff>
    </xdr:from>
    <xdr:to>
      <xdr:col>2</xdr:col>
      <xdr:colOff>692150</xdr:colOff>
      <xdr:row>35</xdr:row>
      <xdr:rowOff>177480</xdr:rowOff>
    </xdr:to>
    <xdr:sp macro="" textlink="">
      <xdr:nvSpPr>
        <xdr:cNvPr id="120" name="フローチャート : 判断 119"/>
        <xdr:cNvSpPr/>
      </xdr:nvSpPr>
      <xdr:spPr bwMode="auto">
        <a:xfrm>
          <a:off x="2857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162257</xdr:rowOff>
    </xdr:from>
    <xdr:ext cx="762000" cy="259045"/>
    <xdr:sp macro="" textlink="">
      <xdr:nvSpPr>
        <xdr:cNvPr id="121" name="テキスト ボックス 120"/>
        <xdr:cNvSpPr txBox="1"/>
      </xdr:nvSpPr>
      <xdr:spPr>
        <a:xfrm>
          <a:off x="2527300" y="677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98328</xdr:rowOff>
    </xdr:from>
    <xdr:to>
      <xdr:col>5</xdr:col>
      <xdr:colOff>34925</xdr:colOff>
      <xdr:row>35</xdr:row>
      <xdr:rowOff>199928</xdr:rowOff>
    </xdr:to>
    <xdr:sp macro="" textlink="">
      <xdr:nvSpPr>
        <xdr:cNvPr id="127" name="円/楕円 126"/>
        <xdr:cNvSpPr/>
      </xdr:nvSpPr>
      <xdr:spPr bwMode="auto">
        <a:xfrm>
          <a:off x="5600700" y="6708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286305</xdr:rowOff>
    </xdr:from>
    <xdr:ext cx="762000" cy="259045"/>
    <xdr:sp macro="" textlink="">
      <xdr:nvSpPr>
        <xdr:cNvPr id="128" name="人口1人当たり決算額の推移該当値テキスト445"/>
        <xdr:cNvSpPr txBox="1"/>
      </xdr:nvSpPr>
      <xdr:spPr>
        <a:xfrm>
          <a:off x="5740400" y="655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15,766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243992</xdr:rowOff>
    </xdr:from>
    <xdr:to>
      <xdr:col>4</xdr:col>
      <xdr:colOff>520700</xdr:colOff>
      <xdr:row>35</xdr:row>
      <xdr:rowOff>2692</xdr:rowOff>
    </xdr:to>
    <xdr:sp macro="" textlink="">
      <xdr:nvSpPr>
        <xdr:cNvPr id="129" name="円/楕円 128"/>
        <xdr:cNvSpPr/>
      </xdr:nvSpPr>
      <xdr:spPr bwMode="auto">
        <a:xfrm>
          <a:off x="4953000" y="6511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12869</xdr:rowOff>
    </xdr:from>
    <xdr:ext cx="736600" cy="259045"/>
    <xdr:sp macro="" textlink="">
      <xdr:nvSpPr>
        <xdr:cNvPr id="130" name="テキスト ボックス 129"/>
        <xdr:cNvSpPr txBox="1"/>
      </xdr:nvSpPr>
      <xdr:spPr>
        <a:xfrm>
          <a:off x="4622800" y="6280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20,080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290490</xdr:rowOff>
    </xdr:from>
    <xdr:to>
      <xdr:col>3</xdr:col>
      <xdr:colOff>955675</xdr:colOff>
      <xdr:row>35</xdr:row>
      <xdr:rowOff>49190</xdr:rowOff>
    </xdr:to>
    <xdr:sp macro="" textlink="">
      <xdr:nvSpPr>
        <xdr:cNvPr id="131" name="円/楕円 130"/>
        <xdr:cNvSpPr/>
      </xdr:nvSpPr>
      <xdr:spPr bwMode="auto">
        <a:xfrm>
          <a:off x="4254500" y="6557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59367</xdr:rowOff>
    </xdr:from>
    <xdr:ext cx="762000" cy="259045"/>
    <xdr:sp macro="" textlink="">
      <xdr:nvSpPr>
        <xdr:cNvPr id="132" name="テキスト ボックス 131"/>
        <xdr:cNvSpPr txBox="1"/>
      </xdr:nvSpPr>
      <xdr:spPr>
        <a:xfrm>
          <a:off x="3924300" y="632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19,063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110079</xdr:rowOff>
    </xdr:from>
    <xdr:to>
      <xdr:col>3</xdr:col>
      <xdr:colOff>257175</xdr:colOff>
      <xdr:row>34</xdr:row>
      <xdr:rowOff>211679</xdr:rowOff>
    </xdr:to>
    <xdr:sp macro="" textlink="">
      <xdr:nvSpPr>
        <xdr:cNvPr id="133" name="円/楕円 132"/>
        <xdr:cNvSpPr/>
      </xdr:nvSpPr>
      <xdr:spPr bwMode="auto">
        <a:xfrm>
          <a:off x="3556000" y="6377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221856</xdr:rowOff>
    </xdr:from>
    <xdr:ext cx="762000" cy="259045"/>
    <xdr:sp macro="" textlink="">
      <xdr:nvSpPr>
        <xdr:cNvPr id="134" name="テキスト ボックス 133"/>
        <xdr:cNvSpPr txBox="1"/>
      </xdr:nvSpPr>
      <xdr:spPr>
        <a:xfrm>
          <a:off x="3225800" y="614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23,009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46574</xdr:rowOff>
    </xdr:from>
    <xdr:to>
      <xdr:col>2</xdr:col>
      <xdr:colOff>692150</xdr:colOff>
      <xdr:row>34</xdr:row>
      <xdr:rowOff>148174</xdr:rowOff>
    </xdr:to>
    <xdr:sp macro="" textlink="">
      <xdr:nvSpPr>
        <xdr:cNvPr id="135" name="円/楕円 134"/>
        <xdr:cNvSpPr/>
      </xdr:nvSpPr>
      <xdr:spPr bwMode="auto">
        <a:xfrm>
          <a:off x="2857500" y="6314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158351</xdr:rowOff>
    </xdr:from>
    <xdr:ext cx="762000" cy="259045"/>
    <xdr:sp macro="" textlink="">
      <xdr:nvSpPr>
        <xdr:cNvPr id="136" name="テキスト ボックス 135"/>
        <xdr:cNvSpPr txBox="1"/>
      </xdr:nvSpPr>
      <xdr:spPr>
        <a:xfrm>
          <a:off x="2527300" y="608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福島県いわき市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331,920
330,038
1,232.02
182,369,756
168,505,816
5,226,211
73,381,106
127,483,396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36.7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105105</xdr:rowOff>
    </xdr:from>
    <xdr:to>
      <xdr:col>6</xdr:col>
      <xdr:colOff>510540</xdr:colOff>
      <xdr:row>39</xdr:row>
      <xdr:rowOff>9207</xdr:rowOff>
    </xdr:to>
    <xdr:cxnSp macro="">
      <xdr:nvCxnSpPr>
        <xdr:cNvPr id="56" name="直線コネクタ 55"/>
        <xdr:cNvCxnSpPr/>
      </xdr:nvCxnSpPr>
      <xdr:spPr>
        <a:xfrm flipV="1">
          <a:off x="4633595" y="5248605"/>
          <a:ext cx="1270" cy="1447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13034</xdr:rowOff>
    </xdr:from>
    <xdr:ext cx="534377" cy="259045"/>
    <xdr:sp macro="" textlink="">
      <xdr:nvSpPr>
        <xdr:cNvPr id="57" name="人件費最小値テキスト"/>
        <xdr:cNvSpPr txBox="1"/>
      </xdr:nvSpPr>
      <xdr:spPr>
        <a:xfrm>
          <a:off x="4686300" y="66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40,925</a:t>
          </a:r>
          <a:endParaRPr kumimoji="1" lang="ja-JP" altLang="en-US" sz="1000" b="1">
            <a:latin typeface="ＭＳ Ｐゴシック"/>
          </a:endParaRPr>
        </a:p>
      </xdr:txBody>
    </xdr:sp>
    <xdr:clientData/>
  </xdr:oneCellAnchor>
  <xdr:twoCellAnchor>
    <xdr:from>
      <xdr:col>6</xdr:col>
      <xdr:colOff>422275</xdr:colOff>
      <xdr:row>39</xdr:row>
      <xdr:rowOff>9207</xdr:rowOff>
    </xdr:from>
    <xdr:to>
      <xdr:col>6</xdr:col>
      <xdr:colOff>600075</xdr:colOff>
      <xdr:row>39</xdr:row>
      <xdr:rowOff>9207</xdr:rowOff>
    </xdr:to>
    <xdr:cxnSp macro="">
      <xdr:nvCxnSpPr>
        <xdr:cNvPr id="58" name="直線コネクタ 57"/>
        <xdr:cNvCxnSpPr/>
      </xdr:nvCxnSpPr>
      <xdr:spPr>
        <a:xfrm>
          <a:off x="4546600" y="669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51782</xdr:rowOff>
    </xdr:from>
    <xdr:ext cx="534377" cy="259045"/>
    <xdr:sp macro="" textlink="">
      <xdr:nvSpPr>
        <xdr:cNvPr id="59" name="人件費最大値テキスト"/>
        <xdr:cNvSpPr txBox="1"/>
      </xdr:nvSpPr>
      <xdr:spPr>
        <a:xfrm>
          <a:off x="4686300" y="502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78,908</a:t>
          </a:r>
          <a:endParaRPr kumimoji="1" lang="ja-JP" altLang="en-US" sz="1000" b="1">
            <a:latin typeface="ＭＳ Ｐゴシック"/>
          </a:endParaRPr>
        </a:p>
      </xdr:txBody>
    </xdr:sp>
    <xdr:clientData/>
  </xdr:oneCellAnchor>
  <xdr:twoCellAnchor>
    <xdr:from>
      <xdr:col>6</xdr:col>
      <xdr:colOff>422275</xdr:colOff>
      <xdr:row>30</xdr:row>
      <xdr:rowOff>105105</xdr:rowOff>
    </xdr:from>
    <xdr:to>
      <xdr:col>6</xdr:col>
      <xdr:colOff>600075</xdr:colOff>
      <xdr:row>30</xdr:row>
      <xdr:rowOff>105105</xdr:rowOff>
    </xdr:to>
    <xdr:cxnSp macro="">
      <xdr:nvCxnSpPr>
        <xdr:cNvPr id="60" name="直線コネクタ 59"/>
        <xdr:cNvCxnSpPr/>
      </xdr:nvCxnSpPr>
      <xdr:spPr>
        <a:xfrm>
          <a:off x="4546600" y="524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21742</xdr:rowOff>
    </xdr:from>
    <xdr:to>
      <xdr:col>6</xdr:col>
      <xdr:colOff>511175</xdr:colOff>
      <xdr:row>35</xdr:row>
      <xdr:rowOff>25324</xdr:rowOff>
    </xdr:to>
    <xdr:cxnSp macro="">
      <xdr:nvCxnSpPr>
        <xdr:cNvPr id="61" name="直線コネクタ 60"/>
        <xdr:cNvCxnSpPr/>
      </xdr:nvCxnSpPr>
      <xdr:spPr>
        <a:xfrm>
          <a:off x="3797300" y="6022492"/>
          <a:ext cx="8382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145661</xdr:rowOff>
    </xdr:from>
    <xdr:ext cx="534377" cy="259045"/>
    <xdr:sp macro="" textlink="">
      <xdr:nvSpPr>
        <xdr:cNvPr id="62" name="人件費平均値テキスト"/>
        <xdr:cNvSpPr txBox="1"/>
      </xdr:nvSpPr>
      <xdr:spPr>
        <a:xfrm>
          <a:off x="4686300" y="597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167234</xdr:rowOff>
    </xdr:from>
    <xdr:to>
      <xdr:col>6</xdr:col>
      <xdr:colOff>561975</xdr:colOff>
      <xdr:row>35</xdr:row>
      <xdr:rowOff>97384</xdr:rowOff>
    </xdr:to>
    <xdr:sp macro="" textlink="">
      <xdr:nvSpPr>
        <xdr:cNvPr id="63" name="フローチャート : 判断 62"/>
        <xdr:cNvSpPr/>
      </xdr:nvSpPr>
      <xdr:spPr>
        <a:xfrm>
          <a:off x="45847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21742</xdr:rowOff>
    </xdr:from>
    <xdr:to>
      <xdr:col>5</xdr:col>
      <xdr:colOff>358775</xdr:colOff>
      <xdr:row>35</xdr:row>
      <xdr:rowOff>60376</xdr:rowOff>
    </xdr:to>
    <xdr:cxnSp macro="">
      <xdr:nvCxnSpPr>
        <xdr:cNvPr id="64" name="直線コネクタ 63"/>
        <xdr:cNvCxnSpPr/>
      </xdr:nvCxnSpPr>
      <xdr:spPr>
        <a:xfrm flipV="1">
          <a:off x="2908300" y="6022492"/>
          <a:ext cx="8890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5613</xdr:rowOff>
    </xdr:from>
    <xdr:to>
      <xdr:col>5</xdr:col>
      <xdr:colOff>409575</xdr:colOff>
      <xdr:row>35</xdr:row>
      <xdr:rowOff>107213</xdr:rowOff>
    </xdr:to>
    <xdr:sp macro="" textlink="">
      <xdr:nvSpPr>
        <xdr:cNvPr id="65" name="フローチャート : 判断 64"/>
        <xdr:cNvSpPr/>
      </xdr:nvSpPr>
      <xdr:spPr>
        <a:xfrm>
          <a:off x="3746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98340</xdr:rowOff>
    </xdr:from>
    <xdr:ext cx="534377" cy="259045"/>
    <xdr:sp macro="" textlink="">
      <xdr:nvSpPr>
        <xdr:cNvPr id="66" name="テキスト ボックス 65"/>
        <xdr:cNvSpPr txBox="1"/>
      </xdr:nvSpPr>
      <xdr:spPr>
        <a:xfrm>
          <a:off x="3530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122098</xdr:rowOff>
    </xdr:from>
    <xdr:to>
      <xdr:col>4</xdr:col>
      <xdr:colOff>155575</xdr:colOff>
      <xdr:row>35</xdr:row>
      <xdr:rowOff>60376</xdr:rowOff>
    </xdr:to>
    <xdr:cxnSp macro="">
      <xdr:nvCxnSpPr>
        <xdr:cNvPr id="67" name="直線コネクタ 66"/>
        <xdr:cNvCxnSpPr/>
      </xdr:nvCxnSpPr>
      <xdr:spPr>
        <a:xfrm>
          <a:off x="2019300" y="595139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28892</xdr:rowOff>
    </xdr:from>
    <xdr:to>
      <xdr:col>4</xdr:col>
      <xdr:colOff>206375</xdr:colOff>
      <xdr:row>35</xdr:row>
      <xdr:rowOff>130492</xdr:rowOff>
    </xdr:to>
    <xdr:sp macro="" textlink="">
      <xdr:nvSpPr>
        <xdr:cNvPr id="68" name="フローチャート : 判断 67"/>
        <xdr:cNvSpPr/>
      </xdr:nvSpPr>
      <xdr:spPr>
        <a:xfrm>
          <a:off x="2857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121619</xdr:rowOff>
    </xdr:from>
    <xdr:ext cx="534377" cy="259045"/>
    <xdr:sp macro="" textlink="">
      <xdr:nvSpPr>
        <xdr:cNvPr id="69" name="テキスト ボックス 68"/>
        <xdr:cNvSpPr txBox="1"/>
      </xdr:nvSpPr>
      <xdr:spPr>
        <a:xfrm>
          <a:off x="2641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40945</xdr:rowOff>
    </xdr:from>
    <xdr:to>
      <xdr:col>2</xdr:col>
      <xdr:colOff>638175</xdr:colOff>
      <xdr:row>34</xdr:row>
      <xdr:rowOff>122098</xdr:rowOff>
    </xdr:to>
    <xdr:cxnSp macro="">
      <xdr:nvCxnSpPr>
        <xdr:cNvPr id="70" name="直線コネクタ 69"/>
        <xdr:cNvCxnSpPr/>
      </xdr:nvCxnSpPr>
      <xdr:spPr>
        <a:xfrm>
          <a:off x="1130300" y="5698795"/>
          <a:ext cx="889000" cy="25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100101</xdr:rowOff>
    </xdr:from>
    <xdr:to>
      <xdr:col>3</xdr:col>
      <xdr:colOff>3175</xdr:colOff>
      <xdr:row>35</xdr:row>
      <xdr:rowOff>30251</xdr:rowOff>
    </xdr:to>
    <xdr:sp macro="" textlink="">
      <xdr:nvSpPr>
        <xdr:cNvPr id="71" name="フローチャート : 判断 70"/>
        <xdr:cNvSpPr/>
      </xdr:nvSpPr>
      <xdr:spPr>
        <a:xfrm>
          <a:off x="1968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21378</xdr:rowOff>
    </xdr:from>
    <xdr:ext cx="534377" cy="259045"/>
    <xdr:sp macro="" textlink="">
      <xdr:nvSpPr>
        <xdr:cNvPr id="72" name="テキスト ボックス 71"/>
        <xdr:cNvSpPr txBox="1"/>
      </xdr:nvSpPr>
      <xdr:spPr>
        <a:xfrm>
          <a:off x="1752111" y="60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10185</xdr:rowOff>
    </xdr:from>
    <xdr:to>
      <xdr:col>1</xdr:col>
      <xdr:colOff>485775</xdr:colOff>
      <xdr:row>34</xdr:row>
      <xdr:rowOff>111785</xdr:rowOff>
    </xdr:to>
    <xdr:sp macro="" textlink="">
      <xdr:nvSpPr>
        <xdr:cNvPr id="73" name="フローチャート : 判断 72"/>
        <xdr:cNvSpPr/>
      </xdr:nvSpPr>
      <xdr:spPr>
        <a:xfrm>
          <a:off x="1079500" y="583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102912</xdr:rowOff>
    </xdr:from>
    <xdr:ext cx="534377" cy="259045"/>
    <xdr:sp macro="" textlink="">
      <xdr:nvSpPr>
        <xdr:cNvPr id="74" name="テキスト ボックス 73"/>
        <xdr:cNvSpPr txBox="1"/>
      </xdr:nvSpPr>
      <xdr:spPr>
        <a:xfrm>
          <a:off x="863111" y="593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145974</xdr:rowOff>
    </xdr:from>
    <xdr:to>
      <xdr:col>6</xdr:col>
      <xdr:colOff>561975</xdr:colOff>
      <xdr:row>35</xdr:row>
      <xdr:rowOff>76124</xdr:rowOff>
    </xdr:to>
    <xdr:sp macro="" textlink="">
      <xdr:nvSpPr>
        <xdr:cNvPr id="80" name="円/楕円 79"/>
        <xdr:cNvSpPr/>
      </xdr:nvSpPr>
      <xdr:spPr>
        <a:xfrm>
          <a:off x="4584700" y="597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168851</xdr:rowOff>
    </xdr:from>
    <xdr:ext cx="534377" cy="259045"/>
    <xdr:sp macro="" textlink="">
      <xdr:nvSpPr>
        <xdr:cNvPr id="81" name="人件費該当値テキスト"/>
        <xdr:cNvSpPr txBox="1"/>
      </xdr:nvSpPr>
      <xdr:spPr>
        <a:xfrm>
          <a:off x="4686300" y="582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58,502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142392</xdr:rowOff>
    </xdr:from>
    <xdr:to>
      <xdr:col>5</xdr:col>
      <xdr:colOff>409575</xdr:colOff>
      <xdr:row>35</xdr:row>
      <xdr:rowOff>72542</xdr:rowOff>
    </xdr:to>
    <xdr:sp macro="" textlink="">
      <xdr:nvSpPr>
        <xdr:cNvPr id="82" name="円/楕円 81"/>
        <xdr:cNvSpPr/>
      </xdr:nvSpPr>
      <xdr:spPr>
        <a:xfrm>
          <a:off x="3746500" y="59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89069</xdr:rowOff>
    </xdr:from>
    <xdr:ext cx="534377" cy="259045"/>
    <xdr:sp macro="" textlink="">
      <xdr:nvSpPr>
        <xdr:cNvPr id="83" name="テキスト ボックス 82"/>
        <xdr:cNvSpPr txBox="1"/>
      </xdr:nvSpPr>
      <xdr:spPr>
        <a:xfrm>
          <a:off x="3530111" y="574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58,596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9576</xdr:rowOff>
    </xdr:from>
    <xdr:to>
      <xdr:col>4</xdr:col>
      <xdr:colOff>206375</xdr:colOff>
      <xdr:row>35</xdr:row>
      <xdr:rowOff>111176</xdr:rowOff>
    </xdr:to>
    <xdr:sp macro="" textlink="">
      <xdr:nvSpPr>
        <xdr:cNvPr id="84" name="円/楕円 83"/>
        <xdr:cNvSpPr/>
      </xdr:nvSpPr>
      <xdr:spPr>
        <a:xfrm>
          <a:off x="2857500" y="601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127703</xdr:rowOff>
    </xdr:from>
    <xdr:ext cx="534377" cy="259045"/>
    <xdr:sp macro="" textlink="">
      <xdr:nvSpPr>
        <xdr:cNvPr id="85" name="テキスト ボックス 84"/>
        <xdr:cNvSpPr txBox="1"/>
      </xdr:nvSpPr>
      <xdr:spPr>
        <a:xfrm>
          <a:off x="2641111" y="578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57,582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71298</xdr:rowOff>
    </xdr:from>
    <xdr:to>
      <xdr:col>3</xdr:col>
      <xdr:colOff>3175</xdr:colOff>
      <xdr:row>35</xdr:row>
      <xdr:rowOff>1448</xdr:rowOff>
    </xdr:to>
    <xdr:sp macro="" textlink="">
      <xdr:nvSpPr>
        <xdr:cNvPr id="86" name="円/楕円 85"/>
        <xdr:cNvSpPr/>
      </xdr:nvSpPr>
      <xdr:spPr>
        <a:xfrm>
          <a:off x="1968500" y="590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17975</xdr:rowOff>
    </xdr:from>
    <xdr:ext cx="534377" cy="259045"/>
    <xdr:sp macro="" textlink="">
      <xdr:nvSpPr>
        <xdr:cNvPr id="87" name="テキスト ボックス 86"/>
        <xdr:cNvSpPr txBox="1"/>
      </xdr:nvSpPr>
      <xdr:spPr>
        <a:xfrm>
          <a:off x="1752111" y="567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60,462</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161595</xdr:rowOff>
    </xdr:from>
    <xdr:to>
      <xdr:col>1</xdr:col>
      <xdr:colOff>485775</xdr:colOff>
      <xdr:row>33</xdr:row>
      <xdr:rowOff>91745</xdr:rowOff>
    </xdr:to>
    <xdr:sp macro="" textlink="">
      <xdr:nvSpPr>
        <xdr:cNvPr id="88" name="円/楕円 87"/>
        <xdr:cNvSpPr/>
      </xdr:nvSpPr>
      <xdr:spPr>
        <a:xfrm>
          <a:off x="1079500" y="564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108272</xdr:rowOff>
    </xdr:from>
    <xdr:ext cx="534377" cy="259045"/>
    <xdr:sp macro="" textlink="">
      <xdr:nvSpPr>
        <xdr:cNvPr id="89" name="テキスト ボックス 88"/>
        <xdr:cNvSpPr txBox="1"/>
      </xdr:nvSpPr>
      <xdr:spPr>
        <a:xfrm>
          <a:off x="863111" y="542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149796</xdr:rowOff>
    </xdr:from>
    <xdr:to>
      <xdr:col>6</xdr:col>
      <xdr:colOff>510540</xdr:colOff>
      <xdr:row>59</xdr:row>
      <xdr:rowOff>14250</xdr:rowOff>
    </xdr:to>
    <xdr:cxnSp macro="">
      <xdr:nvCxnSpPr>
        <xdr:cNvPr id="114" name="直線コネクタ 113"/>
        <xdr:cNvCxnSpPr/>
      </xdr:nvCxnSpPr>
      <xdr:spPr>
        <a:xfrm flipV="1">
          <a:off x="4633595" y="8722296"/>
          <a:ext cx="1270" cy="140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18077</xdr:rowOff>
    </xdr:from>
    <xdr:ext cx="534377" cy="259045"/>
    <xdr:sp macro="" textlink="">
      <xdr:nvSpPr>
        <xdr:cNvPr id="115" name="物件費最小値テキスト"/>
        <xdr:cNvSpPr txBox="1"/>
      </xdr:nvSpPr>
      <xdr:spPr>
        <a:xfrm>
          <a:off x="4686300" y="1013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32,378</a:t>
          </a:r>
          <a:endParaRPr kumimoji="1" lang="ja-JP" altLang="en-US" sz="1000" b="1">
            <a:latin typeface="ＭＳ Ｐゴシック"/>
          </a:endParaRPr>
        </a:p>
      </xdr:txBody>
    </xdr:sp>
    <xdr:clientData/>
  </xdr:oneCellAnchor>
  <xdr:twoCellAnchor>
    <xdr:from>
      <xdr:col>6</xdr:col>
      <xdr:colOff>422275</xdr:colOff>
      <xdr:row>59</xdr:row>
      <xdr:rowOff>14250</xdr:rowOff>
    </xdr:from>
    <xdr:to>
      <xdr:col>6</xdr:col>
      <xdr:colOff>600075</xdr:colOff>
      <xdr:row>59</xdr:row>
      <xdr:rowOff>14250</xdr:rowOff>
    </xdr:to>
    <xdr:cxnSp macro="">
      <xdr:nvCxnSpPr>
        <xdr:cNvPr id="116" name="直線コネクタ 115"/>
        <xdr:cNvCxnSpPr/>
      </xdr:nvCxnSpPr>
      <xdr:spPr>
        <a:xfrm>
          <a:off x="4546600" y="101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96473</xdr:rowOff>
    </xdr:from>
    <xdr:ext cx="599010" cy="259045"/>
    <xdr:sp macro="" textlink="">
      <xdr:nvSpPr>
        <xdr:cNvPr id="117" name="物件費最大値テキスト"/>
        <xdr:cNvSpPr txBox="1"/>
      </xdr:nvSpPr>
      <xdr:spPr>
        <a:xfrm>
          <a:off x="4686300" y="849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143,205</a:t>
          </a:r>
          <a:endParaRPr kumimoji="1" lang="ja-JP" altLang="en-US" sz="1000" b="1">
            <a:latin typeface="ＭＳ Ｐゴシック"/>
          </a:endParaRPr>
        </a:p>
      </xdr:txBody>
    </xdr:sp>
    <xdr:clientData/>
  </xdr:oneCellAnchor>
  <xdr:twoCellAnchor>
    <xdr:from>
      <xdr:col>6</xdr:col>
      <xdr:colOff>422275</xdr:colOff>
      <xdr:row>50</xdr:row>
      <xdr:rowOff>149796</xdr:rowOff>
    </xdr:from>
    <xdr:to>
      <xdr:col>6</xdr:col>
      <xdr:colOff>600075</xdr:colOff>
      <xdr:row>50</xdr:row>
      <xdr:rowOff>149796</xdr:rowOff>
    </xdr:to>
    <xdr:cxnSp macro="">
      <xdr:nvCxnSpPr>
        <xdr:cNvPr id="118" name="直線コネクタ 117"/>
        <xdr:cNvCxnSpPr/>
      </xdr:nvCxnSpPr>
      <xdr:spPr>
        <a:xfrm>
          <a:off x="4546600" y="872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88544</xdr:rowOff>
    </xdr:from>
    <xdr:to>
      <xdr:col>6</xdr:col>
      <xdr:colOff>511175</xdr:colOff>
      <xdr:row>56</xdr:row>
      <xdr:rowOff>52654</xdr:rowOff>
    </xdr:to>
    <xdr:cxnSp macro="">
      <xdr:nvCxnSpPr>
        <xdr:cNvPr id="119" name="直線コネクタ 118"/>
        <xdr:cNvCxnSpPr/>
      </xdr:nvCxnSpPr>
      <xdr:spPr>
        <a:xfrm>
          <a:off x="3797300" y="9175394"/>
          <a:ext cx="838200" cy="47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91927</xdr:rowOff>
    </xdr:from>
    <xdr:ext cx="534377" cy="259045"/>
    <xdr:sp macro="" textlink="">
      <xdr:nvSpPr>
        <xdr:cNvPr id="120" name="物件費平均値テキスト"/>
        <xdr:cNvSpPr txBox="1"/>
      </xdr:nvSpPr>
      <xdr:spPr>
        <a:xfrm>
          <a:off x="4686300" y="986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113500</xdr:rowOff>
    </xdr:from>
    <xdr:to>
      <xdr:col>6</xdr:col>
      <xdr:colOff>561975</xdr:colOff>
      <xdr:row>58</xdr:row>
      <xdr:rowOff>43650</xdr:rowOff>
    </xdr:to>
    <xdr:sp macro="" textlink="">
      <xdr:nvSpPr>
        <xdr:cNvPr id="121" name="フローチャート : 判断 120"/>
        <xdr:cNvSpPr/>
      </xdr:nvSpPr>
      <xdr:spPr>
        <a:xfrm>
          <a:off x="45847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88544</xdr:rowOff>
    </xdr:from>
    <xdr:to>
      <xdr:col>5</xdr:col>
      <xdr:colOff>358775</xdr:colOff>
      <xdr:row>54</xdr:row>
      <xdr:rowOff>6655</xdr:rowOff>
    </xdr:to>
    <xdr:cxnSp macro="">
      <xdr:nvCxnSpPr>
        <xdr:cNvPr id="122" name="直線コネクタ 121"/>
        <xdr:cNvCxnSpPr/>
      </xdr:nvCxnSpPr>
      <xdr:spPr>
        <a:xfrm flipV="1">
          <a:off x="2908300" y="9175394"/>
          <a:ext cx="889000" cy="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115583</xdr:rowOff>
    </xdr:from>
    <xdr:to>
      <xdr:col>5</xdr:col>
      <xdr:colOff>409575</xdr:colOff>
      <xdr:row>58</xdr:row>
      <xdr:rowOff>45733</xdr:rowOff>
    </xdr:to>
    <xdr:sp macro="" textlink="">
      <xdr:nvSpPr>
        <xdr:cNvPr id="123" name="フローチャート : 判断 122"/>
        <xdr:cNvSpPr/>
      </xdr:nvSpPr>
      <xdr:spPr>
        <a:xfrm>
          <a:off x="3746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36860</xdr:rowOff>
    </xdr:from>
    <xdr:ext cx="534377" cy="259045"/>
    <xdr:sp macro="" textlink="">
      <xdr:nvSpPr>
        <xdr:cNvPr id="124" name="テキスト ボックス 123"/>
        <xdr:cNvSpPr txBox="1"/>
      </xdr:nvSpPr>
      <xdr:spPr>
        <a:xfrm>
          <a:off x="3530111" y="998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114135</xdr:rowOff>
    </xdr:from>
    <xdr:to>
      <xdr:col>4</xdr:col>
      <xdr:colOff>155575</xdr:colOff>
      <xdr:row>54</xdr:row>
      <xdr:rowOff>6655</xdr:rowOff>
    </xdr:to>
    <xdr:cxnSp macro="">
      <xdr:nvCxnSpPr>
        <xdr:cNvPr id="125" name="直線コネクタ 124"/>
        <xdr:cNvCxnSpPr/>
      </xdr:nvCxnSpPr>
      <xdr:spPr>
        <a:xfrm>
          <a:off x="2019300" y="9029535"/>
          <a:ext cx="889000" cy="23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152095</xdr:rowOff>
    </xdr:from>
    <xdr:to>
      <xdr:col>4</xdr:col>
      <xdr:colOff>206375</xdr:colOff>
      <xdr:row>58</xdr:row>
      <xdr:rowOff>82245</xdr:rowOff>
    </xdr:to>
    <xdr:sp macro="" textlink="">
      <xdr:nvSpPr>
        <xdr:cNvPr id="126" name="フローチャート : 判断 125"/>
        <xdr:cNvSpPr/>
      </xdr:nvSpPr>
      <xdr:spPr>
        <a:xfrm>
          <a:off x="2857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73372</xdr:rowOff>
    </xdr:from>
    <xdr:ext cx="534377" cy="259045"/>
    <xdr:sp macro="" textlink="">
      <xdr:nvSpPr>
        <xdr:cNvPr id="127" name="テキスト ボックス 126"/>
        <xdr:cNvSpPr txBox="1"/>
      </xdr:nvSpPr>
      <xdr:spPr>
        <a:xfrm>
          <a:off x="2641111" y="1001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114135</xdr:rowOff>
    </xdr:from>
    <xdr:to>
      <xdr:col>2</xdr:col>
      <xdr:colOff>638175</xdr:colOff>
      <xdr:row>55</xdr:row>
      <xdr:rowOff>49885</xdr:rowOff>
    </xdr:to>
    <xdr:cxnSp macro="">
      <xdr:nvCxnSpPr>
        <xdr:cNvPr id="128" name="直線コネクタ 127"/>
        <xdr:cNvCxnSpPr/>
      </xdr:nvCxnSpPr>
      <xdr:spPr>
        <a:xfrm flipV="1">
          <a:off x="1130300" y="9029535"/>
          <a:ext cx="889000" cy="45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161734</xdr:rowOff>
    </xdr:from>
    <xdr:to>
      <xdr:col>3</xdr:col>
      <xdr:colOff>3175</xdr:colOff>
      <xdr:row>58</xdr:row>
      <xdr:rowOff>91884</xdr:rowOff>
    </xdr:to>
    <xdr:sp macro="" textlink="">
      <xdr:nvSpPr>
        <xdr:cNvPr id="129" name="フローチャート : 判断 128"/>
        <xdr:cNvSpPr/>
      </xdr:nvSpPr>
      <xdr:spPr>
        <a:xfrm>
          <a:off x="1968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83011</xdr:rowOff>
    </xdr:from>
    <xdr:ext cx="534377" cy="259045"/>
    <xdr:sp macro="" textlink="">
      <xdr:nvSpPr>
        <xdr:cNvPr id="130" name="テキスト ボックス 129"/>
        <xdr:cNvSpPr txBox="1"/>
      </xdr:nvSpPr>
      <xdr:spPr>
        <a:xfrm>
          <a:off x="1752111" y="100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162916</xdr:rowOff>
    </xdr:from>
    <xdr:to>
      <xdr:col>1</xdr:col>
      <xdr:colOff>485775</xdr:colOff>
      <xdr:row>58</xdr:row>
      <xdr:rowOff>93066</xdr:rowOff>
    </xdr:to>
    <xdr:sp macro="" textlink="">
      <xdr:nvSpPr>
        <xdr:cNvPr id="131" name="フローチャート : 判断 130"/>
        <xdr:cNvSpPr/>
      </xdr:nvSpPr>
      <xdr:spPr>
        <a:xfrm>
          <a:off x="1079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84193</xdr:rowOff>
    </xdr:from>
    <xdr:ext cx="534377" cy="259045"/>
    <xdr:sp macro="" textlink="">
      <xdr:nvSpPr>
        <xdr:cNvPr id="132" name="テキスト ボックス 131"/>
        <xdr:cNvSpPr txBox="1"/>
      </xdr:nvSpPr>
      <xdr:spPr>
        <a:xfrm>
          <a:off x="863111" y="1002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1854</xdr:rowOff>
    </xdr:from>
    <xdr:to>
      <xdr:col>6</xdr:col>
      <xdr:colOff>561975</xdr:colOff>
      <xdr:row>56</xdr:row>
      <xdr:rowOff>103454</xdr:rowOff>
    </xdr:to>
    <xdr:sp macro="" textlink="">
      <xdr:nvSpPr>
        <xdr:cNvPr id="138" name="円/楕円 137"/>
        <xdr:cNvSpPr/>
      </xdr:nvSpPr>
      <xdr:spPr>
        <a:xfrm>
          <a:off x="4584700" y="960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24731</xdr:rowOff>
    </xdr:from>
    <xdr:ext cx="534377" cy="259045"/>
    <xdr:sp macro="" textlink="">
      <xdr:nvSpPr>
        <xdr:cNvPr id="139" name="物件費該当値テキスト"/>
        <xdr:cNvSpPr txBox="1"/>
      </xdr:nvSpPr>
      <xdr:spPr>
        <a:xfrm>
          <a:off x="4686300" y="945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69,854</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37744</xdr:rowOff>
    </xdr:from>
    <xdr:to>
      <xdr:col>5</xdr:col>
      <xdr:colOff>409575</xdr:colOff>
      <xdr:row>53</xdr:row>
      <xdr:rowOff>139344</xdr:rowOff>
    </xdr:to>
    <xdr:sp macro="" textlink="">
      <xdr:nvSpPr>
        <xdr:cNvPr id="140" name="円/楕円 139"/>
        <xdr:cNvSpPr/>
      </xdr:nvSpPr>
      <xdr:spPr>
        <a:xfrm>
          <a:off x="3746500" y="912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155871</xdr:rowOff>
    </xdr:from>
    <xdr:ext cx="599010" cy="259045"/>
    <xdr:sp macro="" textlink="">
      <xdr:nvSpPr>
        <xdr:cNvPr id="141" name="テキスト ボックス 140"/>
        <xdr:cNvSpPr txBox="1"/>
      </xdr:nvSpPr>
      <xdr:spPr>
        <a:xfrm>
          <a:off x="3497794" y="889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107,528</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127305</xdr:rowOff>
    </xdr:from>
    <xdr:to>
      <xdr:col>4</xdr:col>
      <xdr:colOff>206375</xdr:colOff>
      <xdr:row>54</xdr:row>
      <xdr:rowOff>57455</xdr:rowOff>
    </xdr:to>
    <xdr:sp macro="" textlink="">
      <xdr:nvSpPr>
        <xdr:cNvPr id="142" name="円/楕円 141"/>
        <xdr:cNvSpPr/>
      </xdr:nvSpPr>
      <xdr:spPr>
        <a:xfrm>
          <a:off x="2857500" y="921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73982</xdr:rowOff>
    </xdr:from>
    <xdr:ext cx="599010" cy="259045"/>
    <xdr:sp macro="" textlink="">
      <xdr:nvSpPr>
        <xdr:cNvPr id="143" name="テキスト ボックス 142"/>
        <xdr:cNvSpPr txBox="1"/>
      </xdr:nvSpPr>
      <xdr:spPr>
        <a:xfrm>
          <a:off x="2608794" y="8989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100,476</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63335</xdr:rowOff>
    </xdr:from>
    <xdr:to>
      <xdr:col>3</xdr:col>
      <xdr:colOff>3175</xdr:colOff>
      <xdr:row>52</xdr:row>
      <xdr:rowOff>164935</xdr:rowOff>
    </xdr:to>
    <xdr:sp macro="" textlink="">
      <xdr:nvSpPr>
        <xdr:cNvPr id="144" name="円/楕円 143"/>
        <xdr:cNvSpPr/>
      </xdr:nvSpPr>
      <xdr:spPr>
        <a:xfrm>
          <a:off x="1968500" y="897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51</xdr:row>
      <xdr:rowOff>10012</xdr:rowOff>
    </xdr:from>
    <xdr:ext cx="599010" cy="259045"/>
    <xdr:sp macro="" textlink="">
      <xdr:nvSpPr>
        <xdr:cNvPr id="145" name="テキスト ボックス 144"/>
        <xdr:cNvSpPr txBox="1"/>
      </xdr:nvSpPr>
      <xdr:spPr>
        <a:xfrm>
          <a:off x="1719794" y="8753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119,013</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170535</xdr:rowOff>
    </xdr:from>
    <xdr:to>
      <xdr:col>1</xdr:col>
      <xdr:colOff>485775</xdr:colOff>
      <xdr:row>55</xdr:row>
      <xdr:rowOff>100685</xdr:rowOff>
    </xdr:to>
    <xdr:sp macro="" textlink="">
      <xdr:nvSpPr>
        <xdr:cNvPr id="146" name="円/楕円 145"/>
        <xdr:cNvSpPr/>
      </xdr:nvSpPr>
      <xdr:spPr>
        <a:xfrm>
          <a:off x="1079500" y="94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117212</xdr:rowOff>
    </xdr:from>
    <xdr:ext cx="534377" cy="259045"/>
    <xdr:sp macro="" textlink="">
      <xdr:nvSpPr>
        <xdr:cNvPr id="147" name="テキスト ボックス 146"/>
        <xdr:cNvSpPr txBox="1"/>
      </xdr:nvSpPr>
      <xdr:spPr>
        <a:xfrm>
          <a:off x="863111" y="92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16002</xdr:rowOff>
    </xdr:from>
    <xdr:to>
      <xdr:col>6</xdr:col>
      <xdr:colOff>510540</xdr:colOff>
      <xdr:row>78</xdr:row>
      <xdr:rowOff>149733</xdr:rowOff>
    </xdr:to>
    <xdr:cxnSp macro="">
      <xdr:nvCxnSpPr>
        <xdr:cNvPr id="171" name="直線コネクタ 170"/>
        <xdr:cNvCxnSpPr/>
      </xdr:nvCxnSpPr>
      <xdr:spPr>
        <a:xfrm flipV="1">
          <a:off x="4633595" y="12017502"/>
          <a:ext cx="1270" cy="150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153560</xdr:rowOff>
    </xdr:from>
    <xdr:ext cx="378565" cy="259045"/>
    <xdr:sp macro="" textlink="">
      <xdr:nvSpPr>
        <xdr:cNvPr id="172" name="維持補修費最小値テキスト"/>
        <xdr:cNvSpPr txBox="1"/>
      </xdr:nvSpPr>
      <xdr:spPr>
        <a:xfrm>
          <a:off x="4686300" y="1352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78</xdr:row>
      <xdr:rowOff>149733</xdr:rowOff>
    </xdr:from>
    <xdr:to>
      <xdr:col>6</xdr:col>
      <xdr:colOff>600075</xdr:colOff>
      <xdr:row>78</xdr:row>
      <xdr:rowOff>149733</xdr:rowOff>
    </xdr:to>
    <xdr:cxnSp macro="">
      <xdr:nvCxnSpPr>
        <xdr:cNvPr id="173" name="直線コネクタ 172"/>
        <xdr:cNvCxnSpPr/>
      </xdr:nvCxnSpPr>
      <xdr:spPr>
        <a:xfrm>
          <a:off x="4546600" y="1352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134129</xdr:rowOff>
    </xdr:from>
    <xdr:ext cx="534377" cy="259045"/>
    <xdr:sp macro="" textlink="">
      <xdr:nvSpPr>
        <xdr:cNvPr id="174" name="維持補修費最大値テキスト"/>
        <xdr:cNvSpPr txBox="1"/>
      </xdr:nvSpPr>
      <xdr:spPr>
        <a:xfrm>
          <a:off x="4686300" y="1179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12,374</a:t>
          </a:r>
          <a:endParaRPr kumimoji="1" lang="ja-JP" altLang="en-US" sz="1000" b="1">
            <a:latin typeface="ＭＳ Ｐゴシック"/>
          </a:endParaRPr>
        </a:p>
      </xdr:txBody>
    </xdr:sp>
    <xdr:clientData/>
  </xdr:oneCellAnchor>
  <xdr:twoCellAnchor>
    <xdr:from>
      <xdr:col>6</xdr:col>
      <xdr:colOff>422275</xdr:colOff>
      <xdr:row>70</xdr:row>
      <xdr:rowOff>16002</xdr:rowOff>
    </xdr:from>
    <xdr:to>
      <xdr:col>6</xdr:col>
      <xdr:colOff>600075</xdr:colOff>
      <xdr:row>70</xdr:row>
      <xdr:rowOff>16002</xdr:rowOff>
    </xdr:to>
    <xdr:cxnSp macro="">
      <xdr:nvCxnSpPr>
        <xdr:cNvPr id="175" name="直線コネクタ 174"/>
        <xdr:cNvCxnSpPr/>
      </xdr:nvCxnSpPr>
      <xdr:spPr>
        <a:xfrm>
          <a:off x="4546600" y="1201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118110</xdr:rowOff>
    </xdr:from>
    <xdr:to>
      <xdr:col>6</xdr:col>
      <xdr:colOff>511175</xdr:colOff>
      <xdr:row>75</xdr:row>
      <xdr:rowOff>14986</xdr:rowOff>
    </xdr:to>
    <xdr:cxnSp macro="">
      <xdr:nvCxnSpPr>
        <xdr:cNvPr id="176" name="直線コネクタ 175"/>
        <xdr:cNvCxnSpPr/>
      </xdr:nvCxnSpPr>
      <xdr:spPr>
        <a:xfrm flipV="1">
          <a:off x="3797300" y="12633960"/>
          <a:ext cx="838200" cy="2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143654</xdr:rowOff>
    </xdr:from>
    <xdr:ext cx="469744" cy="259045"/>
    <xdr:sp macro="" textlink="">
      <xdr:nvSpPr>
        <xdr:cNvPr id="177" name="維持補修費平均値テキスト"/>
        <xdr:cNvSpPr txBox="1"/>
      </xdr:nvSpPr>
      <xdr:spPr>
        <a:xfrm>
          <a:off x="4686300" y="13002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165227</xdr:rowOff>
    </xdr:from>
    <xdr:to>
      <xdr:col>6</xdr:col>
      <xdr:colOff>561975</xdr:colOff>
      <xdr:row>76</xdr:row>
      <xdr:rowOff>95377</xdr:rowOff>
    </xdr:to>
    <xdr:sp macro="" textlink="">
      <xdr:nvSpPr>
        <xdr:cNvPr id="178" name="フローチャート : 判断 177"/>
        <xdr:cNvSpPr/>
      </xdr:nvSpPr>
      <xdr:spPr>
        <a:xfrm>
          <a:off x="45847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132969</xdr:rowOff>
    </xdr:from>
    <xdr:to>
      <xdr:col>5</xdr:col>
      <xdr:colOff>358775</xdr:colOff>
      <xdr:row>75</xdr:row>
      <xdr:rowOff>14986</xdr:rowOff>
    </xdr:to>
    <xdr:cxnSp macro="">
      <xdr:nvCxnSpPr>
        <xdr:cNvPr id="179" name="直線コネクタ 178"/>
        <xdr:cNvCxnSpPr/>
      </xdr:nvCxnSpPr>
      <xdr:spPr>
        <a:xfrm>
          <a:off x="2908300" y="12820269"/>
          <a:ext cx="889000" cy="5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2794</xdr:rowOff>
    </xdr:from>
    <xdr:to>
      <xdr:col>5</xdr:col>
      <xdr:colOff>409575</xdr:colOff>
      <xdr:row>76</xdr:row>
      <xdr:rowOff>104394</xdr:rowOff>
    </xdr:to>
    <xdr:sp macro="" textlink="">
      <xdr:nvSpPr>
        <xdr:cNvPr id="180" name="フローチャート : 判断 179"/>
        <xdr:cNvSpPr/>
      </xdr:nvSpPr>
      <xdr:spPr>
        <a:xfrm>
          <a:off x="3746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95521</xdr:rowOff>
    </xdr:from>
    <xdr:ext cx="469744" cy="259045"/>
    <xdr:sp macro="" textlink="">
      <xdr:nvSpPr>
        <xdr:cNvPr id="181" name="テキスト ボックス 180"/>
        <xdr:cNvSpPr txBox="1"/>
      </xdr:nvSpPr>
      <xdr:spPr>
        <a:xfrm>
          <a:off x="3562427" y="131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100076</xdr:rowOff>
    </xdr:from>
    <xdr:to>
      <xdr:col>4</xdr:col>
      <xdr:colOff>155575</xdr:colOff>
      <xdr:row>74</xdr:row>
      <xdr:rowOff>132969</xdr:rowOff>
    </xdr:to>
    <xdr:cxnSp macro="">
      <xdr:nvCxnSpPr>
        <xdr:cNvPr id="182" name="直線コネクタ 181"/>
        <xdr:cNvCxnSpPr/>
      </xdr:nvCxnSpPr>
      <xdr:spPr>
        <a:xfrm>
          <a:off x="2019300" y="12787376"/>
          <a:ext cx="889000" cy="3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143510</xdr:rowOff>
    </xdr:from>
    <xdr:to>
      <xdr:col>4</xdr:col>
      <xdr:colOff>206375</xdr:colOff>
      <xdr:row>76</xdr:row>
      <xdr:rowOff>73661</xdr:rowOff>
    </xdr:to>
    <xdr:sp macro="" textlink="">
      <xdr:nvSpPr>
        <xdr:cNvPr id="183" name="フローチャート : 判断 182"/>
        <xdr:cNvSpPr/>
      </xdr:nvSpPr>
      <xdr:spPr>
        <a:xfrm>
          <a:off x="2857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64788</xdr:rowOff>
    </xdr:from>
    <xdr:ext cx="469744" cy="259045"/>
    <xdr:sp macro="" textlink="">
      <xdr:nvSpPr>
        <xdr:cNvPr id="184" name="テキスト ボックス 183"/>
        <xdr:cNvSpPr txBox="1"/>
      </xdr:nvSpPr>
      <xdr:spPr>
        <a:xfrm>
          <a:off x="2673427"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100076</xdr:rowOff>
    </xdr:from>
    <xdr:to>
      <xdr:col>2</xdr:col>
      <xdr:colOff>638175</xdr:colOff>
      <xdr:row>75</xdr:row>
      <xdr:rowOff>36576</xdr:rowOff>
    </xdr:to>
    <xdr:cxnSp macro="">
      <xdr:nvCxnSpPr>
        <xdr:cNvPr id="185" name="直線コネクタ 184"/>
        <xdr:cNvCxnSpPr/>
      </xdr:nvCxnSpPr>
      <xdr:spPr>
        <a:xfrm flipV="1">
          <a:off x="1130300" y="12787376"/>
          <a:ext cx="889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142240</xdr:rowOff>
    </xdr:from>
    <xdr:to>
      <xdr:col>3</xdr:col>
      <xdr:colOff>3175</xdr:colOff>
      <xdr:row>76</xdr:row>
      <xdr:rowOff>72389</xdr:rowOff>
    </xdr:to>
    <xdr:sp macro="" textlink="">
      <xdr:nvSpPr>
        <xdr:cNvPr id="186" name="フローチャート : 判断 185"/>
        <xdr:cNvSpPr/>
      </xdr:nvSpPr>
      <xdr:spPr>
        <a:xfrm>
          <a:off x="1968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63516</xdr:rowOff>
    </xdr:from>
    <xdr:ext cx="469744" cy="259045"/>
    <xdr:sp macro="" textlink="">
      <xdr:nvSpPr>
        <xdr:cNvPr id="187" name="テキスト ボックス 186"/>
        <xdr:cNvSpPr txBox="1"/>
      </xdr:nvSpPr>
      <xdr:spPr>
        <a:xfrm>
          <a:off x="1784427" y="1309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163576</xdr:rowOff>
    </xdr:from>
    <xdr:to>
      <xdr:col>1</xdr:col>
      <xdr:colOff>485775</xdr:colOff>
      <xdr:row>76</xdr:row>
      <xdr:rowOff>93726</xdr:rowOff>
    </xdr:to>
    <xdr:sp macro="" textlink="">
      <xdr:nvSpPr>
        <xdr:cNvPr id="188" name="フローチャート : 判断 187"/>
        <xdr:cNvSpPr/>
      </xdr:nvSpPr>
      <xdr:spPr>
        <a:xfrm>
          <a:off x="1079500" y="1302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84853</xdr:rowOff>
    </xdr:from>
    <xdr:ext cx="469744" cy="259045"/>
    <xdr:sp macro="" textlink="">
      <xdr:nvSpPr>
        <xdr:cNvPr id="189" name="テキスト ボックス 188"/>
        <xdr:cNvSpPr txBox="1"/>
      </xdr:nvSpPr>
      <xdr:spPr>
        <a:xfrm>
          <a:off x="895427" y="1311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67310</xdr:rowOff>
    </xdr:from>
    <xdr:to>
      <xdr:col>6</xdr:col>
      <xdr:colOff>561975</xdr:colOff>
      <xdr:row>73</xdr:row>
      <xdr:rowOff>168910</xdr:rowOff>
    </xdr:to>
    <xdr:sp macro="" textlink="">
      <xdr:nvSpPr>
        <xdr:cNvPr id="195" name="円/楕円 194"/>
        <xdr:cNvSpPr/>
      </xdr:nvSpPr>
      <xdr:spPr>
        <a:xfrm>
          <a:off x="4584700" y="1258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90187</xdr:rowOff>
    </xdr:from>
    <xdr:ext cx="469744" cy="259045"/>
    <xdr:sp macro="" textlink="">
      <xdr:nvSpPr>
        <xdr:cNvPr id="196" name="維持補修費該当値テキスト"/>
        <xdr:cNvSpPr txBox="1"/>
      </xdr:nvSpPr>
      <xdr:spPr>
        <a:xfrm>
          <a:off x="4686300" y="12434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7,520</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135636</xdr:rowOff>
    </xdr:from>
    <xdr:to>
      <xdr:col>5</xdr:col>
      <xdr:colOff>409575</xdr:colOff>
      <xdr:row>75</xdr:row>
      <xdr:rowOff>65786</xdr:rowOff>
    </xdr:to>
    <xdr:sp macro="" textlink="">
      <xdr:nvSpPr>
        <xdr:cNvPr id="197" name="円/楕円 196"/>
        <xdr:cNvSpPr/>
      </xdr:nvSpPr>
      <xdr:spPr>
        <a:xfrm>
          <a:off x="37465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82313</xdr:rowOff>
    </xdr:from>
    <xdr:ext cx="469744" cy="259045"/>
    <xdr:sp macro="" textlink="">
      <xdr:nvSpPr>
        <xdr:cNvPr id="198" name="テキスト ボックス 197"/>
        <xdr:cNvSpPr txBox="1"/>
      </xdr:nvSpPr>
      <xdr:spPr>
        <a:xfrm>
          <a:off x="3562427" y="1259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5,632</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82169</xdr:rowOff>
    </xdr:from>
    <xdr:to>
      <xdr:col>4</xdr:col>
      <xdr:colOff>206375</xdr:colOff>
      <xdr:row>75</xdr:row>
      <xdr:rowOff>12319</xdr:rowOff>
    </xdr:to>
    <xdr:sp macro="" textlink="">
      <xdr:nvSpPr>
        <xdr:cNvPr id="199" name="円/楕円 198"/>
        <xdr:cNvSpPr/>
      </xdr:nvSpPr>
      <xdr:spPr>
        <a:xfrm>
          <a:off x="2857500" y="1276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28846</xdr:rowOff>
    </xdr:from>
    <xdr:ext cx="469744" cy="259045"/>
    <xdr:sp macro="" textlink="">
      <xdr:nvSpPr>
        <xdr:cNvPr id="200" name="テキスト ボックス 199"/>
        <xdr:cNvSpPr txBox="1"/>
      </xdr:nvSpPr>
      <xdr:spPr>
        <a:xfrm>
          <a:off x="2673427" y="12544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6,053</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49276</xdr:rowOff>
    </xdr:from>
    <xdr:to>
      <xdr:col>3</xdr:col>
      <xdr:colOff>3175</xdr:colOff>
      <xdr:row>74</xdr:row>
      <xdr:rowOff>150876</xdr:rowOff>
    </xdr:to>
    <xdr:sp macro="" textlink="">
      <xdr:nvSpPr>
        <xdr:cNvPr id="201" name="円/楕円 200"/>
        <xdr:cNvSpPr/>
      </xdr:nvSpPr>
      <xdr:spPr>
        <a:xfrm>
          <a:off x="1968500" y="1273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72</xdr:row>
      <xdr:rowOff>167403</xdr:rowOff>
    </xdr:from>
    <xdr:ext cx="469744" cy="259045"/>
    <xdr:sp macro="" textlink="">
      <xdr:nvSpPr>
        <xdr:cNvPr id="202" name="テキスト ボックス 201"/>
        <xdr:cNvSpPr txBox="1"/>
      </xdr:nvSpPr>
      <xdr:spPr>
        <a:xfrm>
          <a:off x="1784427" y="1251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6,312</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157226</xdr:rowOff>
    </xdr:from>
    <xdr:to>
      <xdr:col>1</xdr:col>
      <xdr:colOff>485775</xdr:colOff>
      <xdr:row>75</xdr:row>
      <xdr:rowOff>87376</xdr:rowOff>
    </xdr:to>
    <xdr:sp macro="" textlink="">
      <xdr:nvSpPr>
        <xdr:cNvPr id="203" name="円/楕円 202"/>
        <xdr:cNvSpPr/>
      </xdr:nvSpPr>
      <xdr:spPr>
        <a:xfrm>
          <a:off x="1079500" y="1284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103903</xdr:rowOff>
    </xdr:from>
    <xdr:ext cx="469744" cy="259045"/>
    <xdr:sp macro="" textlink="">
      <xdr:nvSpPr>
        <xdr:cNvPr id="204" name="テキスト ボックス 203"/>
        <xdr:cNvSpPr txBox="1"/>
      </xdr:nvSpPr>
      <xdr:spPr>
        <a:xfrm>
          <a:off x="895427" y="1261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37706</xdr:rowOff>
    </xdr:from>
    <xdr:to>
      <xdr:col>6</xdr:col>
      <xdr:colOff>510540</xdr:colOff>
      <xdr:row>99</xdr:row>
      <xdr:rowOff>7086</xdr:rowOff>
    </xdr:to>
    <xdr:cxnSp macro="">
      <xdr:nvCxnSpPr>
        <xdr:cNvPr id="229" name="直線コネクタ 228"/>
        <xdr:cNvCxnSpPr/>
      </xdr:nvCxnSpPr>
      <xdr:spPr>
        <a:xfrm flipV="1">
          <a:off x="4633595" y="15639656"/>
          <a:ext cx="1270" cy="13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10913</xdr:rowOff>
    </xdr:from>
    <xdr:ext cx="534377" cy="259045"/>
    <xdr:sp macro="" textlink="">
      <xdr:nvSpPr>
        <xdr:cNvPr id="230" name="扶助費最小値テキスト"/>
        <xdr:cNvSpPr txBox="1"/>
      </xdr:nvSpPr>
      <xdr:spPr>
        <a:xfrm>
          <a:off x="4686300" y="169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62,942</a:t>
          </a:r>
          <a:endParaRPr kumimoji="1" lang="ja-JP" altLang="en-US" sz="1000" b="1">
            <a:latin typeface="ＭＳ Ｐゴシック"/>
          </a:endParaRPr>
        </a:p>
      </xdr:txBody>
    </xdr:sp>
    <xdr:clientData/>
  </xdr:oneCellAnchor>
  <xdr:twoCellAnchor>
    <xdr:from>
      <xdr:col>6</xdr:col>
      <xdr:colOff>422275</xdr:colOff>
      <xdr:row>99</xdr:row>
      <xdr:rowOff>7086</xdr:rowOff>
    </xdr:from>
    <xdr:to>
      <xdr:col>6</xdr:col>
      <xdr:colOff>600075</xdr:colOff>
      <xdr:row>99</xdr:row>
      <xdr:rowOff>7086</xdr:rowOff>
    </xdr:to>
    <xdr:cxnSp macro="">
      <xdr:nvCxnSpPr>
        <xdr:cNvPr id="231" name="直線コネクタ 230"/>
        <xdr:cNvCxnSpPr/>
      </xdr:nvCxnSpPr>
      <xdr:spPr>
        <a:xfrm>
          <a:off x="4546600" y="1698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155833</xdr:rowOff>
    </xdr:from>
    <xdr:ext cx="599010" cy="259045"/>
    <xdr:sp macro="" textlink="">
      <xdr:nvSpPr>
        <xdr:cNvPr id="232" name="扶助費最大値テキスト"/>
        <xdr:cNvSpPr txBox="1"/>
      </xdr:nvSpPr>
      <xdr:spPr>
        <a:xfrm>
          <a:off x="4686300" y="1541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168,531</a:t>
          </a:r>
          <a:endParaRPr kumimoji="1" lang="ja-JP" altLang="en-US" sz="1000" b="1">
            <a:latin typeface="ＭＳ Ｐゴシック"/>
          </a:endParaRPr>
        </a:p>
      </xdr:txBody>
    </xdr:sp>
    <xdr:clientData/>
  </xdr:oneCellAnchor>
  <xdr:twoCellAnchor>
    <xdr:from>
      <xdr:col>6</xdr:col>
      <xdr:colOff>422275</xdr:colOff>
      <xdr:row>91</xdr:row>
      <xdr:rowOff>37706</xdr:rowOff>
    </xdr:from>
    <xdr:to>
      <xdr:col>6</xdr:col>
      <xdr:colOff>600075</xdr:colOff>
      <xdr:row>91</xdr:row>
      <xdr:rowOff>37706</xdr:rowOff>
    </xdr:to>
    <xdr:cxnSp macro="">
      <xdr:nvCxnSpPr>
        <xdr:cNvPr id="233" name="直線コネクタ 232"/>
        <xdr:cNvCxnSpPr/>
      </xdr:nvCxnSpPr>
      <xdr:spPr>
        <a:xfrm>
          <a:off x="4546600" y="1563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100888</xdr:rowOff>
    </xdr:from>
    <xdr:to>
      <xdr:col>6</xdr:col>
      <xdr:colOff>511175</xdr:colOff>
      <xdr:row>97</xdr:row>
      <xdr:rowOff>105093</xdr:rowOff>
    </xdr:to>
    <xdr:cxnSp macro="">
      <xdr:nvCxnSpPr>
        <xdr:cNvPr id="234" name="直線コネクタ 233"/>
        <xdr:cNvCxnSpPr/>
      </xdr:nvCxnSpPr>
      <xdr:spPr>
        <a:xfrm flipV="1">
          <a:off x="3797300" y="16731538"/>
          <a:ext cx="838200" cy="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164609</xdr:rowOff>
    </xdr:from>
    <xdr:ext cx="599010" cy="259045"/>
    <xdr:sp macro="" textlink="">
      <xdr:nvSpPr>
        <xdr:cNvPr id="235" name="扶助費平均値テキスト"/>
        <xdr:cNvSpPr txBox="1"/>
      </xdr:nvSpPr>
      <xdr:spPr>
        <a:xfrm>
          <a:off x="4686300" y="16280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141732</xdr:rowOff>
    </xdr:from>
    <xdr:to>
      <xdr:col>6</xdr:col>
      <xdr:colOff>561975</xdr:colOff>
      <xdr:row>96</xdr:row>
      <xdr:rowOff>71882</xdr:rowOff>
    </xdr:to>
    <xdr:sp macro="" textlink="">
      <xdr:nvSpPr>
        <xdr:cNvPr id="236" name="フローチャート : 判断 235"/>
        <xdr:cNvSpPr/>
      </xdr:nvSpPr>
      <xdr:spPr>
        <a:xfrm>
          <a:off x="45847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105093</xdr:rowOff>
    </xdr:from>
    <xdr:to>
      <xdr:col>5</xdr:col>
      <xdr:colOff>358775</xdr:colOff>
      <xdr:row>97</xdr:row>
      <xdr:rowOff>113982</xdr:rowOff>
    </xdr:to>
    <xdr:cxnSp macro="">
      <xdr:nvCxnSpPr>
        <xdr:cNvPr id="237" name="直線コネクタ 236"/>
        <xdr:cNvCxnSpPr/>
      </xdr:nvCxnSpPr>
      <xdr:spPr>
        <a:xfrm flipV="1">
          <a:off x="2908300" y="16735743"/>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8052</xdr:rowOff>
    </xdr:from>
    <xdr:to>
      <xdr:col>5</xdr:col>
      <xdr:colOff>409575</xdr:colOff>
      <xdr:row>96</xdr:row>
      <xdr:rowOff>109652</xdr:rowOff>
    </xdr:to>
    <xdr:sp macro="" textlink="">
      <xdr:nvSpPr>
        <xdr:cNvPr id="238" name="フローチャート : 判断 237"/>
        <xdr:cNvSpPr/>
      </xdr:nvSpPr>
      <xdr:spPr>
        <a:xfrm>
          <a:off x="3746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126179</xdr:rowOff>
    </xdr:from>
    <xdr:ext cx="534377" cy="259045"/>
    <xdr:sp macro="" textlink="">
      <xdr:nvSpPr>
        <xdr:cNvPr id="239" name="テキスト ボックス 238"/>
        <xdr:cNvSpPr txBox="1"/>
      </xdr:nvSpPr>
      <xdr:spPr>
        <a:xfrm>
          <a:off x="3530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22949</xdr:rowOff>
    </xdr:from>
    <xdr:to>
      <xdr:col>4</xdr:col>
      <xdr:colOff>155575</xdr:colOff>
      <xdr:row>97</xdr:row>
      <xdr:rowOff>113982</xdr:rowOff>
    </xdr:to>
    <xdr:cxnSp macro="">
      <xdr:nvCxnSpPr>
        <xdr:cNvPr id="240" name="直線コネクタ 239"/>
        <xdr:cNvCxnSpPr/>
      </xdr:nvCxnSpPr>
      <xdr:spPr>
        <a:xfrm>
          <a:off x="2019300" y="16653599"/>
          <a:ext cx="889000" cy="9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77572</xdr:rowOff>
    </xdr:from>
    <xdr:to>
      <xdr:col>4</xdr:col>
      <xdr:colOff>206375</xdr:colOff>
      <xdr:row>97</xdr:row>
      <xdr:rowOff>7722</xdr:rowOff>
    </xdr:to>
    <xdr:sp macro="" textlink="">
      <xdr:nvSpPr>
        <xdr:cNvPr id="241" name="フローチャート : 判断 240"/>
        <xdr:cNvSpPr/>
      </xdr:nvSpPr>
      <xdr:spPr>
        <a:xfrm>
          <a:off x="2857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24249</xdr:rowOff>
    </xdr:from>
    <xdr:ext cx="534377" cy="259045"/>
    <xdr:sp macro="" textlink="">
      <xdr:nvSpPr>
        <xdr:cNvPr id="242" name="テキスト ボックス 241"/>
        <xdr:cNvSpPr txBox="1"/>
      </xdr:nvSpPr>
      <xdr:spPr>
        <a:xfrm>
          <a:off x="2641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17081</xdr:rowOff>
    </xdr:from>
    <xdr:to>
      <xdr:col>2</xdr:col>
      <xdr:colOff>638175</xdr:colOff>
      <xdr:row>97</xdr:row>
      <xdr:rowOff>22949</xdr:rowOff>
    </xdr:to>
    <xdr:cxnSp macro="">
      <xdr:nvCxnSpPr>
        <xdr:cNvPr id="243" name="直線コネクタ 242"/>
        <xdr:cNvCxnSpPr/>
      </xdr:nvCxnSpPr>
      <xdr:spPr>
        <a:xfrm>
          <a:off x="1130300" y="16476281"/>
          <a:ext cx="889000" cy="17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99403</xdr:rowOff>
    </xdr:from>
    <xdr:to>
      <xdr:col>3</xdr:col>
      <xdr:colOff>3175</xdr:colOff>
      <xdr:row>97</xdr:row>
      <xdr:rowOff>29553</xdr:rowOff>
    </xdr:to>
    <xdr:sp macro="" textlink="">
      <xdr:nvSpPr>
        <xdr:cNvPr id="244" name="フローチャート : 判断 243"/>
        <xdr:cNvSpPr/>
      </xdr:nvSpPr>
      <xdr:spPr>
        <a:xfrm>
          <a:off x="1968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46080</xdr:rowOff>
    </xdr:from>
    <xdr:ext cx="534377" cy="259045"/>
    <xdr:sp macro="" textlink="">
      <xdr:nvSpPr>
        <xdr:cNvPr id="245" name="テキスト ボックス 244"/>
        <xdr:cNvSpPr txBox="1"/>
      </xdr:nvSpPr>
      <xdr:spPr>
        <a:xfrm>
          <a:off x="1752111" y="163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93726</xdr:rowOff>
    </xdr:from>
    <xdr:to>
      <xdr:col>1</xdr:col>
      <xdr:colOff>485775</xdr:colOff>
      <xdr:row>97</xdr:row>
      <xdr:rowOff>23876</xdr:rowOff>
    </xdr:to>
    <xdr:sp macro="" textlink="">
      <xdr:nvSpPr>
        <xdr:cNvPr id="246" name="フローチャート : 判断 245"/>
        <xdr:cNvSpPr/>
      </xdr:nvSpPr>
      <xdr:spPr>
        <a:xfrm>
          <a:off x="1079500" y="1655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15003</xdr:rowOff>
    </xdr:from>
    <xdr:ext cx="534377" cy="259045"/>
    <xdr:sp macro="" textlink="">
      <xdr:nvSpPr>
        <xdr:cNvPr id="247" name="テキスト ボックス 246"/>
        <xdr:cNvSpPr txBox="1"/>
      </xdr:nvSpPr>
      <xdr:spPr>
        <a:xfrm>
          <a:off x="863111" y="1664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50088</xdr:rowOff>
    </xdr:from>
    <xdr:to>
      <xdr:col>6</xdr:col>
      <xdr:colOff>561975</xdr:colOff>
      <xdr:row>97</xdr:row>
      <xdr:rowOff>151688</xdr:rowOff>
    </xdr:to>
    <xdr:sp macro="" textlink="">
      <xdr:nvSpPr>
        <xdr:cNvPr id="253" name="円/楕円 252"/>
        <xdr:cNvSpPr/>
      </xdr:nvSpPr>
      <xdr:spPr>
        <a:xfrm>
          <a:off x="4584700" y="1668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28515</xdr:rowOff>
    </xdr:from>
    <xdr:ext cx="534377" cy="259045"/>
    <xdr:sp macro="" textlink="">
      <xdr:nvSpPr>
        <xdr:cNvPr id="254" name="扶助費該当値テキスト"/>
        <xdr:cNvSpPr txBox="1"/>
      </xdr:nvSpPr>
      <xdr:spPr>
        <a:xfrm>
          <a:off x="4686300" y="1665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82,556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54293</xdr:rowOff>
    </xdr:from>
    <xdr:to>
      <xdr:col>5</xdr:col>
      <xdr:colOff>409575</xdr:colOff>
      <xdr:row>97</xdr:row>
      <xdr:rowOff>155893</xdr:rowOff>
    </xdr:to>
    <xdr:sp macro="" textlink="">
      <xdr:nvSpPr>
        <xdr:cNvPr id="255" name="円/楕円 254"/>
        <xdr:cNvSpPr/>
      </xdr:nvSpPr>
      <xdr:spPr>
        <a:xfrm>
          <a:off x="3746500" y="166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147020</xdr:rowOff>
    </xdr:from>
    <xdr:ext cx="534377" cy="259045"/>
    <xdr:sp macro="" textlink="">
      <xdr:nvSpPr>
        <xdr:cNvPr id="256" name="テキスト ボックス 255"/>
        <xdr:cNvSpPr txBox="1"/>
      </xdr:nvSpPr>
      <xdr:spPr>
        <a:xfrm>
          <a:off x="3530111" y="1677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82,225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63182</xdr:rowOff>
    </xdr:from>
    <xdr:to>
      <xdr:col>4</xdr:col>
      <xdr:colOff>206375</xdr:colOff>
      <xdr:row>97</xdr:row>
      <xdr:rowOff>164782</xdr:rowOff>
    </xdr:to>
    <xdr:sp macro="" textlink="">
      <xdr:nvSpPr>
        <xdr:cNvPr id="257" name="円/楕円 256"/>
        <xdr:cNvSpPr/>
      </xdr:nvSpPr>
      <xdr:spPr>
        <a:xfrm>
          <a:off x="2857500" y="1669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155909</xdr:rowOff>
    </xdr:from>
    <xdr:ext cx="534377" cy="259045"/>
    <xdr:sp macro="" textlink="">
      <xdr:nvSpPr>
        <xdr:cNvPr id="258" name="テキスト ボックス 257"/>
        <xdr:cNvSpPr txBox="1"/>
      </xdr:nvSpPr>
      <xdr:spPr>
        <a:xfrm>
          <a:off x="2641111" y="167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81,525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143599</xdr:rowOff>
    </xdr:from>
    <xdr:to>
      <xdr:col>3</xdr:col>
      <xdr:colOff>3175</xdr:colOff>
      <xdr:row>97</xdr:row>
      <xdr:rowOff>73749</xdr:rowOff>
    </xdr:to>
    <xdr:sp macro="" textlink="">
      <xdr:nvSpPr>
        <xdr:cNvPr id="259" name="円/楕円 258"/>
        <xdr:cNvSpPr/>
      </xdr:nvSpPr>
      <xdr:spPr>
        <a:xfrm>
          <a:off x="1968500" y="1660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64876</xdr:rowOff>
    </xdr:from>
    <xdr:ext cx="534377" cy="259045"/>
    <xdr:sp macro="" textlink="">
      <xdr:nvSpPr>
        <xdr:cNvPr id="260" name="テキスト ボックス 259"/>
        <xdr:cNvSpPr txBox="1"/>
      </xdr:nvSpPr>
      <xdr:spPr>
        <a:xfrm>
          <a:off x="1752111" y="166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88,693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137731</xdr:rowOff>
    </xdr:from>
    <xdr:to>
      <xdr:col>1</xdr:col>
      <xdr:colOff>485775</xdr:colOff>
      <xdr:row>96</xdr:row>
      <xdr:rowOff>67881</xdr:rowOff>
    </xdr:to>
    <xdr:sp macro="" textlink="">
      <xdr:nvSpPr>
        <xdr:cNvPr id="261" name="円/楕円 260"/>
        <xdr:cNvSpPr/>
      </xdr:nvSpPr>
      <xdr:spPr>
        <a:xfrm>
          <a:off x="1079500" y="1642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84408</xdr:rowOff>
    </xdr:from>
    <xdr:ext cx="599010" cy="259045"/>
    <xdr:sp macro="" textlink="">
      <xdr:nvSpPr>
        <xdr:cNvPr id="262" name="テキスト ボックス 261"/>
        <xdr:cNvSpPr txBox="1"/>
      </xdr:nvSpPr>
      <xdr:spPr>
        <a:xfrm>
          <a:off x="830794" y="1620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47689</xdr:rowOff>
    </xdr:from>
    <xdr:to>
      <xdr:col>15</xdr:col>
      <xdr:colOff>180340</xdr:colOff>
      <xdr:row>38</xdr:row>
      <xdr:rowOff>43002</xdr:rowOff>
    </xdr:to>
    <xdr:cxnSp macro="">
      <xdr:nvCxnSpPr>
        <xdr:cNvPr id="287" name="直線コネクタ 286"/>
        <xdr:cNvCxnSpPr/>
      </xdr:nvCxnSpPr>
      <xdr:spPr>
        <a:xfrm flipV="1">
          <a:off x="10475595" y="5191189"/>
          <a:ext cx="1270" cy="136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46829</xdr:rowOff>
    </xdr:from>
    <xdr:ext cx="534377" cy="259045"/>
    <xdr:sp macro="" textlink="">
      <xdr:nvSpPr>
        <xdr:cNvPr id="288" name="補助費等最小値テキスト"/>
        <xdr:cNvSpPr txBox="1"/>
      </xdr:nvSpPr>
      <xdr:spPr>
        <a:xfrm>
          <a:off x="10528300" y="656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14,538</a:t>
          </a:r>
          <a:endParaRPr kumimoji="1" lang="ja-JP" altLang="en-US" sz="1000" b="1">
            <a:latin typeface="ＭＳ Ｐゴシック"/>
          </a:endParaRPr>
        </a:p>
      </xdr:txBody>
    </xdr:sp>
    <xdr:clientData/>
  </xdr:oneCellAnchor>
  <xdr:twoCellAnchor>
    <xdr:from>
      <xdr:col>15</xdr:col>
      <xdr:colOff>92075</xdr:colOff>
      <xdr:row>38</xdr:row>
      <xdr:rowOff>43002</xdr:rowOff>
    </xdr:from>
    <xdr:to>
      <xdr:col>15</xdr:col>
      <xdr:colOff>269875</xdr:colOff>
      <xdr:row>38</xdr:row>
      <xdr:rowOff>43002</xdr:rowOff>
    </xdr:to>
    <xdr:cxnSp macro="">
      <xdr:nvCxnSpPr>
        <xdr:cNvPr id="289" name="直線コネクタ 288"/>
        <xdr:cNvCxnSpPr/>
      </xdr:nvCxnSpPr>
      <xdr:spPr>
        <a:xfrm>
          <a:off x="10388600" y="655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165816</xdr:rowOff>
    </xdr:from>
    <xdr:ext cx="534377" cy="259045"/>
    <xdr:sp macro="" textlink="">
      <xdr:nvSpPr>
        <xdr:cNvPr id="290" name="補助費等最大値テキスト"/>
        <xdr:cNvSpPr txBox="1"/>
      </xdr:nvSpPr>
      <xdr:spPr>
        <a:xfrm>
          <a:off x="10528300" y="496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50,415</a:t>
          </a:r>
          <a:endParaRPr kumimoji="1" lang="ja-JP" altLang="en-US" sz="1000" b="1">
            <a:latin typeface="ＭＳ Ｐゴシック"/>
          </a:endParaRPr>
        </a:p>
      </xdr:txBody>
    </xdr:sp>
    <xdr:clientData/>
  </xdr:oneCellAnchor>
  <xdr:twoCellAnchor>
    <xdr:from>
      <xdr:col>15</xdr:col>
      <xdr:colOff>92075</xdr:colOff>
      <xdr:row>30</xdr:row>
      <xdr:rowOff>47689</xdr:rowOff>
    </xdr:from>
    <xdr:to>
      <xdr:col>15</xdr:col>
      <xdr:colOff>269875</xdr:colOff>
      <xdr:row>30</xdr:row>
      <xdr:rowOff>47689</xdr:rowOff>
    </xdr:to>
    <xdr:cxnSp macro="">
      <xdr:nvCxnSpPr>
        <xdr:cNvPr id="291" name="直線コネクタ 290"/>
        <xdr:cNvCxnSpPr/>
      </xdr:nvCxnSpPr>
      <xdr:spPr>
        <a:xfrm>
          <a:off x="10388600" y="519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151435</xdr:rowOff>
    </xdr:from>
    <xdr:to>
      <xdr:col>15</xdr:col>
      <xdr:colOff>180975</xdr:colOff>
      <xdr:row>36</xdr:row>
      <xdr:rowOff>43421</xdr:rowOff>
    </xdr:to>
    <xdr:cxnSp macro="">
      <xdr:nvCxnSpPr>
        <xdr:cNvPr id="292" name="直線コネクタ 291"/>
        <xdr:cNvCxnSpPr/>
      </xdr:nvCxnSpPr>
      <xdr:spPr>
        <a:xfrm flipV="1">
          <a:off x="9639300" y="6152185"/>
          <a:ext cx="838200" cy="6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158335</xdr:rowOff>
    </xdr:from>
    <xdr:ext cx="534377" cy="259045"/>
    <xdr:sp macro="" textlink="">
      <xdr:nvSpPr>
        <xdr:cNvPr id="293" name="補助費等平均値テキスト"/>
        <xdr:cNvSpPr txBox="1"/>
      </xdr:nvSpPr>
      <xdr:spPr>
        <a:xfrm>
          <a:off x="10528300" y="5816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135458</xdr:rowOff>
    </xdr:from>
    <xdr:to>
      <xdr:col>15</xdr:col>
      <xdr:colOff>231775</xdr:colOff>
      <xdr:row>35</xdr:row>
      <xdr:rowOff>65608</xdr:rowOff>
    </xdr:to>
    <xdr:sp macro="" textlink="">
      <xdr:nvSpPr>
        <xdr:cNvPr id="294" name="フローチャート : 判断 293"/>
        <xdr:cNvSpPr/>
      </xdr:nvSpPr>
      <xdr:spPr>
        <a:xfrm>
          <a:off x="10426700" y="59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43421</xdr:rowOff>
    </xdr:from>
    <xdr:to>
      <xdr:col>14</xdr:col>
      <xdr:colOff>28575</xdr:colOff>
      <xdr:row>36</xdr:row>
      <xdr:rowOff>138176</xdr:rowOff>
    </xdr:to>
    <xdr:cxnSp macro="">
      <xdr:nvCxnSpPr>
        <xdr:cNvPr id="295" name="直線コネクタ 294"/>
        <xdr:cNvCxnSpPr/>
      </xdr:nvCxnSpPr>
      <xdr:spPr>
        <a:xfrm flipV="1">
          <a:off x="8750300" y="6215621"/>
          <a:ext cx="889000" cy="9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143612</xdr:rowOff>
    </xdr:from>
    <xdr:to>
      <xdr:col>14</xdr:col>
      <xdr:colOff>79375</xdr:colOff>
      <xdr:row>35</xdr:row>
      <xdr:rowOff>73762</xdr:rowOff>
    </xdr:to>
    <xdr:sp macro="" textlink="">
      <xdr:nvSpPr>
        <xdr:cNvPr id="296" name="フローチャート : 判断 295"/>
        <xdr:cNvSpPr/>
      </xdr:nvSpPr>
      <xdr:spPr>
        <a:xfrm>
          <a:off x="9588500" y="597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90289</xdr:rowOff>
    </xdr:from>
    <xdr:ext cx="534377" cy="259045"/>
    <xdr:sp macro="" textlink="">
      <xdr:nvSpPr>
        <xdr:cNvPr id="297" name="テキスト ボックス 296"/>
        <xdr:cNvSpPr txBox="1"/>
      </xdr:nvSpPr>
      <xdr:spPr>
        <a:xfrm>
          <a:off x="9372111" y="574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83807</xdr:rowOff>
    </xdr:from>
    <xdr:to>
      <xdr:col>12</xdr:col>
      <xdr:colOff>511175</xdr:colOff>
      <xdr:row>36</xdr:row>
      <xdr:rowOff>138176</xdr:rowOff>
    </xdr:to>
    <xdr:cxnSp macro="">
      <xdr:nvCxnSpPr>
        <xdr:cNvPr id="298" name="直線コネクタ 297"/>
        <xdr:cNvCxnSpPr/>
      </xdr:nvCxnSpPr>
      <xdr:spPr>
        <a:xfrm>
          <a:off x="7861300" y="6256007"/>
          <a:ext cx="889000" cy="5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143383</xdr:rowOff>
    </xdr:from>
    <xdr:to>
      <xdr:col>12</xdr:col>
      <xdr:colOff>561975</xdr:colOff>
      <xdr:row>35</xdr:row>
      <xdr:rowOff>73533</xdr:rowOff>
    </xdr:to>
    <xdr:sp macro="" textlink="">
      <xdr:nvSpPr>
        <xdr:cNvPr id="299" name="フローチャート : 判断 298"/>
        <xdr:cNvSpPr/>
      </xdr:nvSpPr>
      <xdr:spPr>
        <a:xfrm>
          <a:off x="8699500" y="59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90060</xdr:rowOff>
    </xdr:from>
    <xdr:ext cx="534377" cy="259045"/>
    <xdr:sp macro="" textlink="">
      <xdr:nvSpPr>
        <xdr:cNvPr id="300" name="テキスト ボックス 299"/>
        <xdr:cNvSpPr txBox="1"/>
      </xdr:nvSpPr>
      <xdr:spPr>
        <a:xfrm>
          <a:off x="8483111" y="57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83807</xdr:rowOff>
    </xdr:from>
    <xdr:to>
      <xdr:col>11</xdr:col>
      <xdr:colOff>307975</xdr:colOff>
      <xdr:row>36</xdr:row>
      <xdr:rowOff>115392</xdr:rowOff>
    </xdr:to>
    <xdr:cxnSp macro="">
      <xdr:nvCxnSpPr>
        <xdr:cNvPr id="301" name="直線コネクタ 300"/>
        <xdr:cNvCxnSpPr/>
      </xdr:nvCxnSpPr>
      <xdr:spPr>
        <a:xfrm flipV="1">
          <a:off x="6972300" y="6256007"/>
          <a:ext cx="889000" cy="3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142545</xdr:rowOff>
    </xdr:from>
    <xdr:to>
      <xdr:col>11</xdr:col>
      <xdr:colOff>358775</xdr:colOff>
      <xdr:row>35</xdr:row>
      <xdr:rowOff>72695</xdr:rowOff>
    </xdr:to>
    <xdr:sp macro="" textlink="">
      <xdr:nvSpPr>
        <xdr:cNvPr id="302" name="フローチャート : 判断 301"/>
        <xdr:cNvSpPr/>
      </xdr:nvSpPr>
      <xdr:spPr>
        <a:xfrm>
          <a:off x="7810500" y="597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89222</xdr:rowOff>
    </xdr:from>
    <xdr:ext cx="534377" cy="259045"/>
    <xdr:sp macro="" textlink="">
      <xdr:nvSpPr>
        <xdr:cNvPr id="303" name="テキスト ボックス 302"/>
        <xdr:cNvSpPr txBox="1"/>
      </xdr:nvSpPr>
      <xdr:spPr>
        <a:xfrm>
          <a:off x="7594111" y="574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41542</xdr:rowOff>
    </xdr:from>
    <xdr:to>
      <xdr:col>10</xdr:col>
      <xdr:colOff>155575</xdr:colOff>
      <xdr:row>35</xdr:row>
      <xdr:rowOff>143142</xdr:rowOff>
    </xdr:to>
    <xdr:sp macro="" textlink="">
      <xdr:nvSpPr>
        <xdr:cNvPr id="304" name="フローチャート : 判断 303"/>
        <xdr:cNvSpPr/>
      </xdr:nvSpPr>
      <xdr:spPr>
        <a:xfrm>
          <a:off x="6921500" y="60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159669</xdr:rowOff>
    </xdr:from>
    <xdr:ext cx="534377" cy="259045"/>
    <xdr:sp macro="" textlink="">
      <xdr:nvSpPr>
        <xdr:cNvPr id="305" name="テキスト ボックス 304"/>
        <xdr:cNvSpPr txBox="1"/>
      </xdr:nvSpPr>
      <xdr:spPr>
        <a:xfrm>
          <a:off x="6705111" y="581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100635</xdr:rowOff>
    </xdr:from>
    <xdr:to>
      <xdr:col>15</xdr:col>
      <xdr:colOff>231775</xdr:colOff>
      <xdr:row>36</xdr:row>
      <xdr:rowOff>30785</xdr:rowOff>
    </xdr:to>
    <xdr:sp macro="" textlink="">
      <xdr:nvSpPr>
        <xdr:cNvPr id="311" name="円/楕円 310"/>
        <xdr:cNvSpPr/>
      </xdr:nvSpPr>
      <xdr:spPr>
        <a:xfrm>
          <a:off x="10426700" y="61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79062</xdr:rowOff>
    </xdr:from>
    <xdr:ext cx="534377" cy="259045"/>
    <xdr:sp macro="" textlink="">
      <xdr:nvSpPr>
        <xdr:cNvPr id="312" name="補助費等該当値テキスト"/>
        <xdr:cNvSpPr txBox="1"/>
      </xdr:nvSpPr>
      <xdr:spPr>
        <a:xfrm>
          <a:off x="10528300" y="607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25,192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164071</xdr:rowOff>
    </xdr:from>
    <xdr:to>
      <xdr:col>14</xdr:col>
      <xdr:colOff>79375</xdr:colOff>
      <xdr:row>36</xdr:row>
      <xdr:rowOff>94221</xdr:rowOff>
    </xdr:to>
    <xdr:sp macro="" textlink="">
      <xdr:nvSpPr>
        <xdr:cNvPr id="313" name="円/楕円 312"/>
        <xdr:cNvSpPr/>
      </xdr:nvSpPr>
      <xdr:spPr>
        <a:xfrm>
          <a:off x="9588500" y="616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85348</xdr:rowOff>
    </xdr:from>
    <xdr:ext cx="534377" cy="259045"/>
    <xdr:sp macro="" textlink="">
      <xdr:nvSpPr>
        <xdr:cNvPr id="314" name="テキスト ボックス 313"/>
        <xdr:cNvSpPr txBox="1"/>
      </xdr:nvSpPr>
      <xdr:spPr>
        <a:xfrm>
          <a:off x="9372111" y="625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23,527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87376</xdr:rowOff>
    </xdr:from>
    <xdr:to>
      <xdr:col>12</xdr:col>
      <xdr:colOff>561975</xdr:colOff>
      <xdr:row>37</xdr:row>
      <xdr:rowOff>17526</xdr:rowOff>
    </xdr:to>
    <xdr:sp macro="" textlink="">
      <xdr:nvSpPr>
        <xdr:cNvPr id="315" name="円/楕円 314"/>
        <xdr:cNvSpPr/>
      </xdr:nvSpPr>
      <xdr:spPr>
        <a:xfrm>
          <a:off x="8699500" y="625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8653</xdr:rowOff>
    </xdr:from>
    <xdr:ext cx="534377" cy="259045"/>
    <xdr:sp macro="" textlink="">
      <xdr:nvSpPr>
        <xdr:cNvPr id="316" name="テキスト ボックス 315"/>
        <xdr:cNvSpPr txBox="1"/>
      </xdr:nvSpPr>
      <xdr:spPr>
        <a:xfrm>
          <a:off x="8483111" y="635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21,040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33007</xdr:rowOff>
    </xdr:from>
    <xdr:to>
      <xdr:col>11</xdr:col>
      <xdr:colOff>358775</xdr:colOff>
      <xdr:row>36</xdr:row>
      <xdr:rowOff>134607</xdr:rowOff>
    </xdr:to>
    <xdr:sp macro="" textlink="">
      <xdr:nvSpPr>
        <xdr:cNvPr id="317" name="円/楕円 316"/>
        <xdr:cNvSpPr/>
      </xdr:nvSpPr>
      <xdr:spPr>
        <a:xfrm>
          <a:off x="7810500" y="620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125734</xdr:rowOff>
    </xdr:from>
    <xdr:ext cx="534377" cy="259045"/>
    <xdr:sp macro="" textlink="">
      <xdr:nvSpPr>
        <xdr:cNvPr id="318" name="テキスト ボックス 317"/>
        <xdr:cNvSpPr txBox="1"/>
      </xdr:nvSpPr>
      <xdr:spPr>
        <a:xfrm>
          <a:off x="7594111" y="629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64592</xdr:rowOff>
    </xdr:from>
    <xdr:to>
      <xdr:col>10</xdr:col>
      <xdr:colOff>155575</xdr:colOff>
      <xdr:row>36</xdr:row>
      <xdr:rowOff>166192</xdr:rowOff>
    </xdr:to>
    <xdr:sp macro="" textlink="">
      <xdr:nvSpPr>
        <xdr:cNvPr id="319" name="円/楕円 318"/>
        <xdr:cNvSpPr/>
      </xdr:nvSpPr>
      <xdr:spPr>
        <a:xfrm>
          <a:off x="6921500" y="623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157319</xdr:rowOff>
    </xdr:from>
    <xdr:ext cx="534377" cy="259045"/>
    <xdr:sp macro="" textlink="">
      <xdr:nvSpPr>
        <xdr:cNvPr id="320" name="テキスト ボックス 319"/>
        <xdr:cNvSpPr txBox="1"/>
      </xdr:nvSpPr>
      <xdr:spPr>
        <a:xfrm>
          <a:off x="6705111" y="632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48020</xdr:rowOff>
    </xdr:from>
    <xdr:to>
      <xdr:col>15</xdr:col>
      <xdr:colOff>180340</xdr:colOff>
      <xdr:row>57</xdr:row>
      <xdr:rowOff>169201</xdr:rowOff>
    </xdr:to>
    <xdr:cxnSp macro="">
      <xdr:nvCxnSpPr>
        <xdr:cNvPr id="346" name="直線コネクタ 345"/>
        <xdr:cNvCxnSpPr/>
      </xdr:nvCxnSpPr>
      <xdr:spPr>
        <a:xfrm flipV="1">
          <a:off x="10475595" y="8963420"/>
          <a:ext cx="1270" cy="97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1578</xdr:rowOff>
    </xdr:from>
    <xdr:ext cx="534377" cy="259045"/>
    <xdr:sp macro="" textlink="">
      <xdr:nvSpPr>
        <xdr:cNvPr id="347" name="普通建設事業費最小値テキスト"/>
        <xdr:cNvSpPr txBox="1"/>
      </xdr:nvSpPr>
      <xdr:spPr>
        <a:xfrm>
          <a:off x="10528300" y="99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25,040</a:t>
          </a:r>
          <a:endParaRPr kumimoji="1" lang="ja-JP" altLang="en-US" sz="1000" b="1">
            <a:latin typeface="ＭＳ Ｐゴシック"/>
          </a:endParaRPr>
        </a:p>
      </xdr:txBody>
    </xdr:sp>
    <xdr:clientData/>
  </xdr:oneCellAnchor>
  <xdr:twoCellAnchor>
    <xdr:from>
      <xdr:col>15</xdr:col>
      <xdr:colOff>92075</xdr:colOff>
      <xdr:row>57</xdr:row>
      <xdr:rowOff>169201</xdr:rowOff>
    </xdr:from>
    <xdr:to>
      <xdr:col>15</xdr:col>
      <xdr:colOff>269875</xdr:colOff>
      <xdr:row>57</xdr:row>
      <xdr:rowOff>169201</xdr:rowOff>
    </xdr:to>
    <xdr:cxnSp macro="">
      <xdr:nvCxnSpPr>
        <xdr:cNvPr id="348" name="直線コネクタ 347"/>
        <xdr:cNvCxnSpPr/>
      </xdr:nvCxnSpPr>
      <xdr:spPr>
        <a:xfrm>
          <a:off x="10388600" y="9941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166147</xdr:rowOff>
    </xdr:from>
    <xdr:ext cx="599010" cy="259045"/>
    <xdr:sp macro="" textlink="">
      <xdr:nvSpPr>
        <xdr:cNvPr id="349" name="普通建設事業費最大値テキスト"/>
        <xdr:cNvSpPr txBox="1"/>
      </xdr:nvSpPr>
      <xdr:spPr>
        <a:xfrm>
          <a:off x="10528300" y="873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114,922</a:t>
          </a:r>
          <a:endParaRPr kumimoji="1" lang="ja-JP" altLang="en-US" sz="1000" b="1">
            <a:latin typeface="ＭＳ Ｐゴシック"/>
          </a:endParaRPr>
        </a:p>
      </xdr:txBody>
    </xdr:sp>
    <xdr:clientData/>
  </xdr:oneCellAnchor>
  <xdr:twoCellAnchor>
    <xdr:from>
      <xdr:col>15</xdr:col>
      <xdr:colOff>92075</xdr:colOff>
      <xdr:row>52</xdr:row>
      <xdr:rowOff>48020</xdr:rowOff>
    </xdr:from>
    <xdr:to>
      <xdr:col>15</xdr:col>
      <xdr:colOff>269875</xdr:colOff>
      <xdr:row>52</xdr:row>
      <xdr:rowOff>48020</xdr:rowOff>
    </xdr:to>
    <xdr:cxnSp macro="">
      <xdr:nvCxnSpPr>
        <xdr:cNvPr id="350" name="直線コネクタ 349"/>
        <xdr:cNvCxnSpPr/>
      </xdr:nvCxnSpPr>
      <xdr:spPr>
        <a:xfrm>
          <a:off x="10388600" y="896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74603</xdr:rowOff>
    </xdr:from>
    <xdr:to>
      <xdr:col>15</xdr:col>
      <xdr:colOff>180975</xdr:colOff>
      <xdr:row>52</xdr:row>
      <xdr:rowOff>48020</xdr:rowOff>
    </xdr:to>
    <xdr:cxnSp macro="">
      <xdr:nvCxnSpPr>
        <xdr:cNvPr id="351" name="直線コネクタ 350"/>
        <xdr:cNvCxnSpPr/>
      </xdr:nvCxnSpPr>
      <xdr:spPr>
        <a:xfrm>
          <a:off x="9639300" y="8647103"/>
          <a:ext cx="838200" cy="31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158440</xdr:rowOff>
    </xdr:from>
    <xdr:ext cx="534377" cy="259045"/>
    <xdr:sp macro="" textlink="">
      <xdr:nvSpPr>
        <xdr:cNvPr id="352" name="普通建設事業費平均値テキスト"/>
        <xdr:cNvSpPr txBox="1"/>
      </xdr:nvSpPr>
      <xdr:spPr>
        <a:xfrm>
          <a:off x="10528300" y="9588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8563</xdr:rowOff>
    </xdr:from>
    <xdr:to>
      <xdr:col>15</xdr:col>
      <xdr:colOff>231775</xdr:colOff>
      <xdr:row>56</xdr:row>
      <xdr:rowOff>110163</xdr:rowOff>
    </xdr:to>
    <xdr:sp macro="" textlink="">
      <xdr:nvSpPr>
        <xdr:cNvPr id="353" name="フローチャート : 判断 352"/>
        <xdr:cNvSpPr/>
      </xdr:nvSpPr>
      <xdr:spPr>
        <a:xfrm>
          <a:off x="10426700" y="960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74603</xdr:rowOff>
    </xdr:from>
    <xdr:to>
      <xdr:col>14</xdr:col>
      <xdr:colOff>28575</xdr:colOff>
      <xdr:row>52</xdr:row>
      <xdr:rowOff>76465</xdr:rowOff>
    </xdr:to>
    <xdr:cxnSp macro="">
      <xdr:nvCxnSpPr>
        <xdr:cNvPr id="354" name="直線コネクタ 353"/>
        <xdr:cNvCxnSpPr/>
      </xdr:nvCxnSpPr>
      <xdr:spPr>
        <a:xfrm flipV="1">
          <a:off x="8750300" y="8647103"/>
          <a:ext cx="889000" cy="34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584</xdr:rowOff>
    </xdr:from>
    <xdr:to>
      <xdr:col>14</xdr:col>
      <xdr:colOff>79375</xdr:colOff>
      <xdr:row>56</xdr:row>
      <xdr:rowOff>102184</xdr:rowOff>
    </xdr:to>
    <xdr:sp macro="" textlink="">
      <xdr:nvSpPr>
        <xdr:cNvPr id="355" name="フローチャート : 判断 354"/>
        <xdr:cNvSpPr/>
      </xdr:nvSpPr>
      <xdr:spPr>
        <a:xfrm>
          <a:off x="9588500" y="960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93311</xdr:rowOff>
    </xdr:from>
    <xdr:ext cx="534377" cy="259045"/>
    <xdr:sp macro="" textlink="">
      <xdr:nvSpPr>
        <xdr:cNvPr id="356" name="テキスト ボックス 355"/>
        <xdr:cNvSpPr txBox="1"/>
      </xdr:nvSpPr>
      <xdr:spPr>
        <a:xfrm>
          <a:off x="9372111" y="969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76465</xdr:rowOff>
    </xdr:from>
    <xdr:to>
      <xdr:col>12</xdr:col>
      <xdr:colOff>511175</xdr:colOff>
      <xdr:row>57</xdr:row>
      <xdr:rowOff>13404</xdr:rowOff>
    </xdr:to>
    <xdr:cxnSp macro="">
      <xdr:nvCxnSpPr>
        <xdr:cNvPr id="357" name="直線コネクタ 356"/>
        <xdr:cNvCxnSpPr/>
      </xdr:nvCxnSpPr>
      <xdr:spPr>
        <a:xfrm flipV="1">
          <a:off x="7861300" y="8991865"/>
          <a:ext cx="889000" cy="79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43431</xdr:rowOff>
    </xdr:from>
    <xdr:to>
      <xdr:col>12</xdr:col>
      <xdr:colOff>561975</xdr:colOff>
      <xdr:row>56</xdr:row>
      <xdr:rowOff>145031</xdr:rowOff>
    </xdr:to>
    <xdr:sp macro="" textlink="">
      <xdr:nvSpPr>
        <xdr:cNvPr id="358" name="フローチャート : 判断 357"/>
        <xdr:cNvSpPr/>
      </xdr:nvSpPr>
      <xdr:spPr>
        <a:xfrm>
          <a:off x="8699500" y="964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136158</xdr:rowOff>
    </xdr:from>
    <xdr:ext cx="534377" cy="259045"/>
    <xdr:sp macro="" textlink="">
      <xdr:nvSpPr>
        <xdr:cNvPr id="359" name="テキスト ボックス 358"/>
        <xdr:cNvSpPr txBox="1"/>
      </xdr:nvSpPr>
      <xdr:spPr>
        <a:xfrm>
          <a:off x="8483111" y="973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13404</xdr:rowOff>
    </xdr:from>
    <xdr:to>
      <xdr:col>11</xdr:col>
      <xdr:colOff>307975</xdr:colOff>
      <xdr:row>58</xdr:row>
      <xdr:rowOff>28273</xdr:rowOff>
    </xdr:to>
    <xdr:cxnSp macro="">
      <xdr:nvCxnSpPr>
        <xdr:cNvPr id="360" name="直線コネクタ 359"/>
        <xdr:cNvCxnSpPr/>
      </xdr:nvCxnSpPr>
      <xdr:spPr>
        <a:xfrm flipV="1">
          <a:off x="6972300" y="9786054"/>
          <a:ext cx="889000" cy="18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108440</xdr:rowOff>
    </xdr:from>
    <xdr:to>
      <xdr:col>11</xdr:col>
      <xdr:colOff>358775</xdr:colOff>
      <xdr:row>57</xdr:row>
      <xdr:rowOff>38590</xdr:rowOff>
    </xdr:to>
    <xdr:sp macro="" textlink="">
      <xdr:nvSpPr>
        <xdr:cNvPr id="361" name="フローチャート : 判断 360"/>
        <xdr:cNvSpPr/>
      </xdr:nvSpPr>
      <xdr:spPr>
        <a:xfrm>
          <a:off x="7810500" y="97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55117</xdr:rowOff>
    </xdr:from>
    <xdr:ext cx="534377" cy="259045"/>
    <xdr:sp macro="" textlink="">
      <xdr:nvSpPr>
        <xdr:cNvPr id="362" name="テキスト ボックス 361"/>
        <xdr:cNvSpPr txBox="1"/>
      </xdr:nvSpPr>
      <xdr:spPr>
        <a:xfrm>
          <a:off x="7594111" y="948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85003</xdr:rowOff>
    </xdr:from>
    <xdr:to>
      <xdr:col>10</xdr:col>
      <xdr:colOff>155575</xdr:colOff>
      <xdr:row>57</xdr:row>
      <xdr:rowOff>15153</xdr:rowOff>
    </xdr:to>
    <xdr:sp macro="" textlink="">
      <xdr:nvSpPr>
        <xdr:cNvPr id="363" name="フローチャート : 判断 362"/>
        <xdr:cNvSpPr/>
      </xdr:nvSpPr>
      <xdr:spPr>
        <a:xfrm>
          <a:off x="6921500" y="968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31680</xdr:rowOff>
    </xdr:from>
    <xdr:ext cx="534377" cy="259045"/>
    <xdr:sp macro="" textlink="">
      <xdr:nvSpPr>
        <xdr:cNvPr id="364" name="テキスト ボックス 363"/>
        <xdr:cNvSpPr txBox="1"/>
      </xdr:nvSpPr>
      <xdr:spPr>
        <a:xfrm>
          <a:off x="6705111" y="946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51</xdr:row>
      <xdr:rowOff>168670</xdr:rowOff>
    </xdr:from>
    <xdr:to>
      <xdr:col>15</xdr:col>
      <xdr:colOff>231775</xdr:colOff>
      <xdr:row>52</xdr:row>
      <xdr:rowOff>98820</xdr:rowOff>
    </xdr:to>
    <xdr:sp macro="" textlink="">
      <xdr:nvSpPr>
        <xdr:cNvPr id="370" name="円/楕円 369"/>
        <xdr:cNvSpPr/>
      </xdr:nvSpPr>
      <xdr:spPr>
        <a:xfrm>
          <a:off x="10426700" y="891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121697</xdr:rowOff>
    </xdr:from>
    <xdr:ext cx="599010" cy="259045"/>
    <xdr:sp macro="" textlink="">
      <xdr:nvSpPr>
        <xdr:cNvPr id="371" name="普通建設事業費該当値テキスト"/>
        <xdr:cNvSpPr txBox="1"/>
      </xdr:nvSpPr>
      <xdr:spPr>
        <a:xfrm>
          <a:off x="10528300" y="8865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114,922</a:t>
          </a:r>
          <a:endParaRPr kumimoji="1" lang="ja-JP" altLang="en-US" sz="1000" b="1">
            <a:solidFill>
              <a:srgbClr val="FF0000"/>
            </a:solidFill>
            <a:latin typeface="ＭＳ Ｐゴシック"/>
          </a:endParaRPr>
        </a:p>
      </xdr:txBody>
    </xdr:sp>
    <xdr:clientData/>
  </xdr:oneCellAnchor>
  <xdr:twoCellAnchor>
    <xdr:from>
      <xdr:col>13</xdr:col>
      <xdr:colOff>663575</xdr:colOff>
      <xdr:row>50</xdr:row>
      <xdr:rowOff>23803</xdr:rowOff>
    </xdr:from>
    <xdr:to>
      <xdr:col>14</xdr:col>
      <xdr:colOff>79375</xdr:colOff>
      <xdr:row>50</xdr:row>
      <xdr:rowOff>125403</xdr:rowOff>
    </xdr:to>
    <xdr:sp macro="" textlink="">
      <xdr:nvSpPr>
        <xdr:cNvPr id="372" name="円/楕円 371"/>
        <xdr:cNvSpPr/>
      </xdr:nvSpPr>
      <xdr:spPr>
        <a:xfrm>
          <a:off x="9588500" y="859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48</xdr:row>
      <xdr:rowOff>141930</xdr:rowOff>
    </xdr:from>
    <xdr:ext cx="599010" cy="259045"/>
    <xdr:sp macro="" textlink="">
      <xdr:nvSpPr>
        <xdr:cNvPr id="373" name="テキスト ボックス 372"/>
        <xdr:cNvSpPr txBox="1"/>
      </xdr:nvSpPr>
      <xdr:spPr>
        <a:xfrm>
          <a:off x="9339794" y="837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143,980</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25665</xdr:rowOff>
    </xdr:from>
    <xdr:to>
      <xdr:col>12</xdr:col>
      <xdr:colOff>561975</xdr:colOff>
      <xdr:row>52</xdr:row>
      <xdr:rowOff>127265</xdr:rowOff>
    </xdr:to>
    <xdr:sp macro="" textlink="">
      <xdr:nvSpPr>
        <xdr:cNvPr id="374" name="円/楕円 373"/>
        <xdr:cNvSpPr/>
      </xdr:nvSpPr>
      <xdr:spPr>
        <a:xfrm>
          <a:off x="8699500" y="894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50</xdr:row>
      <xdr:rowOff>143792</xdr:rowOff>
    </xdr:from>
    <xdr:ext cx="599010" cy="259045"/>
    <xdr:sp macro="" textlink="">
      <xdr:nvSpPr>
        <xdr:cNvPr id="375" name="テキスト ボックス 374"/>
        <xdr:cNvSpPr txBox="1"/>
      </xdr:nvSpPr>
      <xdr:spPr>
        <a:xfrm>
          <a:off x="8450794" y="8716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112,309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134054</xdr:rowOff>
    </xdr:from>
    <xdr:to>
      <xdr:col>11</xdr:col>
      <xdr:colOff>358775</xdr:colOff>
      <xdr:row>57</xdr:row>
      <xdr:rowOff>64204</xdr:rowOff>
    </xdr:to>
    <xdr:sp macro="" textlink="">
      <xdr:nvSpPr>
        <xdr:cNvPr id="376" name="円/楕円 375"/>
        <xdr:cNvSpPr/>
      </xdr:nvSpPr>
      <xdr:spPr>
        <a:xfrm>
          <a:off x="7810500" y="973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55331</xdr:rowOff>
    </xdr:from>
    <xdr:ext cx="534377" cy="259045"/>
    <xdr:sp macro="" textlink="">
      <xdr:nvSpPr>
        <xdr:cNvPr id="377" name="テキスト ボックス 376"/>
        <xdr:cNvSpPr txBox="1"/>
      </xdr:nvSpPr>
      <xdr:spPr>
        <a:xfrm>
          <a:off x="7594111" y="982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39,352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148923</xdr:rowOff>
    </xdr:from>
    <xdr:to>
      <xdr:col>10</xdr:col>
      <xdr:colOff>155575</xdr:colOff>
      <xdr:row>58</xdr:row>
      <xdr:rowOff>79073</xdr:rowOff>
    </xdr:to>
    <xdr:sp macro="" textlink="">
      <xdr:nvSpPr>
        <xdr:cNvPr id="378" name="円/楕円 377"/>
        <xdr:cNvSpPr/>
      </xdr:nvSpPr>
      <xdr:spPr>
        <a:xfrm>
          <a:off x="6921500" y="992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70200</xdr:rowOff>
    </xdr:from>
    <xdr:ext cx="534377" cy="259045"/>
    <xdr:sp macro="" textlink="">
      <xdr:nvSpPr>
        <xdr:cNvPr id="379" name="テキスト ボックス 378"/>
        <xdr:cNvSpPr txBox="1"/>
      </xdr:nvSpPr>
      <xdr:spPr>
        <a:xfrm>
          <a:off x="6705111" y="1001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1" name="テキスト ボックス 400"/>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79187</xdr:rowOff>
    </xdr:from>
    <xdr:to>
      <xdr:col>15</xdr:col>
      <xdr:colOff>180340</xdr:colOff>
      <xdr:row>79</xdr:row>
      <xdr:rowOff>50416</xdr:rowOff>
    </xdr:to>
    <xdr:cxnSp macro="">
      <xdr:nvCxnSpPr>
        <xdr:cNvPr id="405" name="直線コネクタ 404"/>
        <xdr:cNvCxnSpPr/>
      </xdr:nvCxnSpPr>
      <xdr:spPr>
        <a:xfrm flipV="1">
          <a:off x="10475595" y="12080687"/>
          <a:ext cx="1270" cy="1514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54243</xdr:rowOff>
    </xdr:from>
    <xdr:ext cx="469744" cy="259045"/>
    <xdr:sp macro="" textlink="">
      <xdr:nvSpPr>
        <xdr:cNvPr id="406" name="普通建設事業費 （ うち新規整備　）最小値テキスト"/>
        <xdr:cNvSpPr txBox="1"/>
      </xdr:nvSpPr>
      <xdr:spPr>
        <a:xfrm>
          <a:off x="10528300" y="1359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2,968</a:t>
          </a:r>
          <a:endParaRPr kumimoji="1" lang="ja-JP" altLang="en-US" sz="1000" b="1">
            <a:latin typeface="ＭＳ Ｐゴシック"/>
          </a:endParaRPr>
        </a:p>
      </xdr:txBody>
    </xdr:sp>
    <xdr:clientData/>
  </xdr:oneCellAnchor>
  <xdr:twoCellAnchor>
    <xdr:from>
      <xdr:col>15</xdr:col>
      <xdr:colOff>92075</xdr:colOff>
      <xdr:row>79</xdr:row>
      <xdr:rowOff>50416</xdr:rowOff>
    </xdr:from>
    <xdr:to>
      <xdr:col>15</xdr:col>
      <xdr:colOff>269875</xdr:colOff>
      <xdr:row>79</xdr:row>
      <xdr:rowOff>50416</xdr:rowOff>
    </xdr:to>
    <xdr:cxnSp macro="">
      <xdr:nvCxnSpPr>
        <xdr:cNvPr id="407" name="直線コネクタ 406"/>
        <xdr:cNvCxnSpPr/>
      </xdr:nvCxnSpPr>
      <xdr:spPr>
        <a:xfrm>
          <a:off x="10388600" y="1359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25864</xdr:rowOff>
    </xdr:from>
    <xdr:ext cx="534377" cy="259045"/>
    <xdr:sp macro="" textlink="">
      <xdr:nvSpPr>
        <xdr:cNvPr id="408" name="普通建設事業費 （ うち新規整備　）最大値テキスト"/>
        <xdr:cNvSpPr txBox="1"/>
      </xdr:nvSpPr>
      <xdr:spPr>
        <a:xfrm>
          <a:off x="10528300" y="118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95,706</a:t>
          </a:r>
          <a:endParaRPr kumimoji="1" lang="ja-JP" altLang="en-US" sz="1000" b="1">
            <a:latin typeface="ＭＳ Ｐゴシック"/>
          </a:endParaRPr>
        </a:p>
      </xdr:txBody>
    </xdr:sp>
    <xdr:clientData/>
  </xdr:oneCellAnchor>
  <xdr:twoCellAnchor>
    <xdr:from>
      <xdr:col>15</xdr:col>
      <xdr:colOff>92075</xdr:colOff>
      <xdr:row>70</xdr:row>
      <xdr:rowOff>79187</xdr:rowOff>
    </xdr:from>
    <xdr:to>
      <xdr:col>15</xdr:col>
      <xdr:colOff>269875</xdr:colOff>
      <xdr:row>70</xdr:row>
      <xdr:rowOff>79187</xdr:rowOff>
    </xdr:to>
    <xdr:cxnSp macro="">
      <xdr:nvCxnSpPr>
        <xdr:cNvPr id="409" name="直線コネクタ 408"/>
        <xdr:cNvCxnSpPr/>
      </xdr:nvCxnSpPr>
      <xdr:spPr>
        <a:xfrm>
          <a:off x="10388600" y="1208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32731</xdr:rowOff>
    </xdr:from>
    <xdr:to>
      <xdr:col>15</xdr:col>
      <xdr:colOff>180975</xdr:colOff>
      <xdr:row>70</xdr:row>
      <xdr:rowOff>79187</xdr:rowOff>
    </xdr:to>
    <xdr:cxnSp macro="">
      <xdr:nvCxnSpPr>
        <xdr:cNvPr id="410" name="直線コネクタ 409"/>
        <xdr:cNvCxnSpPr/>
      </xdr:nvCxnSpPr>
      <xdr:spPr>
        <a:xfrm>
          <a:off x="9639300" y="12034231"/>
          <a:ext cx="838200" cy="4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74430</xdr:rowOff>
    </xdr:from>
    <xdr:ext cx="534377" cy="259045"/>
    <xdr:sp macro="" textlink="">
      <xdr:nvSpPr>
        <xdr:cNvPr id="411" name="普通建設事業費 （ うち新規整備　）平均値テキスト"/>
        <xdr:cNvSpPr txBox="1"/>
      </xdr:nvSpPr>
      <xdr:spPr>
        <a:xfrm>
          <a:off x="10528300" y="13276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96003</xdr:rowOff>
    </xdr:from>
    <xdr:to>
      <xdr:col>15</xdr:col>
      <xdr:colOff>231775</xdr:colOff>
      <xdr:row>78</xdr:row>
      <xdr:rowOff>26153</xdr:rowOff>
    </xdr:to>
    <xdr:sp macro="" textlink="">
      <xdr:nvSpPr>
        <xdr:cNvPr id="412" name="フローチャート : 判断 411"/>
        <xdr:cNvSpPr/>
      </xdr:nvSpPr>
      <xdr:spPr>
        <a:xfrm>
          <a:off x="10426700" y="1329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81504</xdr:rowOff>
    </xdr:from>
    <xdr:to>
      <xdr:col>14</xdr:col>
      <xdr:colOff>79375</xdr:colOff>
      <xdr:row>78</xdr:row>
      <xdr:rowOff>11654</xdr:rowOff>
    </xdr:to>
    <xdr:sp macro="" textlink="">
      <xdr:nvSpPr>
        <xdr:cNvPr id="413" name="フローチャート : 判断 412"/>
        <xdr:cNvSpPr/>
      </xdr:nvSpPr>
      <xdr:spPr>
        <a:xfrm>
          <a:off x="9588500" y="1328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2781</xdr:rowOff>
    </xdr:from>
    <xdr:ext cx="534377" cy="259045"/>
    <xdr:sp macro="" textlink="">
      <xdr:nvSpPr>
        <xdr:cNvPr id="414" name="テキスト ボックス 413"/>
        <xdr:cNvSpPr txBox="1"/>
      </xdr:nvSpPr>
      <xdr:spPr>
        <a:xfrm>
          <a:off x="9372111" y="133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70</xdr:row>
      <xdr:rowOff>28387</xdr:rowOff>
    </xdr:from>
    <xdr:to>
      <xdr:col>15</xdr:col>
      <xdr:colOff>231775</xdr:colOff>
      <xdr:row>70</xdr:row>
      <xdr:rowOff>129987</xdr:rowOff>
    </xdr:to>
    <xdr:sp macro="" textlink="">
      <xdr:nvSpPr>
        <xdr:cNvPr id="420" name="円/楕円 419"/>
        <xdr:cNvSpPr/>
      </xdr:nvSpPr>
      <xdr:spPr>
        <a:xfrm>
          <a:off x="10426700" y="1202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69</xdr:row>
      <xdr:rowOff>152864</xdr:rowOff>
    </xdr:from>
    <xdr:ext cx="534377" cy="259045"/>
    <xdr:sp macro="" textlink="">
      <xdr:nvSpPr>
        <xdr:cNvPr id="421" name="普通建設事業費 （ うち新規整備　）該当値テキスト"/>
        <xdr:cNvSpPr txBox="1"/>
      </xdr:nvSpPr>
      <xdr:spPr>
        <a:xfrm>
          <a:off x="10528300" y="1198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95,706</a:t>
          </a:r>
          <a:endParaRPr kumimoji="1" lang="ja-JP" altLang="en-US" sz="1000" b="1">
            <a:solidFill>
              <a:srgbClr val="FF0000"/>
            </a:solidFill>
            <a:latin typeface="ＭＳ Ｐゴシック"/>
          </a:endParaRPr>
        </a:p>
      </xdr:txBody>
    </xdr:sp>
    <xdr:clientData/>
  </xdr:oneCellAnchor>
  <xdr:twoCellAnchor>
    <xdr:from>
      <xdr:col>13</xdr:col>
      <xdr:colOff>663575</xdr:colOff>
      <xdr:row>69</xdr:row>
      <xdr:rowOff>153381</xdr:rowOff>
    </xdr:from>
    <xdr:to>
      <xdr:col>14</xdr:col>
      <xdr:colOff>79375</xdr:colOff>
      <xdr:row>70</xdr:row>
      <xdr:rowOff>83531</xdr:rowOff>
    </xdr:to>
    <xdr:sp macro="" textlink="">
      <xdr:nvSpPr>
        <xdr:cNvPr id="422" name="円/楕円 421"/>
        <xdr:cNvSpPr/>
      </xdr:nvSpPr>
      <xdr:spPr>
        <a:xfrm>
          <a:off x="9588500" y="1198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68</xdr:row>
      <xdr:rowOff>100058</xdr:rowOff>
    </xdr:from>
    <xdr:ext cx="534377" cy="259045"/>
    <xdr:sp macro="" textlink="">
      <xdr:nvSpPr>
        <xdr:cNvPr id="423" name="テキスト ボックス 422"/>
        <xdr:cNvSpPr txBox="1"/>
      </xdr:nvSpPr>
      <xdr:spPr>
        <a:xfrm>
          <a:off x="9372111" y="1175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98,551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4" name="直線コネクタ 43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5" name="テキスト ボックス 43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6" name="直線コネクタ 43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7" name="テキスト ボックス 43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8" name="直線コネクタ 43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9" name="テキスト ボックス 43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0" name="直線コネクタ 43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1" name="テキスト ボックス 44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2" name="直線コネクタ 44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3" name="テキスト ボックス 44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4" name="直線コネクタ 44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5" name="テキスト ボックス 44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7" name="テキスト ボックス 44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150281</xdr:rowOff>
    </xdr:from>
    <xdr:to>
      <xdr:col>15</xdr:col>
      <xdr:colOff>180340</xdr:colOff>
      <xdr:row>98</xdr:row>
      <xdr:rowOff>161711</xdr:rowOff>
    </xdr:to>
    <xdr:cxnSp macro="">
      <xdr:nvCxnSpPr>
        <xdr:cNvPr id="449" name="直線コネクタ 448"/>
        <xdr:cNvCxnSpPr/>
      </xdr:nvCxnSpPr>
      <xdr:spPr>
        <a:xfrm flipV="1">
          <a:off x="10475595" y="15409331"/>
          <a:ext cx="127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165538</xdr:rowOff>
    </xdr:from>
    <xdr:ext cx="469744" cy="259045"/>
    <xdr:sp macro="" textlink="">
      <xdr:nvSpPr>
        <xdr:cNvPr id="450" name="普通建設事業費 （ うち更新整備　）最小値テキスト"/>
        <xdr:cNvSpPr txBox="1"/>
      </xdr:nvSpPr>
      <xdr:spPr>
        <a:xfrm>
          <a:off x="10528300" y="1696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a:t>
          </a:r>
          <a:endParaRPr kumimoji="1" lang="ja-JP" altLang="en-US" sz="1000" b="1">
            <a:latin typeface="ＭＳ Ｐゴシック"/>
          </a:endParaRPr>
        </a:p>
      </xdr:txBody>
    </xdr:sp>
    <xdr:clientData/>
  </xdr:oneCellAnchor>
  <xdr:twoCellAnchor>
    <xdr:from>
      <xdr:col>15</xdr:col>
      <xdr:colOff>92075</xdr:colOff>
      <xdr:row>98</xdr:row>
      <xdr:rowOff>161711</xdr:rowOff>
    </xdr:from>
    <xdr:to>
      <xdr:col>15</xdr:col>
      <xdr:colOff>269875</xdr:colOff>
      <xdr:row>98</xdr:row>
      <xdr:rowOff>161711</xdr:rowOff>
    </xdr:to>
    <xdr:cxnSp macro="">
      <xdr:nvCxnSpPr>
        <xdr:cNvPr id="451" name="直線コネクタ 450"/>
        <xdr:cNvCxnSpPr/>
      </xdr:nvCxnSpPr>
      <xdr:spPr>
        <a:xfrm>
          <a:off x="10388600" y="1696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96958</xdr:rowOff>
    </xdr:from>
    <xdr:ext cx="534377" cy="259045"/>
    <xdr:sp macro="" textlink="">
      <xdr:nvSpPr>
        <xdr:cNvPr id="452" name="普通建設事業費 （ うち更新整備　）最大値テキスト"/>
        <xdr:cNvSpPr txBox="1"/>
      </xdr:nvSpPr>
      <xdr:spPr>
        <a:xfrm>
          <a:off x="10528300" y="1518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50,926</a:t>
          </a:r>
          <a:endParaRPr kumimoji="1" lang="ja-JP" altLang="en-US" sz="1000" b="1">
            <a:latin typeface="ＭＳ Ｐゴシック"/>
          </a:endParaRPr>
        </a:p>
      </xdr:txBody>
    </xdr:sp>
    <xdr:clientData/>
  </xdr:oneCellAnchor>
  <xdr:twoCellAnchor>
    <xdr:from>
      <xdr:col>15</xdr:col>
      <xdr:colOff>92075</xdr:colOff>
      <xdr:row>89</xdr:row>
      <xdr:rowOff>150281</xdr:rowOff>
    </xdr:from>
    <xdr:to>
      <xdr:col>15</xdr:col>
      <xdr:colOff>269875</xdr:colOff>
      <xdr:row>89</xdr:row>
      <xdr:rowOff>150281</xdr:rowOff>
    </xdr:to>
    <xdr:cxnSp macro="">
      <xdr:nvCxnSpPr>
        <xdr:cNvPr id="453" name="直線コネクタ 452"/>
        <xdr:cNvCxnSpPr/>
      </xdr:nvCxnSpPr>
      <xdr:spPr>
        <a:xfrm>
          <a:off x="10388600" y="1540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6753</xdr:rowOff>
    </xdr:from>
    <xdr:to>
      <xdr:col>15</xdr:col>
      <xdr:colOff>180975</xdr:colOff>
      <xdr:row>97</xdr:row>
      <xdr:rowOff>32159</xdr:rowOff>
    </xdr:to>
    <xdr:cxnSp macro="">
      <xdr:nvCxnSpPr>
        <xdr:cNvPr id="454" name="直線コネクタ 453"/>
        <xdr:cNvCxnSpPr/>
      </xdr:nvCxnSpPr>
      <xdr:spPr>
        <a:xfrm>
          <a:off x="9639300" y="16637403"/>
          <a:ext cx="838200" cy="2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16484</xdr:rowOff>
    </xdr:from>
    <xdr:ext cx="534377" cy="259045"/>
    <xdr:sp macro="" textlink="">
      <xdr:nvSpPr>
        <xdr:cNvPr id="455" name="普通建設事業費 （ うち更新整備　）平均値テキスト"/>
        <xdr:cNvSpPr txBox="1"/>
      </xdr:nvSpPr>
      <xdr:spPr>
        <a:xfrm>
          <a:off x="10528300" y="16132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165057</xdr:rowOff>
    </xdr:from>
    <xdr:to>
      <xdr:col>15</xdr:col>
      <xdr:colOff>231775</xdr:colOff>
      <xdr:row>95</xdr:row>
      <xdr:rowOff>95207</xdr:rowOff>
    </xdr:to>
    <xdr:sp macro="" textlink="">
      <xdr:nvSpPr>
        <xdr:cNvPr id="456" name="フローチャート : 判断 455"/>
        <xdr:cNvSpPr/>
      </xdr:nvSpPr>
      <xdr:spPr>
        <a:xfrm>
          <a:off x="10426700" y="1628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12156</xdr:rowOff>
    </xdr:from>
    <xdr:to>
      <xdr:col>14</xdr:col>
      <xdr:colOff>79375</xdr:colOff>
      <xdr:row>95</xdr:row>
      <xdr:rowOff>113756</xdr:rowOff>
    </xdr:to>
    <xdr:sp macro="" textlink="">
      <xdr:nvSpPr>
        <xdr:cNvPr id="457" name="フローチャート : 判断 456"/>
        <xdr:cNvSpPr/>
      </xdr:nvSpPr>
      <xdr:spPr>
        <a:xfrm>
          <a:off x="9588500" y="1629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130283</xdr:rowOff>
    </xdr:from>
    <xdr:ext cx="534377" cy="259045"/>
    <xdr:sp macro="" textlink="">
      <xdr:nvSpPr>
        <xdr:cNvPr id="458" name="テキスト ボックス 457"/>
        <xdr:cNvSpPr txBox="1"/>
      </xdr:nvSpPr>
      <xdr:spPr>
        <a:xfrm>
          <a:off x="9372111" y="1607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152809</xdr:rowOff>
    </xdr:from>
    <xdr:to>
      <xdr:col>15</xdr:col>
      <xdr:colOff>231775</xdr:colOff>
      <xdr:row>97</xdr:row>
      <xdr:rowOff>82959</xdr:rowOff>
    </xdr:to>
    <xdr:sp macro="" textlink="">
      <xdr:nvSpPr>
        <xdr:cNvPr id="464" name="円/楕円 463"/>
        <xdr:cNvSpPr/>
      </xdr:nvSpPr>
      <xdr:spPr>
        <a:xfrm>
          <a:off x="10426700" y="1661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131236</xdr:rowOff>
    </xdr:from>
    <xdr:ext cx="534377" cy="259045"/>
    <xdr:sp macro="" textlink="">
      <xdr:nvSpPr>
        <xdr:cNvPr id="465" name="普通建設事業費 （ うち更新整備　）該当値テキスト"/>
        <xdr:cNvSpPr txBox="1"/>
      </xdr:nvSpPr>
      <xdr:spPr>
        <a:xfrm>
          <a:off x="10528300" y="1659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12,543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127403</xdr:rowOff>
    </xdr:from>
    <xdr:to>
      <xdr:col>14</xdr:col>
      <xdr:colOff>79375</xdr:colOff>
      <xdr:row>97</xdr:row>
      <xdr:rowOff>57553</xdr:rowOff>
    </xdr:to>
    <xdr:sp macro="" textlink="">
      <xdr:nvSpPr>
        <xdr:cNvPr id="466" name="円/楕円 465"/>
        <xdr:cNvSpPr/>
      </xdr:nvSpPr>
      <xdr:spPr>
        <a:xfrm>
          <a:off x="9588500" y="1658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48680</xdr:rowOff>
    </xdr:from>
    <xdr:ext cx="534377" cy="259045"/>
    <xdr:sp macro="" textlink="">
      <xdr:nvSpPr>
        <xdr:cNvPr id="467" name="テキスト ボックス 466"/>
        <xdr:cNvSpPr txBox="1"/>
      </xdr:nvSpPr>
      <xdr:spPr>
        <a:xfrm>
          <a:off x="9372111" y="1667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8" name="直線コネクタ 47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9" name="テキスト ボックス 47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0" name="直線コネクタ 47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1" name="テキスト ボックス 48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2" name="直線コネクタ 48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3" name="テキスト ボックス 48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4" name="直線コネクタ 48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5" name="テキスト ボックス 48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6" name="直線コネクタ 48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7" name="テキスト ボックス 48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9" name="テキスト ボックス 48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25857</xdr:rowOff>
    </xdr:from>
    <xdr:to>
      <xdr:col>23</xdr:col>
      <xdr:colOff>516889</xdr:colOff>
      <xdr:row>39</xdr:row>
      <xdr:rowOff>44450</xdr:rowOff>
    </xdr:to>
    <xdr:cxnSp macro="">
      <xdr:nvCxnSpPr>
        <xdr:cNvPr id="491" name="直線コネクタ 490"/>
        <xdr:cNvCxnSpPr/>
      </xdr:nvCxnSpPr>
      <xdr:spPr>
        <a:xfrm flipV="1">
          <a:off x="16317595" y="5340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59910</xdr:rowOff>
    </xdr:from>
    <xdr:ext cx="249299" cy="259045"/>
    <xdr:sp macro="" textlink="">
      <xdr:nvSpPr>
        <xdr:cNvPr id="492" name="災害復旧事業費最小値テキスト"/>
        <xdr:cNvSpPr txBox="1"/>
      </xdr:nvSpPr>
      <xdr:spPr>
        <a:xfrm>
          <a:off x="16370300" y="6746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3" name="直線コネクタ 49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143984</xdr:rowOff>
    </xdr:from>
    <xdr:ext cx="534377" cy="259045"/>
    <xdr:sp macro="" textlink="">
      <xdr:nvSpPr>
        <xdr:cNvPr id="494" name="災害復旧事業費最大値テキスト"/>
        <xdr:cNvSpPr txBox="1"/>
      </xdr:nvSpPr>
      <xdr:spPr>
        <a:xfrm>
          <a:off x="16370300" y="511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31</xdr:row>
      <xdr:rowOff>25857</xdr:rowOff>
    </xdr:from>
    <xdr:to>
      <xdr:col>23</xdr:col>
      <xdr:colOff>606425</xdr:colOff>
      <xdr:row>31</xdr:row>
      <xdr:rowOff>25857</xdr:rowOff>
    </xdr:to>
    <xdr:cxnSp macro="">
      <xdr:nvCxnSpPr>
        <xdr:cNvPr id="495" name="直線コネクタ 494"/>
        <xdr:cNvCxnSpPr/>
      </xdr:nvCxnSpPr>
      <xdr:spPr>
        <a:xfrm>
          <a:off x="16230600" y="534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42621</xdr:rowOff>
    </xdr:from>
    <xdr:to>
      <xdr:col>23</xdr:col>
      <xdr:colOff>517525</xdr:colOff>
      <xdr:row>37</xdr:row>
      <xdr:rowOff>147472</xdr:rowOff>
    </xdr:to>
    <xdr:cxnSp macro="">
      <xdr:nvCxnSpPr>
        <xdr:cNvPr id="496" name="直線コネクタ 495"/>
        <xdr:cNvCxnSpPr/>
      </xdr:nvCxnSpPr>
      <xdr:spPr>
        <a:xfrm>
          <a:off x="15481300" y="6386271"/>
          <a:ext cx="838200" cy="10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104360</xdr:rowOff>
    </xdr:from>
    <xdr:ext cx="469744" cy="259045"/>
    <xdr:sp macro="" textlink="">
      <xdr:nvSpPr>
        <xdr:cNvPr id="497" name="災害復旧事業費平均値テキスト"/>
        <xdr:cNvSpPr txBox="1"/>
      </xdr:nvSpPr>
      <xdr:spPr>
        <a:xfrm>
          <a:off x="16370300" y="6619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125933</xdr:rowOff>
    </xdr:from>
    <xdr:to>
      <xdr:col>23</xdr:col>
      <xdr:colOff>568325</xdr:colOff>
      <xdr:row>39</xdr:row>
      <xdr:rowOff>56083</xdr:rowOff>
    </xdr:to>
    <xdr:sp macro="" textlink="">
      <xdr:nvSpPr>
        <xdr:cNvPr id="498" name="フローチャート : 判断 497"/>
        <xdr:cNvSpPr/>
      </xdr:nvSpPr>
      <xdr:spPr>
        <a:xfrm>
          <a:off x="162687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117068</xdr:rowOff>
    </xdr:from>
    <xdr:to>
      <xdr:col>22</xdr:col>
      <xdr:colOff>365125</xdr:colOff>
      <xdr:row>37</xdr:row>
      <xdr:rowOff>42621</xdr:rowOff>
    </xdr:to>
    <xdr:cxnSp macro="">
      <xdr:nvCxnSpPr>
        <xdr:cNvPr id="499" name="直線コネクタ 498"/>
        <xdr:cNvCxnSpPr/>
      </xdr:nvCxnSpPr>
      <xdr:spPr>
        <a:xfrm>
          <a:off x="14592300" y="6289268"/>
          <a:ext cx="889000" cy="9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128333</xdr:rowOff>
    </xdr:from>
    <xdr:to>
      <xdr:col>22</xdr:col>
      <xdr:colOff>415925</xdr:colOff>
      <xdr:row>39</xdr:row>
      <xdr:rowOff>58483</xdr:rowOff>
    </xdr:to>
    <xdr:sp macro="" textlink="">
      <xdr:nvSpPr>
        <xdr:cNvPr id="500" name="フローチャート : 判断 499"/>
        <xdr:cNvSpPr/>
      </xdr:nvSpPr>
      <xdr:spPr>
        <a:xfrm>
          <a:off x="15430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49610</xdr:rowOff>
    </xdr:from>
    <xdr:ext cx="378565" cy="259045"/>
    <xdr:sp macro="" textlink="">
      <xdr:nvSpPr>
        <xdr:cNvPr id="501" name="テキスト ボックス 500"/>
        <xdr:cNvSpPr txBox="1"/>
      </xdr:nvSpPr>
      <xdr:spPr>
        <a:xfrm>
          <a:off x="15292017" y="6736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90132</xdr:rowOff>
    </xdr:from>
    <xdr:to>
      <xdr:col>21</xdr:col>
      <xdr:colOff>161925</xdr:colOff>
      <xdr:row>36</xdr:row>
      <xdr:rowOff>117068</xdr:rowOff>
    </xdr:to>
    <xdr:cxnSp macro="">
      <xdr:nvCxnSpPr>
        <xdr:cNvPr id="502" name="直線コネクタ 501"/>
        <xdr:cNvCxnSpPr/>
      </xdr:nvCxnSpPr>
      <xdr:spPr>
        <a:xfrm>
          <a:off x="13703300" y="5919432"/>
          <a:ext cx="889000" cy="36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127267</xdr:rowOff>
    </xdr:from>
    <xdr:to>
      <xdr:col>21</xdr:col>
      <xdr:colOff>212725</xdr:colOff>
      <xdr:row>39</xdr:row>
      <xdr:rowOff>57417</xdr:rowOff>
    </xdr:to>
    <xdr:sp macro="" textlink="">
      <xdr:nvSpPr>
        <xdr:cNvPr id="503" name="フローチャート : 判断 502"/>
        <xdr:cNvSpPr/>
      </xdr:nvSpPr>
      <xdr:spPr>
        <a:xfrm>
          <a:off x="14541500" y="664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48544</xdr:rowOff>
    </xdr:from>
    <xdr:ext cx="378565" cy="259045"/>
    <xdr:sp macro="" textlink="">
      <xdr:nvSpPr>
        <xdr:cNvPr id="504" name="テキスト ボックス 503"/>
        <xdr:cNvSpPr txBox="1"/>
      </xdr:nvSpPr>
      <xdr:spPr>
        <a:xfrm>
          <a:off x="14403017" y="6735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46507</xdr:rowOff>
    </xdr:from>
    <xdr:to>
      <xdr:col>19</xdr:col>
      <xdr:colOff>644525</xdr:colOff>
      <xdr:row>34</xdr:row>
      <xdr:rowOff>90132</xdr:rowOff>
    </xdr:to>
    <xdr:cxnSp macro="">
      <xdr:nvCxnSpPr>
        <xdr:cNvPr id="505" name="直線コネクタ 504"/>
        <xdr:cNvCxnSpPr/>
      </xdr:nvCxnSpPr>
      <xdr:spPr>
        <a:xfrm>
          <a:off x="12814300" y="5875807"/>
          <a:ext cx="889000" cy="4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112560</xdr:rowOff>
    </xdr:from>
    <xdr:to>
      <xdr:col>20</xdr:col>
      <xdr:colOff>9525</xdr:colOff>
      <xdr:row>39</xdr:row>
      <xdr:rowOff>42710</xdr:rowOff>
    </xdr:to>
    <xdr:sp macro="" textlink="">
      <xdr:nvSpPr>
        <xdr:cNvPr id="506" name="フローチャート : 判断 505"/>
        <xdr:cNvSpPr/>
      </xdr:nvSpPr>
      <xdr:spPr>
        <a:xfrm>
          <a:off x="13652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33837</xdr:rowOff>
    </xdr:from>
    <xdr:ext cx="469744" cy="259045"/>
    <xdr:sp macro="" textlink="">
      <xdr:nvSpPr>
        <xdr:cNvPr id="507" name="テキスト ボックス 506"/>
        <xdr:cNvSpPr txBox="1"/>
      </xdr:nvSpPr>
      <xdr:spPr>
        <a:xfrm>
          <a:off x="13468427" y="672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114122</xdr:rowOff>
    </xdr:from>
    <xdr:to>
      <xdr:col>18</xdr:col>
      <xdr:colOff>492125</xdr:colOff>
      <xdr:row>39</xdr:row>
      <xdr:rowOff>44272</xdr:rowOff>
    </xdr:to>
    <xdr:sp macro="" textlink="">
      <xdr:nvSpPr>
        <xdr:cNvPr id="508" name="フローチャート : 判断 507"/>
        <xdr:cNvSpPr/>
      </xdr:nvSpPr>
      <xdr:spPr>
        <a:xfrm>
          <a:off x="12763500" y="66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35399</xdr:rowOff>
    </xdr:from>
    <xdr:ext cx="469744" cy="259045"/>
    <xdr:sp macro="" textlink="">
      <xdr:nvSpPr>
        <xdr:cNvPr id="509" name="テキスト ボックス 508"/>
        <xdr:cNvSpPr txBox="1"/>
      </xdr:nvSpPr>
      <xdr:spPr>
        <a:xfrm>
          <a:off x="12579427" y="672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96672</xdr:rowOff>
    </xdr:from>
    <xdr:to>
      <xdr:col>23</xdr:col>
      <xdr:colOff>568325</xdr:colOff>
      <xdr:row>38</xdr:row>
      <xdr:rowOff>26822</xdr:rowOff>
    </xdr:to>
    <xdr:sp macro="" textlink="">
      <xdr:nvSpPr>
        <xdr:cNvPr id="515" name="円/楕円 514"/>
        <xdr:cNvSpPr/>
      </xdr:nvSpPr>
      <xdr:spPr>
        <a:xfrm>
          <a:off x="16268700" y="64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119549</xdr:rowOff>
    </xdr:from>
    <xdr:ext cx="469744" cy="259045"/>
    <xdr:sp macro="" textlink="">
      <xdr:nvSpPr>
        <xdr:cNvPr id="516" name="災害復旧事業費該当値テキスト"/>
        <xdr:cNvSpPr txBox="1"/>
      </xdr:nvSpPr>
      <xdr:spPr>
        <a:xfrm>
          <a:off x="16370300" y="629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163271</xdr:rowOff>
    </xdr:from>
    <xdr:to>
      <xdr:col>22</xdr:col>
      <xdr:colOff>415925</xdr:colOff>
      <xdr:row>37</xdr:row>
      <xdr:rowOff>93421</xdr:rowOff>
    </xdr:to>
    <xdr:sp macro="" textlink="">
      <xdr:nvSpPr>
        <xdr:cNvPr id="517" name="円/楕円 516"/>
        <xdr:cNvSpPr/>
      </xdr:nvSpPr>
      <xdr:spPr>
        <a:xfrm>
          <a:off x="15430500" y="633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109948</xdr:rowOff>
    </xdr:from>
    <xdr:ext cx="469744" cy="259045"/>
    <xdr:sp macro="" textlink="">
      <xdr:nvSpPr>
        <xdr:cNvPr id="518" name="テキスト ボックス 517"/>
        <xdr:cNvSpPr txBox="1"/>
      </xdr:nvSpPr>
      <xdr:spPr>
        <a:xfrm>
          <a:off x="15246427" y="611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66268</xdr:rowOff>
    </xdr:from>
    <xdr:to>
      <xdr:col>21</xdr:col>
      <xdr:colOff>212725</xdr:colOff>
      <xdr:row>36</xdr:row>
      <xdr:rowOff>167868</xdr:rowOff>
    </xdr:to>
    <xdr:sp macro="" textlink="">
      <xdr:nvSpPr>
        <xdr:cNvPr id="519" name="円/楕円 518"/>
        <xdr:cNvSpPr/>
      </xdr:nvSpPr>
      <xdr:spPr>
        <a:xfrm>
          <a:off x="14541500" y="62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12945</xdr:rowOff>
    </xdr:from>
    <xdr:ext cx="534377" cy="259045"/>
    <xdr:sp macro="" textlink="">
      <xdr:nvSpPr>
        <xdr:cNvPr id="520" name="テキスト ボックス 519"/>
        <xdr:cNvSpPr txBox="1"/>
      </xdr:nvSpPr>
      <xdr:spPr>
        <a:xfrm>
          <a:off x="14325111" y="601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11,594</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39332</xdr:rowOff>
    </xdr:from>
    <xdr:to>
      <xdr:col>20</xdr:col>
      <xdr:colOff>9525</xdr:colOff>
      <xdr:row>34</xdr:row>
      <xdr:rowOff>140932</xdr:rowOff>
    </xdr:to>
    <xdr:sp macro="" textlink="">
      <xdr:nvSpPr>
        <xdr:cNvPr id="521" name="円/楕円 520"/>
        <xdr:cNvSpPr/>
      </xdr:nvSpPr>
      <xdr:spPr>
        <a:xfrm>
          <a:off x="13652500" y="586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157459</xdr:rowOff>
    </xdr:from>
    <xdr:ext cx="534377" cy="259045"/>
    <xdr:sp macro="" textlink="">
      <xdr:nvSpPr>
        <xdr:cNvPr id="522" name="テキスト ボックス 521"/>
        <xdr:cNvSpPr txBox="1"/>
      </xdr:nvSpPr>
      <xdr:spPr>
        <a:xfrm>
          <a:off x="13436111" y="564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21,301</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167157</xdr:rowOff>
    </xdr:from>
    <xdr:to>
      <xdr:col>18</xdr:col>
      <xdr:colOff>492125</xdr:colOff>
      <xdr:row>34</xdr:row>
      <xdr:rowOff>97307</xdr:rowOff>
    </xdr:to>
    <xdr:sp macro="" textlink="">
      <xdr:nvSpPr>
        <xdr:cNvPr id="523" name="円/楕円 522"/>
        <xdr:cNvSpPr/>
      </xdr:nvSpPr>
      <xdr:spPr>
        <a:xfrm>
          <a:off x="12763500" y="582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113834</xdr:rowOff>
    </xdr:from>
    <xdr:ext cx="534377" cy="259045"/>
    <xdr:sp macro="" textlink="">
      <xdr:nvSpPr>
        <xdr:cNvPr id="524" name="テキスト ボックス 523"/>
        <xdr:cNvSpPr txBox="1"/>
      </xdr:nvSpPr>
      <xdr:spPr>
        <a:xfrm>
          <a:off x="12547111" y="560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6" name="正方形/長方形 52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7" name="正方形/長方形 52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8" name="正方形/長方形 52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9" name="正方形/長方形 52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0" name="正方形/長方形 52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1" name="正方形/長方形 53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2" name="正方形/長方形 53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3" name="テキスト ボックス 53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4" name="直線コネクタ 53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8" name="テキスト ボックス 53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0" name="直線コネクタ 53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5" name="直線コネクタ 54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フローチャート : 判断 54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8" name="直線コネクタ 54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9" name="フローチャート : 判断 54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0" name="テキスト ボックス 54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1" name="直線コネクタ 55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2" name="フローチャート : 判断 55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3" name="テキスト ボックス 55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4" name="直線コネクタ 55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5" name="フローチャート : 判断 55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6" name="テキスト ボックス 55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フローチャート : 判断 55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8" name="テキスト ボックス 55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円/楕円 56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6" name="円/楕円 56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7" name="テキスト ボックス 56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8" name="円/楕円 56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9" name="テキスト ボックス 56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0" name="円/楕円 56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1" name="テキスト ボックス 57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円/楕円 57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3" name="テキスト ボックス 57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4" name="テキスト ボックス 58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6" name="テキスト ボックス 585"/>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8" name="テキスト ボックス 58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0" name="テキスト ボックス 58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2" name="テキスト ボックス 59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71257</xdr:rowOff>
    </xdr:from>
    <xdr:to>
      <xdr:col>23</xdr:col>
      <xdr:colOff>516889</xdr:colOff>
      <xdr:row>79</xdr:row>
      <xdr:rowOff>45859</xdr:rowOff>
    </xdr:to>
    <xdr:cxnSp macro="">
      <xdr:nvCxnSpPr>
        <xdr:cNvPr id="596" name="直線コネクタ 595"/>
        <xdr:cNvCxnSpPr/>
      </xdr:nvCxnSpPr>
      <xdr:spPr>
        <a:xfrm flipV="1">
          <a:off x="16317595" y="12415657"/>
          <a:ext cx="1269" cy="117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49686</xdr:rowOff>
    </xdr:from>
    <xdr:ext cx="534377" cy="259045"/>
    <xdr:sp macro="" textlink="">
      <xdr:nvSpPr>
        <xdr:cNvPr id="597" name="公債費最小値テキスト"/>
        <xdr:cNvSpPr txBox="1"/>
      </xdr:nvSpPr>
      <xdr:spPr>
        <a:xfrm>
          <a:off x="16370300" y="1359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79</xdr:row>
      <xdr:rowOff>45859</xdr:rowOff>
    </xdr:from>
    <xdr:to>
      <xdr:col>23</xdr:col>
      <xdr:colOff>606425</xdr:colOff>
      <xdr:row>79</xdr:row>
      <xdr:rowOff>45859</xdr:rowOff>
    </xdr:to>
    <xdr:cxnSp macro="">
      <xdr:nvCxnSpPr>
        <xdr:cNvPr id="598" name="直線コネクタ 597"/>
        <xdr:cNvCxnSpPr/>
      </xdr:nvCxnSpPr>
      <xdr:spPr>
        <a:xfrm>
          <a:off x="16230600" y="1359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17934</xdr:rowOff>
    </xdr:from>
    <xdr:ext cx="534377" cy="259045"/>
    <xdr:sp macro="" textlink="">
      <xdr:nvSpPr>
        <xdr:cNvPr id="599" name="公債費最大値テキスト"/>
        <xdr:cNvSpPr txBox="1"/>
      </xdr:nvSpPr>
      <xdr:spPr>
        <a:xfrm>
          <a:off x="16370300" y="121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67,994</a:t>
          </a:r>
          <a:endParaRPr kumimoji="1" lang="ja-JP" altLang="en-US" sz="1000" b="1">
            <a:latin typeface="ＭＳ Ｐゴシック"/>
          </a:endParaRPr>
        </a:p>
      </xdr:txBody>
    </xdr:sp>
    <xdr:clientData/>
  </xdr:oneCellAnchor>
  <xdr:twoCellAnchor>
    <xdr:from>
      <xdr:col>23</xdr:col>
      <xdr:colOff>428625</xdr:colOff>
      <xdr:row>72</xdr:row>
      <xdr:rowOff>71257</xdr:rowOff>
    </xdr:from>
    <xdr:to>
      <xdr:col>23</xdr:col>
      <xdr:colOff>606425</xdr:colOff>
      <xdr:row>72</xdr:row>
      <xdr:rowOff>71257</xdr:rowOff>
    </xdr:to>
    <xdr:cxnSp macro="">
      <xdr:nvCxnSpPr>
        <xdr:cNvPr id="600" name="直線コネクタ 599"/>
        <xdr:cNvCxnSpPr/>
      </xdr:nvCxnSpPr>
      <xdr:spPr>
        <a:xfrm>
          <a:off x="16230600" y="124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113799</xdr:rowOff>
    </xdr:from>
    <xdr:to>
      <xdr:col>23</xdr:col>
      <xdr:colOff>517525</xdr:colOff>
      <xdr:row>76</xdr:row>
      <xdr:rowOff>101935</xdr:rowOff>
    </xdr:to>
    <xdr:cxnSp macro="">
      <xdr:nvCxnSpPr>
        <xdr:cNvPr id="601" name="直線コネクタ 600"/>
        <xdr:cNvCxnSpPr/>
      </xdr:nvCxnSpPr>
      <xdr:spPr>
        <a:xfrm>
          <a:off x="15481300" y="12972549"/>
          <a:ext cx="838200" cy="15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29687</xdr:rowOff>
    </xdr:from>
    <xdr:ext cx="534377" cy="259045"/>
    <xdr:sp macro="" textlink="">
      <xdr:nvSpPr>
        <xdr:cNvPr id="602" name="公債費平均値テキスト"/>
        <xdr:cNvSpPr txBox="1"/>
      </xdr:nvSpPr>
      <xdr:spPr>
        <a:xfrm>
          <a:off x="16370300" y="1288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6810</xdr:rowOff>
    </xdr:from>
    <xdr:to>
      <xdr:col>23</xdr:col>
      <xdr:colOff>568325</xdr:colOff>
      <xdr:row>76</xdr:row>
      <xdr:rowOff>108410</xdr:rowOff>
    </xdr:to>
    <xdr:sp macro="" textlink="">
      <xdr:nvSpPr>
        <xdr:cNvPr id="603" name="フローチャート : 判断 602"/>
        <xdr:cNvSpPr/>
      </xdr:nvSpPr>
      <xdr:spPr>
        <a:xfrm>
          <a:off x="16268700" y="1303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61176</xdr:rowOff>
    </xdr:from>
    <xdr:to>
      <xdr:col>22</xdr:col>
      <xdr:colOff>365125</xdr:colOff>
      <xdr:row>75</xdr:row>
      <xdr:rowOff>113799</xdr:rowOff>
    </xdr:to>
    <xdr:cxnSp macro="">
      <xdr:nvCxnSpPr>
        <xdr:cNvPr id="604" name="直線コネクタ 603"/>
        <xdr:cNvCxnSpPr/>
      </xdr:nvCxnSpPr>
      <xdr:spPr>
        <a:xfrm>
          <a:off x="14592300" y="12919926"/>
          <a:ext cx="889000" cy="5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127716</xdr:rowOff>
    </xdr:from>
    <xdr:to>
      <xdr:col>22</xdr:col>
      <xdr:colOff>415925</xdr:colOff>
      <xdr:row>76</xdr:row>
      <xdr:rowOff>57866</xdr:rowOff>
    </xdr:to>
    <xdr:sp macro="" textlink="">
      <xdr:nvSpPr>
        <xdr:cNvPr id="605" name="フローチャート : 判断 604"/>
        <xdr:cNvSpPr/>
      </xdr:nvSpPr>
      <xdr:spPr>
        <a:xfrm>
          <a:off x="15430500" y="1298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48993</xdr:rowOff>
    </xdr:from>
    <xdr:ext cx="534377" cy="259045"/>
    <xdr:sp macro="" textlink="">
      <xdr:nvSpPr>
        <xdr:cNvPr id="606" name="テキスト ボックス 605"/>
        <xdr:cNvSpPr txBox="1"/>
      </xdr:nvSpPr>
      <xdr:spPr>
        <a:xfrm>
          <a:off x="15214111" y="130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4643</xdr:rowOff>
    </xdr:from>
    <xdr:to>
      <xdr:col>21</xdr:col>
      <xdr:colOff>161925</xdr:colOff>
      <xdr:row>75</xdr:row>
      <xdr:rowOff>61176</xdr:rowOff>
    </xdr:to>
    <xdr:cxnSp macro="">
      <xdr:nvCxnSpPr>
        <xdr:cNvPr id="607" name="直線コネクタ 606"/>
        <xdr:cNvCxnSpPr/>
      </xdr:nvCxnSpPr>
      <xdr:spPr>
        <a:xfrm>
          <a:off x="13703300" y="12863393"/>
          <a:ext cx="889000" cy="5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117635</xdr:rowOff>
    </xdr:from>
    <xdr:to>
      <xdr:col>21</xdr:col>
      <xdr:colOff>212725</xdr:colOff>
      <xdr:row>76</xdr:row>
      <xdr:rowOff>47785</xdr:rowOff>
    </xdr:to>
    <xdr:sp macro="" textlink="">
      <xdr:nvSpPr>
        <xdr:cNvPr id="608" name="フローチャート : 判断 607"/>
        <xdr:cNvSpPr/>
      </xdr:nvSpPr>
      <xdr:spPr>
        <a:xfrm>
          <a:off x="14541500" y="1297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38912</xdr:rowOff>
    </xdr:from>
    <xdr:ext cx="534377" cy="259045"/>
    <xdr:sp macro="" textlink="">
      <xdr:nvSpPr>
        <xdr:cNvPr id="609" name="テキスト ボックス 608"/>
        <xdr:cNvSpPr txBox="1"/>
      </xdr:nvSpPr>
      <xdr:spPr>
        <a:xfrm>
          <a:off x="14325111" y="130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133276</xdr:rowOff>
    </xdr:from>
    <xdr:to>
      <xdr:col>19</xdr:col>
      <xdr:colOff>644525</xdr:colOff>
      <xdr:row>75</xdr:row>
      <xdr:rowOff>4643</xdr:rowOff>
    </xdr:to>
    <xdr:cxnSp macro="">
      <xdr:nvCxnSpPr>
        <xdr:cNvPr id="610" name="直線コネクタ 609"/>
        <xdr:cNvCxnSpPr/>
      </xdr:nvCxnSpPr>
      <xdr:spPr>
        <a:xfrm>
          <a:off x="12814300" y="12820576"/>
          <a:ext cx="889000" cy="4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104879</xdr:rowOff>
    </xdr:from>
    <xdr:to>
      <xdr:col>20</xdr:col>
      <xdr:colOff>9525</xdr:colOff>
      <xdr:row>76</xdr:row>
      <xdr:rowOff>35029</xdr:rowOff>
    </xdr:to>
    <xdr:sp macro="" textlink="">
      <xdr:nvSpPr>
        <xdr:cNvPr id="611" name="フローチャート : 判断 610"/>
        <xdr:cNvSpPr/>
      </xdr:nvSpPr>
      <xdr:spPr>
        <a:xfrm>
          <a:off x="13652500" y="129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26156</xdr:rowOff>
    </xdr:from>
    <xdr:ext cx="534377" cy="259045"/>
    <xdr:sp macro="" textlink="">
      <xdr:nvSpPr>
        <xdr:cNvPr id="612" name="テキスト ボックス 611"/>
        <xdr:cNvSpPr txBox="1"/>
      </xdr:nvSpPr>
      <xdr:spPr>
        <a:xfrm>
          <a:off x="13436111" y="1305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66383</xdr:rowOff>
    </xdr:from>
    <xdr:to>
      <xdr:col>18</xdr:col>
      <xdr:colOff>492125</xdr:colOff>
      <xdr:row>75</xdr:row>
      <xdr:rowOff>167984</xdr:rowOff>
    </xdr:to>
    <xdr:sp macro="" textlink="">
      <xdr:nvSpPr>
        <xdr:cNvPr id="613" name="フローチャート : 判断 612"/>
        <xdr:cNvSpPr/>
      </xdr:nvSpPr>
      <xdr:spPr>
        <a:xfrm>
          <a:off x="1276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159111</xdr:rowOff>
    </xdr:from>
    <xdr:ext cx="534377" cy="259045"/>
    <xdr:sp macro="" textlink="">
      <xdr:nvSpPr>
        <xdr:cNvPr id="614" name="テキスト ボックス 613"/>
        <xdr:cNvSpPr txBox="1"/>
      </xdr:nvSpPr>
      <xdr:spPr>
        <a:xfrm>
          <a:off x="1254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51135</xdr:rowOff>
    </xdr:from>
    <xdr:to>
      <xdr:col>23</xdr:col>
      <xdr:colOff>568325</xdr:colOff>
      <xdr:row>76</xdr:row>
      <xdr:rowOff>152735</xdr:rowOff>
    </xdr:to>
    <xdr:sp macro="" textlink="">
      <xdr:nvSpPr>
        <xdr:cNvPr id="620" name="円/楕円 619"/>
        <xdr:cNvSpPr/>
      </xdr:nvSpPr>
      <xdr:spPr>
        <a:xfrm>
          <a:off x="16268700" y="1308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29562</xdr:rowOff>
    </xdr:from>
    <xdr:ext cx="534377" cy="259045"/>
    <xdr:sp macro="" textlink="">
      <xdr:nvSpPr>
        <xdr:cNvPr id="621" name="公債費該当値テキスト"/>
        <xdr:cNvSpPr txBox="1"/>
      </xdr:nvSpPr>
      <xdr:spPr>
        <a:xfrm>
          <a:off x="16370300" y="1305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36,652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62999</xdr:rowOff>
    </xdr:from>
    <xdr:to>
      <xdr:col>22</xdr:col>
      <xdr:colOff>415925</xdr:colOff>
      <xdr:row>75</xdr:row>
      <xdr:rowOff>164599</xdr:rowOff>
    </xdr:to>
    <xdr:sp macro="" textlink="">
      <xdr:nvSpPr>
        <xdr:cNvPr id="622" name="円/楕円 621"/>
        <xdr:cNvSpPr/>
      </xdr:nvSpPr>
      <xdr:spPr>
        <a:xfrm>
          <a:off x="15430500" y="1292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9676</xdr:rowOff>
    </xdr:from>
    <xdr:ext cx="534377" cy="259045"/>
    <xdr:sp macro="" textlink="">
      <xdr:nvSpPr>
        <xdr:cNvPr id="623" name="テキスト ボックス 622"/>
        <xdr:cNvSpPr txBox="1"/>
      </xdr:nvSpPr>
      <xdr:spPr>
        <a:xfrm>
          <a:off x="15214111" y="1269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43,633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10376</xdr:rowOff>
    </xdr:from>
    <xdr:to>
      <xdr:col>21</xdr:col>
      <xdr:colOff>212725</xdr:colOff>
      <xdr:row>75</xdr:row>
      <xdr:rowOff>111976</xdr:rowOff>
    </xdr:to>
    <xdr:sp macro="" textlink="">
      <xdr:nvSpPr>
        <xdr:cNvPr id="624" name="円/楕円 623"/>
        <xdr:cNvSpPr/>
      </xdr:nvSpPr>
      <xdr:spPr>
        <a:xfrm>
          <a:off x="14541500" y="128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128503</xdr:rowOff>
    </xdr:from>
    <xdr:ext cx="534377" cy="259045"/>
    <xdr:sp macro="" textlink="">
      <xdr:nvSpPr>
        <xdr:cNvPr id="625" name="テキスト ボックス 624"/>
        <xdr:cNvSpPr txBox="1"/>
      </xdr:nvSpPr>
      <xdr:spPr>
        <a:xfrm>
          <a:off x="14325111" y="126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45,935</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125293</xdr:rowOff>
    </xdr:from>
    <xdr:to>
      <xdr:col>20</xdr:col>
      <xdr:colOff>9525</xdr:colOff>
      <xdr:row>75</xdr:row>
      <xdr:rowOff>55443</xdr:rowOff>
    </xdr:to>
    <xdr:sp macro="" textlink="">
      <xdr:nvSpPr>
        <xdr:cNvPr id="626" name="円/楕円 625"/>
        <xdr:cNvSpPr/>
      </xdr:nvSpPr>
      <xdr:spPr>
        <a:xfrm>
          <a:off x="13652500" y="1281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71970</xdr:rowOff>
    </xdr:from>
    <xdr:ext cx="534377" cy="259045"/>
    <xdr:sp macro="" textlink="">
      <xdr:nvSpPr>
        <xdr:cNvPr id="627" name="テキスト ボックス 626"/>
        <xdr:cNvSpPr txBox="1"/>
      </xdr:nvSpPr>
      <xdr:spPr>
        <a:xfrm>
          <a:off x="13436111" y="1258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48,408</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82476</xdr:rowOff>
    </xdr:from>
    <xdr:to>
      <xdr:col>18</xdr:col>
      <xdr:colOff>492125</xdr:colOff>
      <xdr:row>75</xdr:row>
      <xdr:rowOff>12626</xdr:rowOff>
    </xdr:to>
    <xdr:sp macro="" textlink="">
      <xdr:nvSpPr>
        <xdr:cNvPr id="628" name="円/楕円 627"/>
        <xdr:cNvSpPr/>
      </xdr:nvSpPr>
      <xdr:spPr>
        <a:xfrm>
          <a:off x="12763500" y="1276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29153</xdr:rowOff>
    </xdr:from>
    <xdr:ext cx="534377" cy="259045"/>
    <xdr:sp macro="" textlink="">
      <xdr:nvSpPr>
        <xdr:cNvPr id="629" name="テキスト ボックス 628"/>
        <xdr:cNvSpPr txBox="1"/>
      </xdr:nvSpPr>
      <xdr:spPr>
        <a:xfrm>
          <a:off x="12547111" y="1254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0" name="直線コネクタ 63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1" name="テキスト ボックス 64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2" name="直線コネクタ 64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3" name="テキスト ボックス 64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4" name="直線コネクタ 64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5" name="テキスト ボックス 64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6" name="直線コネクタ 64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7" name="テキスト ボックス 64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8" name="直線コネクタ 64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9" name="テキスト ボックス 64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1" name="テキスト ボックス 65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97</xdr:row>
      <xdr:rowOff>61016</xdr:rowOff>
    </xdr:from>
    <xdr:to>
      <xdr:col>23</xdr:col>
      <xdr:colOff>516889</xdr:colOff>
      <xdr:row>99</xdr:row>
      <xdr:rowOff>44084</xdr:rowOff>
    </xdr:to>
    <xdr:cxnSp macro="">
      <xdr:nvCxnSpPr>
        <xdr:cNvPr id="653" name="直線コネクタ 652"/>
        <xdr:cNvCxnSpPr/>
      </xdr:nvCxnSpPr>
      <xdr:spPr>
        <a:xfrm flipV="1">
          <a:off x="16317595" y="16691666"/>
          <a:ext cx="1269" cy="325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47911</xdr:rowOff>
    </xdr:from>
    <xdr:ext cx="313932" cy="259045"/>
    <xdr:sp macro="" textlink="">
      <xdr:nvSpPr>
        <xdr:cNvPr id="654" name="積立金最小値テキスト"/>
        <xdr:cNvSpPr txBox="1"/>
      </xdr:nvSpPr>
      <xdr:spPr>
        <a:xfrm>
          <a:off x="16370300" y="170214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428625</xdr:colOff>
      <xdr:row>99</xdr:row>
      <xdr:rowOff>44084</xdr:rowOff>
    </xdr:from>
    <xdr:to>
      <xdr:col>23</xdr:col>
      <xdr:colOff>606425</xdr:colOff>
      <xdr:row>99</xdr:row>
      <xdr:rowOff>44084</xdr:rowOff>
    </xdr:to>
    <xdr:cxnSp macro="">
      <xdr:nvCxnSpPr>
        <xdr:cNvPr id="655" name="直線コネクタ 654"/>
        <xdr:cNvCxnSpPr/>
      </xdr:nvCxnSpPr>
      <xdr:spPr>
        <a:xfrm>
          <a:off x="16230600" y="1701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7693</xdr:rowOff>
    </xdr:from>
    <xdr:ext cx="534377" cy="259045"/>
    <xdr:sp macro="" textlink="">
      <xdr:nvSpPr>
        <xdr:cNvPr id="656" name="積立金最大値テキスト"/>
        <xdr:cNvSpPr txBox="1"/>
      </xdr:nvSpPr>
      <xdr:spPr>
        <a:xfrm>
          <a:off x="16370300" y="1646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42,826</a:t>
          </a:r>
          <a:endParaRPr kumimoji="1" lang="ja-JP" altLang="en-US" sz="1000" b="1">
            <a:latin typeface="ＭＳ Ｐゴシック"/>
          </a:endParaRPr>
        </a:p>
      </xdr:txBody>
    </xdr:sp>
    <xdr:clientData/>
  </xdr:oneCellAnchor>
  <xdr:twoCellAnchor>
    <xdr:from>
      <xdr:col>23</xdr:col>
      <xdr:colOff>428625</xdr:colOff>
      <xdr:row>97</xdr:row>
      <xdr:rowOff>61016</xdr:rowOff>
    </xdr:from>
    <xdr:to>
      <xdr:col>23</xdr:col>
      <xdr:colOff>606425</xdr:colOff>
      <xdr:row>97</xdr:row>
      <xdr:rowOff>61016</xdr:rowOff>
    </xdr:to>
    <xdr:cxnSp macro="">
      <xdr:nvCxnSpPr>
        <xdr:cNvPr id="657" name="直線コネクタ 656"/>
        <xdr:cNvCxnSpPr/>
      </xdr:nvCxnSpPr>
      <xdr:spPr>
        <a:xfrm>
          <a:off x="16230600" y="16691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74991</xdr:rowOff>
    </xdr:from>
    <xdr:to>
      <xdr:col>23</xdr:col>
      <xdr:colOff>517525</xdr:colOff>
      <xdr:row>97</xdr:row>
      <xdr:rowOff>61016</xdr:rowOff>
    </xdr:to>
    <xdr:cxnSp macro="">
      <xdr:nvCxnSpPr>
        <xdr:cNvPr id="658" name="直線コネクタ 657"/>
        <xdr:cNvCxnSpPr/>
      </xdr:nvCxnSpPr>
      <xdr:spPr>
        <a:xfrm>
          <a:off x="15481300" y="16362741"/>
          <a:ext cx="838200" cy="32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91788</xdr:rowOff>
    </xdr:from>
    <xdr:ext cx="469744" cy="259045"/>
    <xdr:sp macro="" textlink="">
      <xdr:nvSpPr>
        <xdr:cNvPr id="659" name="積立金平均値テキスト"/>
        <xdr:cNvSpPr txBox="1"/>
      </xdr:nvSpPr>
      <xdr:spPr>
        <a:xfrm>
          <a:off x="16370300" y="168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113361</xdr:rowOff>
    </xdr:from>
    <xdr:to>
      <xdr:col>23</xdr:col>
      <xdr:colOff>568325</xdr:colOff>
      <xdr:row>99</xdr:row>
      <xdr:rowOff>43511</xdr:rowOff>
    </xdr:to>
    <xdr:sp macro="" textlink="">
      <xdr:nvSpPr>
        <xdr:cNvPr id="660" name="フローチャート : 判断 659"/>
        <xdr:cNvSpPr/>
      </xdr:nvSpPr>
      <xdr:spPr>
        <a:xfrm>
          <a:off x="16268700" y="1691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157592</xdr:rowOff>
    </xdr:from>
    <xdr:to>
      <xdr:col>22</xdr:col>
      <xdr:colOff>365125</xdr:colOff>
      <xdr:row>95</xdr:row>
      <xdr:rowOff>74991</xdr:rowOff>
    </xdr:to>
    <xdr:cxnSp macro="">
      <xdr:nvCxnSpPr>
        <xdr:cNvPr id="661" name="直線コネクタ 660"/>
        <xdr:cNvCxnSpPr/>
      </xdr:nvCxnSpPr>
      <xdr:spPr>
        <a:xfrm>
          <a:off x="14592300" y="16273892"/>
          <a:ext cx="889000" cy="8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99865</xdr:rowOff>
    </xdr:from>
    <xdr:to>
      <xdr:col>22</xdr:col>
      <xdr:colOff>415925</xdr:colOff>
      <xdr:row>99</xdr:row>
      <xdr:rowOff>30015</xdr:rowOff>
    </xdr:to>
    <xdr:sp macro="" textlink="">
      <xdr:nvSpPr>
        <xdr:cNvPr id="662" name="フローチャート : 判断 661"/>
        <xdr:cNvSpPr/>
      </xdr:nvSpPr>
      <xdr:spPr>
        <a:xfrm>
          <a:off x="15430500" y="1690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21142</xdr:rowOff>
    </xdr:from>
    <xdr:ext cx="469744" cy="259045"/>
    <xdr:sp macro="" textlink="">
      <xdr:nvSpPr>
        <xdr:cNvPr id="663" name="テキスト ボックス 662"/>
        <xdr:cNvSpPr txBox="1"/>
      </xdr:nvSpPr>
      <xdr:spPr>
        <a:xfrm>
          <a:off x="15246427" y="1699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51926</xdr:rowOff>
    </xdr:from>
    <xdr:to>
      <xdr:col>21</xdr:col>
      <xdr:colOff>161925</xdr:colOff>
      <xdr:row>94</xdr:row>
      <xdr:rowOff>157592</xdr:rowOff>
    </xdr:to>
    <xdr:cxnSp macro="">
      <xdr:nvCxnSpPr>
        <xdr:cNvPr id="664" name="直線コネクタ 663"/>
        <xdr:cNvCxnSpPr/>
      </xdr:nvCxnSpPr>
      <xdr:spPr>
        <a:xfrm>
          <a:off x="13703300" y="15653876"/>
          <a:ext cx="889000" cy="6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91095</xdr:rowOff>
    </xdr:from>
    <xdr:to>
      <xdr:col>21</xdr:col>
      <xdr:colOff>212725</xdr:colOff>
      <xdr:row>99</xdr:row>
      <xdr:rowOff>21245</xdr:rowOff>
    </xdr:to>
    <xdr:sp macro="" textlink="">
      <xdr:nvSpPr>
        <xdr:cNvPr id="665" name="フローチャート : 判断 664"/>
        <xdr:cNvSpPr/>
      </xdr:nvSpPr>
      <xdr:spPr>
        <a:xfrm>
          <a:off x="14541500" y="1689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12372</xdr:rowOff>
    </xdr:from>
    <xdr:ext cx="469744" cy="259045"/>
    <xdr:sp macro="" textlink="">
      <xdr:nvSpPr>
        <xdr:cNvPr id="666" name="テキスト ボックス 665"/>
        <xdr:cNvSpPr txBox="1"/>
      </xdr:nvSpPr>
      <xdr:spPr>
        <a:xfrm>
          <a:off x="14357427" y="1698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51926</xdr:rowOff>
    </xdr:from>
    <xdr:to>
      <xdr:col>19</xdr:col>
      <xdr:colOff>644525</xdr:colOff>
      <xdr:row>96</xdr:row>
      <xdr:rowOff>34606</xdr:rowOff>
    </xdr:to>
    <xdr:cxnSp macro="">
      <xdr:nvCxnSpPr>
        <xdr:cNvPr id="667" name="直線コネクタ 666"/>
        <xdr:cNvCxnSpPr/>
      </xdr:nvCxnSpPr>
      <xdr:spPr>
        <a:xfrm flipV="1">
          <a:off x="12814300" y="15653876"/>
          <a:ext cx="889000" cy="83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93213</xdr:rowOff>
    </xdr:from>
    <xdr:to>
      <xdr:col>20</xdr:col>
      <xdr:colOff>9525</xdr:colOff>
      <xdr:row>99</xdr:row>
      <xdr:rowOff>23363</xdr:rowOff>
    </xdr:to>
    <xdr:sp macro="" textlink="">
      <xdr:nvSpPr>
        <xdr:cNvPr id="668" name="フローチャート : 判断 667"/>
        <xdr:cNvSpPr/>
      </xdr:nvSpPr>
      <xdr:spPr>
        <a:xfrm>
          <a:off x="13652500" y="168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14490</xdr:rowOff>
    </xdr:from>
    <xdr:ext cx="469744" cy="259045"/>
    <xdr:sp macro="" textlink="">
      <xdr:nvSpPr>
        <xdr:cNvPr id="669" name="テキスト ボックス 668"/>
        <xdr:cNvSpPr txBox="1"/>
      </xdr:nvSpPr>
      <xdr:spPr>
        <a:xfrm>
          <a:off x="13468427" y="16988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109612</xdr:rowOff>
    </xdr:from>
    <xdr:to>
      <xdr:col>18</xdr:col>
      <xdr:colOff>492125</xdr:colOff>
      <xdr:row>99</xdr:row>
      <xdr:rowOff>39762</xdr:rowOff>
    </xdr:to>
    <xdr:sp macro="" textlink="">
      <xdr:nvSpPr>
        <xdr:cNvPr id="670" name="フローチャート : 判断 669"/>
        <xdr:cNvSpPr/>
      </xdr:nvSpPr>
      <xdr:spPr>
        <a:xfrm>
          <a:off x="12763500" y="1691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30889</xdr:rowOff>
    </xdr:from>
    <xdr:ext cx="469744" cy="259045"/>
    <xdr:sp macro="" textlink="">
      <xdr:nvSpPr>
        <xdr:cNvPr id="671" name="テキスト ボックス 670"/>
        <xdr:cNvSpPr txBox="1"/>
      </xdr:nvSpPr>
      <xdr:spPr>
        <a:xfrm>
          <a:off x="12579427" y="1700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10216</xdr:rowOff>
    </xdr:from>
    <xdr:to>
      <xdr:col>23</xdr:col>
      <xdr:colOff>568325</xdr:colOff>
      <xdr:row>97</xdr:row>
      <xdr:rowOff>111816</xdr:rowOff>
    </xdr:to>
    <xdr:sp macro="" textlink="">
      <xdr:nvSpPr>
        <xdr:cNvPr id="677" name="円/楕円 676"/>
        <xdr:cNvSpPr/>
      </xdr:nvSpPr>
      <xdr:spPr>
        <a:xfrm>
          <a:off x="16268700" y="1664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134693</xdr:rowOff>
    </xdr:from>
    <xdr:ext cx="534377" cy="259045"/>
    <xdr:sp macro="" textlink="">
      <xdr:nvSpPr>
        <xdr:cNvPr id="678" name="積立金該当値テキスト"/>
        <xdr:cNvSpPr txBox="1"/>
      </xdr:nvSpPr>
      <xdr:spPr>
        <a:xfrm>
          <a:off x="16370300" y="1659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42,826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24191</xdr:rowOff>
    </xdr:from>
    <xdr:to>
      <xdr:col>22</xdr:col>
      <xdr:colOff>415925</xdr:colOff>
      <xdr:row>95</xdr:row>
      <xdr:rowOff>125791</xdr:rowOff>
    </xdr:to>
    <xdr:sp macro="" textlink="">
      <xdr:nvSpPr>
        <xdr:cNvPr id="679" name="円/楕円 678"/>
        <xdr:cNvSpPr/>
      </xdr:nvSpPr>
      <xdr:spPr>
        <a:xfrm>
          <a:off x="15430500" y="1631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142318</xdr:rowOff>
    </xdr:from>
    <xdr:ext cx="534377" cy="259045"/>
    <xdr:sp macro="" textlink="">
      <xdr:nvSpPr>
        <xdr:cNvPr id="680" name="テキスト ボックス 679"/>
        <xdr:cNvSpPr txBox="1"/>
      </xdr:nvSpPr>
      <xdr:spPr>
        <a:xfrm>
          <a:off x="15214111" y="1608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85,992</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106792</xdr:rowOff>
    </xdr:from>
    <xdr:to>
      <xdr:col>21</xdr:col>
      <xdr:colOff>212725</xdr:colOff>
      <xdr:row>95</xdr:row>
      <xdr:rowOff>36942</xdr:rowOff>
    </xdr:to>
    <xdr:sp macro="" textlink="">
      <xdr:nvSpPr>
        <xdr:cNvPr id="681" name="円/楕円 680"/>
        <xdr:cNvSpPr/>
      </xdr:nvSpPr>
      <xdr:spPr>
        <a:xfrm>
          <a:off x="14541500" y="1622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53469</xdr:rowOff>
    </xdr:from>
    <xdr:ext cx="534377" cy="259045"/>
    <xdr:sp macro="" textlink="">
      <xdr:nvSpPr>
        <xdr:cNvPr id="682" name="テキスト ボックス 681"/>
        <xdr:cNvSpPr txBox="1"/>
      </xdr:nvSpPr>
      <xdr:spPr>
        <a:xfrm>
          <a:off x="14325111" y="1599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97,652</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1126</xdr:rowOff>
    </xdr:from>
    <xdr:to>
      <xdr:col>20</xdr:col>
      <xdr:colOff>9525</xdr:colOff>
      <xdr:row>91</xdr:row>
      <xdr:rowOff>102726</xdr:rowOff>
    </xdr:to>
    <xdr:sp macro="" textlink="">
      <xdr:nvSpPr>
        <xdr:cNvPr id="683" name="円/楕円 682"/>
        <xdr:cNvSpPr/>
      </xdr:nvSpPr>
      <xdr:spPr>
        <a:xfrm>
          <a:off x="13652500" y="1560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89</xdr:row>
      <xdr:rowOff>119253</xdr:rowOff>
    </xdr:from>
    <xdr:ext cx="599010" cy="259045"/>
    <xdr:sp macro="" textlink="">
      <xdr:nvSpPr>
        <xdr:cNvPr id="684" name="テキスト ボックス 683"/>
        <xdr:cNvSpPr txBox="1"/>
      </xdr:nvSpPr>
      <xdr:spPr>
        <a:xfrm>
          <a:off x="13403794" y="1537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179,019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155256</xdr:rowOff>
    </xdr:from>
    <xdr:to>
      <xdr:col>18</xdr:col>
      <xdr:colOff>492125</xdr:colOff>
      <xdr:row>96</xdr:row>
      <xdr:rowOff>85406</xdr:rowOff>
    </xdr:to>
    <xdr:sp macro="" textlink="">
      <xdr:nvSpPr>
        <xdr:cNvPr id="685" name="円/楕円 684"/>
        <xdr:cNvSpPr/>
      </xdr:nvSpPr>
      <xdr:spPr>
        <a:xfrm>
          <a:off x="12763500" y="1644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101933</xdr:rowOff>
    </xdr:from>
    <xdr:ext cx="534377" cy="259045"/>
    <xdr:sp macro="" textlink="">
      <xdr:nvSpPr>
        <xdr:cNvPr id="686" name="テキスト ボックス 685"/>
        <xdr:cNvSpPr txBox="1"/>
      </xdr:nvSpPr>
      <xdr:spPr>
        <a:xfrm>
          <a:off x="12547111" y="162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7" name="直線コネクタ 69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8" name="テキスト ボックス 69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9" name="直線コネクタ 69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0" name="テキスト ボックス 69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1" name="直線コネクタ 70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2" name="テキスト ボックス 70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3" name="直線コネクタ 70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4" name="テキスト ボックス 70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5" name="直線コネクタ 70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6" name="テキスト ボックス 70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7" name="直線コネクタ 70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8" name="テキスト ボックス 70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73406</xdr:rowOff>
    </xdr:from>
    <xdr:to>
      <xdr:col>32</xdr:col>
      <xdr:colOff>186689</xdr:colOff>
      <xdr:row>39</xdr:row>
      <xdr:rowOff>98878</xdr:rowOff>
    </xdr:to>
    <xdr:cxnSp macro="">
      <xdr:nvCxnSpPr>
        <xdr:cNvPr id="712" name="直線コネクタ 711"/>
        <xdr:cNvCxnSpPr/>
      </xdr:nvCxnSpPr>
      <xdr:spPr>
        <a:xfrm flipV="1">
          <a:off x="22159595" y="5216906"/>
          <a:ext cx="1269" cy="1568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4" name="直線コネクタ 71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20083</xdr:rowOff>
    </xdr:from>
    <xdr:ext cx="469744" cy="259045"/>
    <xdr:sp macro="" textlink="">
      <xdr:nvSpPr>
        <xdr:cNvPr id="715" name="投資及び出資金最大値テキスト"/>
        <xdr:cNvSpPr txBox="1"/>
      </xdr:nvSpPr>
      <xdr:spPr>
        <a:xfrm>
          <a:off x="22212300" y="499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9,606</a:t>
          </a:r>
          <a:endParaRPr kumimoji="1" lang="ja-JP" altLang="en-US" sz="1000" b="1">
            <a:latin typeface="ＭＳ Ｐゴシック"/>
          </a:endParaRPr>
        </a:p>
      </xdr:txBody>
    </xdr:sp>
    <xdr:clientData/>
  </xdr:oneCellAnchor>
  <xdr:twoCellAnchor>
    <xdr:from>
      <xdr:col>32</xdr:col>
      <xdr:colOff>98425</xdr:colOff>
      <xdr:row>30</xdr:row>
      <xdr:rowOff>73406</xdr:rowOff>
    </xdr:from>
    <xdr:to>
      <xdr:col>32</xdr:col>
      <xdr:colOff>276225</xdr:colOff>
      <xdr:row>30</xdr:row>
      <xdr:rowOff>73406</xdr:rowOff>
    </xdr:to>
    <xdr:cxnSp macro="">
      <xdr:nvCxnSpPr>
        <xdr:cNvPr id="716" name="直線コネクタ 715"/>
        <xdr:cNvCxnSpPr/>
      </xdr:nvCxnSpPr>
      <xdr:spPr>
        <a:xfrm>
          <a:off x="22072600" y="521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6296</xdr:rowOff>
    </xdr:from>
    <xdr:to>
      <xdr:col>32</xdr:col>
      <xdr:colOff>187325</xdr:colOff>
      <xdr:row>37</xdr:row>
      <xdr:rowOff>75039</xdr:rowOff>
    </xdr:to>
    <xdr:cxnSp macro="">
      <xdr:nvCxnSpPr>
        <xdr:cNvPr id="717" name="直線コネクタ 716"/>
        <xdr:cNvCxnSpPr/>
      </xdr:nvCxnSpPr>
      <xdr:spPr>
        <a:xfrm flipV="1">
          <a:off x="21323300" y="6349946"/>
          <a:ext cx="838200" cy="6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69613</xdr:rowOff>
    </xdr:from>
    <xdr:ext cx="469744" cy="259045"/>
    <xdr:sp macro="" textlink="">
      <xdr:nvSpPr>
        <xdr:cNvPr id="718" name="投資及び出資金平均値テキスト"/>
        <xdr:cNvSpPr txBox="1"/>
      </xdr:nvSpPr>
      <xdr:spPr>
        <a:xfrm>
          <a:off x="22212300" y="6413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91186</xdr:rowOff>
    </xdr:from>
    <xdr:to>
      <xdr:col>32</xdr:col>
      <xdr:colOff>238125</xdr:colOff>
      <xdr:row>38</xdr:row>
      <xdr:rowOff>21336</xdr:rowOff>
    </xdr:to>
    <xdr:sp macro="" textlink="">
      <xdr:nvSpPr>
        <xdr:cNvPr id="719" name="フローチャート : 判断 718"/>
        <xdr:cNvSpPr/>
      </xdr:nvSpPr>
      <xdr:spPr>
        <a:xfrm>
          <a:off x="22110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28176</xdr:rowOff>
    </xdr:from>
    <xdr:to>
      <xdr:col>31</xdr:col>
      <xdr:colOff>34925</xdr:colOff>
      <xdr:row>37</xdr:row>
      <xdr:rowOff>75039</xdr:rowOff>
    </xdr:to>
    <xdr:cxnSp macro="">
      <xdr:nvCxnSpPr>
        <xdr:cNvPr id="720" name="直線コネクタ 719"/>
        <xdr:cNvCxnSpPr/>
      </xdr:nvCxnSpPr>
      <xdr:spPr>
        <a:xfrm>
          <a:off x="20434300" y="6200376"/>
          <a:ext cx="889000" cy="21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71918</xdr:rowOff>
    </xdr:from>
    <xdr:to>
      <xdr:col>31</xdr:col>
      <xdr:colOff>85725</xdr:colOff>
      <xdr:row>38</xdr:row>
      <xdr:rowOff>2068</xdr:rowOff>
    </xdr:to>
    <xdr:sp macro="" textlink="">
      <xdr:nvSpPr>
        <xdr:cNvPr id="721" name="フローチャート : 判断 720"/>
        <xdr:cNvSpPr/>
      </xdr:nvSpPr>
      <xdr:spPr>
        <a:xfrm>
          <a:off x="21272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164645</xdr:rowOff>
    </xdr:from>
    <xdr:ext cx="469744" cy="259045"/>
    <xdr:sp macro="" textlink="">
      <xdr:nvSpPr>
        <xdr:cNvPr id="722" name="テキスト ボックス 721"/>
        <xdr:cNvSpPr txBox="1"/>
      </xdr:nvSpPr>
      <xdr:spPr>
        <a:xfrm>
          <a:off x="21088427" y="65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28176</xdr:rowOff>
    </xdr:from>
    <xdr:to>
      <xdr:col>29</xdr:col>
      <xdr:colOff>517525</xdr:colOff>
      <xdr:row>36</xdr:row>
      <xdr:rowOff>142966</xdr:rowOff>
    </xdr:to>
    <xdr:cxnSp macro="">
      <xdr:nvCxnSpPr>
        <xdr:cNvPr id="723" name="直線コネクタ 722"/>
        <xdr:cNvCxnSpPr/>
      </xdr:nvCxnSpPr>
      <xdr:spPr>
        <a:xfrm flipV="1">
          <a:off x="19545300" y="6200376"/>
          <a:ext cx="889000" cy="11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168584</xdr:rowOff>
    </xdr:from>
    <xdr:to>
      <xdr:col>29</xdr:col>
      <xdr:colOff>568325</xdr:colOff>
      <xdr:row>38</xdr:row>
      <xdr:rowOff>98734</xdr:rowOff>
    </xdr:to>
    <xdr:sp macro="" textlink="">
      <xdr:nvSpPr>
        <xdr:cNvPr id="724" name="フローチャート : 判断 723"/>
        <xdr:cNvSpPr/>
      </xdr:nvSpPr>
      <xdr:spPr>
        <a:xfrm>
          <a:off x="20383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89861</xdr:rowOff>
    </xdr:from>
    <xdr:ext cx="469744" cy="259045"/>
    <xdr:sp macro="" textlink="">
      <xdr:nvSpPr>
        <xdr:cNvPr id="725" name="テキスト ボックス 724"/>
        <xdr:cNvSpPr txBox="1"/>
      </xdr:nvSpPr>
      <xdr:spPr>
        <a:xfrm>
          <a:off x="20199427" y="66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142966</xdr:rowOff>
    </xdr:from>
    <xdr:to>
      <xdr:col>28</xdr:col>
      <xdr:colOff>314325</xdr:colOff>
      <xdr:row>37</xdr:row>
      <xdr:rowOff>75855</xdr:rowOff>
    </xdr:to>
    <xdr:cxnSp macro="">
      <xdr:nvCxnSpPr>
        <xdr:cNvPr id="726" name="直線コネクタ 725"/>
        <xdr:cNvCxnSpPr/>
      </xdr:nvCxnSpPr>
      <xdr:spPr>
        <a:xfrm flipV="1">
          <a:off x="18656300" y="6315166"/>
          <a:ext cx="889000" cy="10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156174</xdr:rowOff>
    </xdr:from>
    <xdr:to>
      <xdr:col>28</xdr:col>
      <xdr:colOff>365125</xdr:colOff>
      <xdr:row>38</xdr:row>
      <xdr:rowOff>86323</xdr:rowOff>
    </xdr:to>
    <xdr:sp macro="" textlink="">
      <xdr:nvSpPr>
        <xdr:cNvPr id="727" name="フローチャート : 判断 726"/>
        <xdr:cNvSpPr/>
      </xdr:nvSpPr>
      <xdr:spPr>
        <a:xfrm>
          <a:off x="19494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77450</xdr:rowOff>
    </xdr:from>
    <xdr:ext cx="469744" cy="259045"/>
    <xdr:sp macro="" textlink="">
      <xdr:nvSpPr>
        <xdr:cNvPr id="728" name="テキスト ボックス 727"/>
        <xdr:cNvSpPr txBox="1"/>
      </xdr:nvSpPr>
      <xdr:spPr>
        <a:xfrm>
          <a:off x="19310427" y="659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162215</xdr:rowOff>
    </xdr:from>
    <xdr:to>
      <xdr:col>27</xdr:col>
      <xdr:colOff>161925</xdr:colOff>
      <xdr:row>38</xdr:row>
      <xdr:rowOff>92365</xdr:rowOff>
    </xdr:to>
    <xdr:sp macro="" textlink="">
      <xdr:nvSpPr>
        <xdr:cNvPr id="729" name="フローチャート : 判断 728"/>
        <xdr:cNvSpPr/>
      </xdr:nvSpPr>
      <xdr:spPr>
        <a:xfrm>
          <a:off x="18605500" y="650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83492</xdr:rowOff>
    </xdr:from>
    <xdr:ext cx="469744" cy="259045"/>
    <xdr:sp macro="" textlink="">
      <xdr:nvSpPr>
        <xdr:cNvPr id="730" name="テキスト ボックス 729"/>
        <xdr:cNvSpPr txBox="1"/>
      </xdr:nvSpPr>
      <xdr:spPr>
        <a:xfrm>
          <a:off x="18421427" y="659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126946</xdr:rowOff>
    </xdr:from>
    <xdr:to>
      <xdr:col>32</xdr:col>
      <xdr:colOff>238125</xdr:colOff>
      <xdr:row>37</xdr:row>
      <xdr:rowOff>57096</xdr:rowOff>
    </xdr:to>
    <xdr:sp macro="" textlink="">
      <xdr:nvSpPr>
        <xdr:cNvPr id="736" name="円/楕円 735"/>
        <xdr:cNvSpPr/>
      </xdr:nvSpPr>
      <xdr:spPr>
        <a:xfrm>
          <a:off x="22110700" y="629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149823</xdr:rowOff>
    </xdr:from>
    <xdr:ext cx="469744" cy="259045"/>
    <xdr:sp macro="" textlink="">
      <xdr:nvSpPr>
        <xdr:cNvPr id="737" name="投資及び出資金該当値テキスト"/>
        <xdr:cNvSpPr txBox="1"/>
      </xdr:nvSpPr>
      <xdr:spPr>
        <a:xfrm>
          <a:off x="22212300" y="615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2,667</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24239</xdr:rowOff>
    </xdr:from>
    <xdr:to>
      <xdr:col>31</xdr:col>
      <xdr:colOff>85725</xdr:colOff>
      <xdr:row>37</xdr:row>
      <xdr:rowOff>125839</xdr:rowOff>
    </xdr:to>
    <xdr:sp macro="" textlink="">
      <xdr:nvSpPr>
        <xdr:cNvPr id="738" name="円/楕円 737"/>
        <xdr:cNvSpPr/>
      </xdr:nvSpPr>
      <xdr:spPr>
        <a:xfrm>
          <a:off x="21272500" y="63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142366</xdr:rowOff>
    </xdr:from>
    <xdr:ext cx="469744" cy="259045"/>
    <xdr:sp macro="" textlink="">
      <xdr:nvSpPr>
        <xdr:cNvPr id="739" name="テキスト ボックス 738"/>
        <xdr:cNvSpPr txBox="1"/>
      </xdr:nvSpPr>
      <xdr:spPr>
        <a:xfrm>
          <a:off x="21088427" y="614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148826</xdr:rowOff>
    </xdr:from>
    <xdr:to>
      <xdr:col>29</xdr:col>
      <xdr:colOff>568325</xdr:colOff>
      <xdr:row>36</xdr:row>
      <xdr:rowOff>78976</xdr:rowOff>
    </xdr:to>
    <xdr:sp macro="" textlink="">
      <xdr:nvSpPr>
        <xdr:cNvPr id="740" name="円/楕円 739"/>
        <xdr:cNvSpPr/>
      </xdr:nvSpPr>
      <xdr:spPr>
        <a:xfrm>
          <a:off x="20383500" y="614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95503</xdr:rowOff>
    </xdr:from>
    <xdr:ext cx="469744" cy="259045"/>
    <xdr:sp macro="" textlink="">
      <xdr:nvSpPr>
        <xdr:cNvPr id="741" name="テキスト ボックス 740"/>
        <xdr:cNvSpPr txBox="1"/>
      </xdr:nvSpPr>
      <xdr:spPr>
        <a:xfrm>
          <a:off x="20199427" y="592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3,583</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92166</xdr:rowOff>
    </xdr:from>
    <xdr:to>
      <xdr:col>28</xdr:col>
      <xdr:colOff>365125</xdr:colOff>
      <xdr:row>37</xdr:row>
      <xdr:rowOff>22316</xdr:rowOff>
    </xdr:to>
    <xdr:sp macro="" textlink="">
      <xdr:nvSpPr>
        <xdr:cNvPr id="742" name="円/楕円 741"/>
        <xdr:cNvSpPr/>
      </xdr:nvSpPr>
      <xdr:spPr>
        <a:xfrm>
          <a:off x="19494500" y="626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38843</xdr:rowOff>
    </xdr:from>
    <xdr:ext cx="469744" cy="259045"/>
    <xdr:sp macro="" textlink="">
      <xdr:nvSpPr>
        <xdr:cNvPr id="743" name="テキスト ボックス 742"/>
        <xdr:cNvSpPr txBox="1"/>
      </xdr:nvSpPr>
      <xdr:spPr>
        <a:xfrm>
          <a:off x="19310427" y="603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25055</xdr:rowOff>
    </xdr:from>
    <xdr:to>
      <xdr:col>27</xdr:col>
      <xdr:colOff>161925</xdr:colOff>
      <xdr:row>37</xdr:row>
      <xdr:rowOff>126655</xdr:rowOff>
    </xdr:to>
    <xdr:sp macro="" textlink="">
      <xdr:nvSpPr>
        <xdr:cNvPr id="744" name="円/楕円 743"/>
        <xdr:cNvSpPr/>
      </xdr:nvSpPr>
      <xdr:spPr>
        <a:xfrm>
          <a:off x="18605500" y="636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143182</xdr:rowOff>
    </xdr:from>
    <xdr:ext cx="469744" cy="259045"/>
    <xdr:sp macro="" textlink="">
      <xdr:nvSpPr>
        <xdr:cNvPr id="745" name="テキスト ボックス 744"/>
        <xdr:cNvSpPr txBox="1"/>
      </xdr:nvSpPr>
      <xdr:spPr>
        <a:xfrm>
          <a:off x="18421427" y="614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1923</xdr:rowOff>
    </xdr:from>
    <xdr:to>
      <xdr:col>32</xdr:col>
      <xdr:colOff>186689</xdr:colOff>
      <xdr:row>58</xdr:row>
      <xdr:rowOff>139174</xdr:rowOff>
    </xdr:to>
    <xdr:cxnSp macro="">
      <xdr:nvCxnSpPr>
        <xdr:cNvPr id="767" name="直線コネクタ 766"/>
        <xdr:cNvCxnSpPr/>
      </xdr:nvCxnSpPr>
      <xdr:spPr>
        <a:xfrm flipV="1">
          <a:off x="22159595" y="8917323"/>
          <a:ext cx="1269" cy="1165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143001</xdr:rowOff>
    </xdr:from>
    <xdr:ext cx="313932" cy="259045"/>
    <xdr:sp macro="" textlink="">
      <xdr:nvSpPr>
        <xdr:cNvPr id="768" name="貸付金最小値テキスト"/>
        <xdr:cNvSpPr txBox="1"/>
      </xdr:nvSpPr>
      <xdr:spPr>
        <a:xfrm>
          <a:off x="22212300" y="10087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32</xdr:col>
      <xdr:colOff>98425</xdr:colOff>
      <xdr:row>58</xdr:row>
      <xdr:rowOff>139174</xdr:rowOff>
    </xdr:from>
    <xdr:to>
      <xdr:col>32</xdr:col>
      <xdr:colOff>276225</xdr:colOff>
      <xdr:row>58</xdr:row>
      <xdr:rowOff>139174</xdr:rowOff>
    </xdr:to>
    <xdr:cxnSp macro="">
      <xdr:nvCxnSpPr>
        <xdr:cNvPr id="769" name="直線コネクタ 768"/>
        <xdr:cNvCxnSpPr/>
      </xdr:nvCxnSpPr>
      <xdr:spPr>
        <a:xfrm>
          <a:off x="22072600" y="1008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120050</xdr:rowOff>
    </xdr:from>
    <xdr:ext cx="534377" cy="259045"/>
    <xdr:sp macro="" textlink="">
      <xdr:nvSpPr>
        <xdr:cNvPr id="770" name="貸付金最大値テキスト"/>
        <xdr:cNvSpPr txBox="1"/>
      </xdr:nvSpPr>
      <xdr:spPr>
        <a:xfrm>
          <a:off x="22212300" y="86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51,027</a:t>
          </a:r>
          <a:endParaRPr kumimoji="1" lang="ja-JP" altLang="en-US" sz="1000" b="1">
            <a:latin typeface="ＭＳ Ｐゴシック"/>
          </a:endParaRPr>
        </a:p>
      </xdr:txBody>
    </xdr:sp>
    <xdr:clientData/>
  </xdr:oneCellAnchor>
  <xdr:twoCellAnchor>
    <xdr:from>
      <xdr:col>32</xdr:col>
      <xdr:colOff>98425</xdr:colOff>
      <xdr:row>52</xdr:row>
      <xdr:rowOff>1923</xdr:rowOff>
    </xdr:from>
    <xdr:to>
      <xdr:col>32</xdr:col>
      <xdr:colOff>276225</xdr:colOff>
      <xdr:row>52</xdr:row>
      <xdr:rowOff>1923</xdr:rowOff>
    </xdr:to>
    <xdr:cxnSp macro="">
      <xdr:nvCxnSpPr>
        <xdr:cNvPr id="771" name="直線コネクタ 770"/>
        <xdr:cNvCxnSpPr/>
      </xdr:nvCxnSpPr>
      <xdr:spPr>
        <a:xfrm>
          <a:off x="22072600" y="891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163634</xdr:rowOff>
    </xdr:from>
    <xdr:to>
      <xdr:col>32</xdr:col>
      <xdr:colOff>187325</xdr:colOff>
      <xdr:row>57</xdr:row>
      <xdr:rowOff>19983</xdr:rowOff>
    </xdr:to>
    <xdr:cxnSp macro="">
      <xdr:nvCxnSpPr>
        <xdr:cNvPr id="772" name="直線コネクタ 771"/>
        <xdr:cNvCxnSpPr/>
      </xdr:nvCxnSpPr>
      <xdr:spPr>
        <a:xfrm>
          <a:off x="21323300" y="9764834"/>
          <a:ext cx="838200" cy="2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57291</xdr:rowOff>
    </xdr:from>
    <xdr:ext cx="469744" cy="259045"/>
    <xdr:sp macro="" textlink="">
      <xdr:nvSpPr>
        <xdr:cNvPr id="773" name="貸付金平均値テキスト"/>
        <xdr:cNvSpPr txBox="1"/>
      </xdr:nvSpPr>
      <xdr:spPr>
        <a:xfrm>
          <a:off x="22212300" y="982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78864</xdr:rowOff>
    </xdr:from>
    <xdr:to>
      <xdr:col>32</xdr:col>
      <xdr:colOff>238125</xdr:colOff>
      <xdr:row>58</xdr:row>
      <xdr:rowOff>9014</xdr:rowOff>
    </xdr:to>
    <xdr:sp macro="" textlink="">
      <xdr:nvSpPr>
        <xdr:cNvPr id="774" name="フローチャート : 判断 773"/>
        <xdr:cNvSpPr/>
      </xdr:nvSpPr>
      <xdr:spPr>
        <a:xfrm>
          <a:off x="22110700" y="985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128178</xdr:rowOff>
    </xdr:from>
    <xdr:to>
      <xdr:col>31</xdr:col>
      <xdr:colOff>34925</xdr:colOff>
      <xdr:row>56</xdr:row>
      <xdr:rowOff>163634</xdr:rowOff>
    </xdr:to>
    <xdr:cxnSp macro="">
      <xdr:nvCxnSpPr>
        <xdr:cNvPr id="775" name="直線コネクタ 774"/>
        <xdr:cNvCxnSpPr/>
      </xdr:nvCxnSpPr>
      <xdr:spPr>
        <a:xfrm>
          <a:off x="20434300" y="9729378"/>
          <a:ext cx="889000" cy="3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50541</xdr:rowOff>
    </xdr:from>
    <xdr:to>
      <xdr:col>31</xdr:col>
      <xdr:colOff>85725</xdr:colOff>
      <xdr:row>57</xdr:row>
      <xdr:rowOff>152141</xdr:rowOff>
    </xdr:to>
    <xdr:sp macro="" textlink="">
      <xdr:nvSpPr>
        <xdr:cNvPr id="776" name="フローチャート : 判断 775"/>
        <xdr:cNvSpPr/>
      </xdr:nvSpPr>
      <xdr:spPr>
        <a:xfrm>
          <a:off x="21272500" y="982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143268</xdr:rowOff>
    </xdr:from>
    <xdr:ext cx="469744" cy="259045"/>
    <xdr:sp macro="" textlink="">
      <xdr:nvSpPr>
        <xdr:cNvPr id="777" name="テキスト ボックス 776"/>
        <xdr:cNvSpPr txBox="1"/>
      </xdr:nvSpPr>
      <xdr:spPr>
        <a:xfrm>
          <a:off x="21088427" y="991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40602</xdr:rowOff>
    </xdr:from>
    <xdr:to>
      <xdr:col>29</xdr:col>
      <xdr:colOff>517525</xdr:colOff>
      <xdr:row>56</xdr:row>
      <xdr:rowOff>128178</xdr:rowOff>
    </xdr:to>
    <xdr:cxnSp macro="">
      <xdr:nvCxnSpPr>
        <xdr:cNvPr id="778" name="直線コネクタ 777"/>
        <xdr:cNvCxnSpPr/>
      </xdr:nvCxnSpPr>
      <xdr:spPr>
        <a:xfrm>
          <a:off x="19545300" y="9641802"/>
          <a:ext cx="889000" cy="8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35796</xdr:rowOff>
    </xdr:from>
    <xdr:to>
      <xdr:col>29</xdr:col>
      <xdr:colOff>568325</xdr:colOff>
      <xdr:row>57</xdr:row>
      <xdr:rowOff>137396</xdr:rowOff>
    </xdr:to>
    <xdr:sp macro="" textlink="">
      <xdr:nvSpPr>
        <xdr:cNvPr id="779" name="フローチャート : 判断 778"/>
        <xdr:cNvSpPr/>
      </xdr:nvSpPr>
      <xdr:spPr>
        <a:xfrm>
          <a:off x="20383500" y="980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128523</xdr:rowOff>
    </xdr:from>
    <xdr:ext cx="469744" cy="259045"/>
    <xdr:sp macro="" textlink="">
      <xdr:nvSpPr>
        <xdr:cNvPr id="780" name="テキスト ボックス 779"/>
        <xdr:cNvSpPr txBox="1"/>
      </xdr:nvSpPr>
      <xdr:spPr>
        <a:xfrm>
          <a:off x="20199427" y="990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113160</xdr:rowOff>
    </xdr:from>
    <xdr:to>
      <xdr:col>28</xdr:col>
      <xdr:colOff>314325</xdr:colOff>
      <xdr:row>56</xdr:row>
      <xdr:rowOff>40602</xdr:rowOff>
    </xdr:to>
    <xdr:cxnSp macro="">
      <xdr:nvCxnSpPr>
        <xdr:cNvPr id="781" name="直線コネクタ 780"/>
        <xdr:cNvCxnSpPr/>
      </xdr:nvCxnSpPr>
      <xdr:spPr>
        <a:xfrm>
          <a:off x="18656300" y="9542910"/>
          <a:ext cx="889000" cy="9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16251</xdr:rowOff>
    </xdr:from>
    <xdr:to>
      <xdr:col>28</xdr:col>
      <xdr:colOff>365125</xdr:colOff>
      <xdr:row>57</xdr:row>
      <xdr:rowOff>117851</xdr:rowOff>
    </xdr:to>
    <xdr:sp macro="" textlink="">
      <xdr:nvSpPr>
        <xdr:cNvPr id="782" name="フローチャート : 判断 781"/>
        <xdr:cNvSpPr/>
      </xdr:nvSpPr>
      <xdr:spPr>
        <a:xfrm>
          <a:off x="19494500" y="978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108978</xdr:rowOff>
    </xdr:from>
    <xdr:ext cx="534377" cy="259045"/>
    <xdr:sp macro="" textlink="">
      <xdr:nvSpPr>
        <xdr:cNvPr id="783" name="テキスト ボックス 782"/>
        <xdr:cNvSpPr txBox="1"/>
      </xdr:nvSpPr>
      <xdr:spPr>
        <a:xfrm>
          <a:off x="19278111" y="988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161595</xdr:rowOff>
    </xdr:from>
    <xdr:to>
      <xdr:col>27</xdr:col>
      <xdr:colOff>161925</xdr:colOff>
      <xdr:row>57</xdr:row>
      <xdr:rowOff>91745</xdr:rowOff>
    </xdr:to>
    <xdr:sp macro="" textlink="">
      <xdr:nvSpPr>
        <xdr:cNvPr id="784" name="フローチャート : 判断 783"/>
        <xdr:cNvSpPr/>
      </xdr:nvSpPr>
      <xdr:spPr>
        <a:xfrm>
          <a:off x="18605500" y="97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82872</xdr:rowOff>
    </xdr:from>
    <xdr:ext cx="534377" cy="259045"/>
    <xdr:sp macro="" textlink="">
      <xdr:nvSpPr>
        <xdr:cNvPr id="785" name="テキスト ボックス 784"/>
        <xdr:cNvSpPr txBox="1"/>
      </xdr:nvSpPr>
      <xdr:spPr>
        <a:xfrm>
          <a:off x="18389111" y="985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140633</xdr:rowOff>
    </xdr:from>
    <xdr:to>
      <xdr:col>32</xdr:col>
      <xdr:colOff>238125</xdr:colOff>
      <xdr:row>57</xdr:row>
      <xdr:rowOff>70783</xdr:rowOff>
    </xdr:to>
    <xdr:sp macro="" textlink="">
      <xdr:nvSpPr>
        <xdr:cNvPr id="791" name="円/楕円 790"/>
        <xdr:cNvSpPr/>
      </xdr:nvSpPr>
      <xdr:spPr>
        <a:xfrm>
          <a:off x="22110700" y="974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163510</xdr:rowOff>
    </xdr:from>
    <xdr:ext cx="534377" cy="259045"/>
    <xdr:sp macro="" textlink="">
      <xdr:nvSpPr>
        <xdr:cNvPr id="792" name="貸付金該当値テキスト"/>
        <xdr:cNvSpPr txBox="1"/>
      </xdr:nvSpPr>
      <xdr:spPr>
        <a:xfrm>
          <a:off x="22212300" y="95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12,737</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112834</xdr:rowOff>
    </xdr:from>
    <xdr:to>
      <xdr:col>31</xdr:col>
      <xdr:colOff>85725</xdr:colOff>
      <xdr:row>57</xdr:row>
      <xdr:rowOff>42984</xdr:rowOff>
    </xdr:to>
    <xdr:sp macro="" textlink="">
      <xdr:nvSpPr>
        <xdr:cNvPr id="793" name="円/楕円 792"/>
        <xdr:cNvSpPr/>
      </xdr:nvSpPr>
      <xdr:spPr>
        <a:xfrm>
          <a:off x="21272500" y="971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59511</xdr:rowOff>
    </xdr:from>
    <xdr:ext cx="534377" cy="259045"/>
    <xdr:sp macro="" textlink="">
      <xdr:nvSpPr>
        <xdr:cNvPr id="794" name="テキスト ボックス 793"/>
        <xdr:cNvSpPr txBox="1"/>
      </xdr:nvSpPr>
      <xdr:spPr>
        <a:xfrm>
          <a:off x="21056111" y="94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13,953</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77378</xdr:rowOff>
    </xdr:from>
    <xdr:to>
      <xdr:col>29</xdr:col>
      <xdr:colOff>568325</xdr:colOff>
      <xdr:row>57</xdr:row>
      <xdr:rowOff>7528</xdr:rowOff>
    </xdr:to>
    <xdr:sp macro="" textlink="">
      <xdr:nvSpPr>
        <xdr:cNvPr id="795" name="円/楕円 794"/>
        <xdr:cNvSpPr/>
      </xdr:nvSpPr>
      <xdr:spPr>
        <a:xfrm>
          <a:off x="20383500" y="967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24055</xdr:rowOff>
    </xdr:from>
    <xdr:ext cx="534377" cy="259045"/>
    <xdr:sp macro="" textlink="">
      <xdr:nvSpPr>
        <xdr:cNvPr id="796" name="テキスト ボックス 795"/>
        <xdr:cNvSpPr txBox="1"/>
      </xdr:nvSpPr>
      <xdr:spPr>
        <a:xfrm>
          <a:off x="20167111" y="945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15,504</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161252</xdr:rowOff>
    </xdr:from>
    <xdr:to>
      <xdr:col>28</xdr:col>
      <xdr:colOff>365125</xdr:colOff>
      <xdr:row>56</xdr:row>
      <xdr:rowOff>91402</xdr:rowOff>
    </xdr:to>
    <xdr:sp macro="" textlink="">
      <xdr:nvSpPr>
        <xdr:cNvPr id="797" name="円/楕円 796"/>
        <xdr:cNvSpPr/>
      </xdr:nvSpPr>
      <xdr:spPr>
        <a:xfrm>
          <a:off x="19494500" y="959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107929</xdr:rowOff>
    </xdr:from>
    <xdr:ext cx="534377" cy="259045"/>
    <xdr:sp macro="" textlink="">
      <xdr:nvSpPr>
        <xdr:cNvPr id="798" name="テキスト ボックス 797"/>
        <xdr:cNvSpPr txBox="1"/>
      </xdr:nvSpPr>
      <xdr:spPr>
        <a:xfrm>
          <a:off x="19278111" y="936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19,335</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62360</xdr:rowOff>
    </xdr:from>
    <xdr:to>
      <xdr:col>27</xdr:col>
      <xdr:colOff>161925</xdr:colOff>
      <xdr:row>55</xdr:row>
      <xdr:rowOff>163960</xdr:rowOff>
    </xdr:to>
    <xdr:sp macro="" textlink="">
      <xdr:nvSpPr>
        <xdr:cNvPr id="799" name="円/楕円 798"/>
        <xdr:cNvSpPr/>
      </xdr:nvSpPr>
      <xdr:spPr>
        <a:xfrm>
          <a:off x="18605500" y="949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9037</xdr:rowOff>
    </xdr:from>
    <xdr:ext cx="534377" cy="259045"/>
    <xdr:sp macro="" textlink="">
      <xdr:nvSpPr>
        <xdr:cNvPr id="800" name="テキスト ボックス 799"/>
        <xdr:cNvSpPr txBox="1"/>
      </xdr:nvSpPr>
      <xdr:spPr>
        <a:xfrm>
          <a:off x="18389111" y="926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23,661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1" name="テキスト ボックス 81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1" name="テキスト ボックス 820"/>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3" name="テキスト ボックス 82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6541</xdr:rowOff>
    </xdr:from>
    <xdr:to>
      <xdr:col>32</xdr:col>
      <xdr:colOff>186689</xdr:colOff>
      <xdr:row>78</xdr:row>
      <xdr:rowOff>36945</xdr:rowOff>
    </xdr:to>
    <xdr:cxnSp macro="">
      <xdr:nvCxnSpPr>
        <xdr:cNvPr id="825" name="直線コネクタ 824"/>
        <xdr:cNvCxnSpPr/>
      </xdr:nvCxnSpPr>
      <xdr:spPr>
        <a:xfrm flipV="1">
          <a:off x="22159595" y="12008041"/>
          <a:ext cx="1269" cy="1402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40772</xdr:rowOff>
    </xdr:from>
    <xdr:ext cx="534377" cy="259045"/>
    <xdr:sp macro="" textlink="">
      <xdr:nvSpPr>
        <xdr:cNvPr id="826" name="繰出金最小値テキスト"/>
        <xdr:cNvSpPr txBox="1"/>
      </xdr:nvSpPr>
      <xdr:spPr>
        <a:xfrm>
          <a:off x="22212300" y="1341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24,697</a:t>
          </a:r>
          <a:endParaRPr kumimoji="1" lang="ja-JP" altLang="en-US" sz="1000" b="1">
            <a:latin typeface="ＭＳ Ｐゴシック"/>
          </a:endParaRPr>
        </a:p>
      </xdr:txBody>
    </xdr:sp>
    <xdr:clientData/>
  </xdr:oneCellAnchor>
  <xdr:twoCellAnchor>
    <xdr:from>
      <xdr:col>32</xdr:col>
      <xdr:colOff>98425</xdr:colOff>
      <xdr:row>78</xdr:row>
      <xdr:rowOff>36945</xdr:rowOff>
    </xdr:from>
    <xdr:to>
      <xdr:col>32</xdr:col>
      <xdr:colOff>276225</xdr:colOff>
      <xdr:row>78</xdr:row>
      <xdr:rowOff>36945</xdr:rowOff>
    </xdr:to>
    <xdr:cxnSp macro="">
      <xdr:nvCxnSpPr>
        <xdr:cNvPr id="827" name="直線コネクタ 826"/>
        <xdr:cNvCxnSpPr/>
      </xdr:nvCxnSpPr>
      <xdr:spPr>
        <a:xfrm>
          <a:off x="22072600" y="13410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124668</xdr:rowOff>
    </xdr:from>
    <xdr:ext cx="534377" cy="259045"/>
    <xdr:sp macro="" textlink="">
      <xdr:nvSpPr>
        <xdr:cNvPr id="828" name="繰出金最大値テキスト"/>
        <xdr:cNvSpPr txBox="1"/>
      </xdr:nvSpPr>
      <xdr:spPr>
        <a:xfrm>
          <a:off x="22212300" y="1178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61,495</a:t>
          </a:r>
          <a:endParaRPr kumimoji="1" lang="ja-JP" altLang="en-US" sz="1000" b="1">
            <a:latin typeface="ＭＳ Ｐゴシック"/>
          </a:endParaRPr>
        </a:p>
      </xdr:txBody>
    </xdr:sp>
    <xdr:clientData/>
  </xdr:oneCellAnchor>
  <xdr:twoCellAnchor>
    <xdr:from>
      <xdr:col>32</xdr:col>
      <xdr:colOff>98425</xdr:colOff>
      <xdr:row>70</xdr:row>
      <xdr:rowOff>6541</xdr:rowOff>
    </xdr:from>
    <xdr:to>
      <xdr:col>32</xdr:col>
      <xdr:colOff>276225</xdr:colOff>
      <xdr:row>70</xdr:row>
      <xdr:rowOff>6541</xdr:rowOff>
    </xdr:to>
    <xdr:cxnSp macro="">
      <xdr:nvCxnSpPr>
        <xdr:cNvPr id="829" name="直線コネクタ 828"/>
        <xdr:cNvCxnSpPr/>
      </xdr:nvCxnSpPr>
      <xdr:spPr>
        <a:xfrm>
          <a:off x="22072600" y="1200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8407</xdr:rowOff>
    </xdr:from>
    <xdr:to>
      <xdr:col>32</xdr:col>
      <xdr:colOff>187325</xdr:colOff>
      <xdr:row>73</xdr:row>
      <xdr:rowOff>114516</xdr:rowOff>
    </xdr:to>
    <xdr:cxnSp macro="">
      <xdr:nvCxnSpPr>
        <xdr:cNvPr id="830" name="直線コネクタ 829"/>
        <xdr:cNvCxnSpPr/>
      </xdr:nvCxnSpPr>
      <xdr:spPr>
        <a:xfrm flipV="1">
          <a:off x="21323300" y="12524257"/>
          <a:ext cx="838200" cy="10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43590</xdr:rowOff>
    </xdr:from>
    <xdr:ext cx="534377" cy="259045"/>
    <xdr:sp macro="" textlink="">
      <xdr:nvSpPr>
        <xdr:cNvPr id="831" name="繰出金平均値テキスト"/>
        <xdr:cNvSpPr txBox="1"/>
      </xdr:nvSpPr>
      <xdr:spPr>
        <a:xfrm>
          <a:off x="22212300" y="12902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65163</xdr:rowOff>
    </xdr:from>
    <xdr:to>
      <xdr:col>32</xdr:col>
      <xdr:colOff>238125</xdr:colOff>
      <xdr:row>75</xdr:row>
      <xdr:rowOff>166763</xdr:rowOff>
    </xdr:to>
    <xdr:sp macro="" textlink="">
      <xdr:nvSpPr>
        <xdr:cNvPr id="832" name="フローチャート : 判断 831"/>
        <xdr:cNvSpPr/>
      </xdr:nvSpPr>
      <xdr:spPr>
        <a:xfrm>
          <a:off x="221107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114516</xdr:rowOff>
    </xdr:from>
    <xdr:to>
      <xdr:col>31</xdr:col>
      <xdr:colOff>34925</xdr:colOff>
      <xdr:row>74</xdr:row>
      <xdr:rowOff>12941</xdr:rowOff>
    </xdr:to>
    <xdr:cxnSp macro="">
      <xdr:nvCxnSpPr>
        <xdr:cNvPr id="833" name="直線コネクタ 832"/>
        <xdr:cNvCxnSpPr/>
      </xdr:nvCxnSpPr>
      <xdr:spPr>
        <a:xfrm flipV="1">
          <a:off x="20434300" y="12630366"/>
          <a:ext cx="889000" cy="6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160680</xdr:rowOff>
    </xdr:from>
    <xdr:to>
      <xdr:col>31</xdr:col>
      <xdr:colOff>85725</xdr:colOff>
      <xdr:row>76</xdr:row>
      <xdr:rowOff>90830</xdr:rowOff>
    </xdr:to>
    <xdr:sp macro="" textlink="">
      <xdr:nvSpPr>
        <xdr:cNvPr id="834" name="フローチャート : 判断 833"/>
        <xdr:cNvSpPr/>
      </xdr:nvSpPr>
      <xdr:spPr>
        <a:xfrm>
          <a:off x="21272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81957</xdr:rowOff>
    </xdr:from>
    <xdr:ext cx="534377" cy="259045"/>
    <xdr:sp macro="" textlink="">
      <xdr:nvSpPr>
        <xdr:cNvPr id="835" name="テキスト ボックス 834"/>
        <xdr:cNvSpPr txBox="1"/>
      </xdr:nvSpPr>
      <xdr:spPr>
        <a:xfrm>
          <a:off x="21056111" y="1311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12941</xdr:rowOff>
    </xdr:from>
    <xdr:to>
      <xdr:col>29</xdr:col>
      <xdr:colOff>517525</xdr:colOff>
      <xdr:row>74</xdr:row>
      <xdr:rowOff>21437</xdr:rowOff>
    </xdr:to>
    <xdr:cxnSp macro="">
      <xdr:nvCxnSpPr>
        <xdr:cNvPr id="836" name="直線コネクタ 835"/>
        <xdr:cNvCxnSpPr/>
      </xdr:nvCxnSpPr>
      <xdr:spPr>
        <a:xfrm flipV="1">
          <a:off x="19545300" y="12700241"/>
          <a:ext cx="8890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25615</xdr:rowOff>
    </xdr:from>
    <xdr:to>
      <xdr:col>29</xdr:col>
      <xdr:colOff>568325</xdr:colOff>
      <xdr:row>76</xdr:row>
      <xdr:rowOff>127215</xdr:rowOff>
    </xdr:to>
    <xdr:sp macro="" textlink="">
      <xdr:nvSpPr>
        <xdr:cNvPr id="837" name="フローチャート : 判断 836"/>
        <xdr:cNvSpPr/>
      </xdr:nvSpPr>
      <xdr:spPr>
        <a:xfrm>
          <a:off x="20383500" y="1305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118342</xdr:rowOff>
    </xdr:from>
    <xdr:ext cx="534377" cy="259045"/>
    <xdr:sp macro="" textlink="">
      <xdr:nvSpPr>
        <xdr:cNvPr id="838" name="テキスト ボックス 837"/>
        <xdr:cNvSpPr txBox="1"/>
      </xdr:nvSpPr>
      <xdr:spPr>
        <a:xfrm>
          <a:off x="20167111" y="1314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115545</xdr:rowOff>
    </xdr:from>
    <xdr:to>
      <xdr:col>28</xdr:col>
      <xdr:colOff>314325</xdr:colOff>
      <xdr:row>74</xdr:row>
      <xdr:rowOff>21437</xdr:rowOff>
    </xdr:to>
    <xdr:cxnSp macro="">
      <xdr:nvCxnSpPr>
        <xdr:cNvPr id="839" name="直線コネクタ 838"/>
        <xdr:cNvCxnSpPr/>
      </xdr:nvCxnSpPr>
      <xdr:spPr>
        <a:xfrm>
          <a:off x="18656300" y="12631395"/>
          <a:ext cx="889000" cy="7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40818</xdr:rowOff>
    </xdr:from>
    <xdr:to>
      <xdr:col>28</xdr:col>
      <xdr:colOff>365125</xdr:colOff>
      <xdr:row>76</xdr:row>
      <xdr:rowOff>142418</xdr:rowOff>
    </xdr:to>
    <xdr:sp macro="" textlink="">
      <xdr:nvSpPr>
        <xdr:cNvPr id="840" name="フローチャート : 判断 839"/>
        <xdr:cNvSpPr/>
      </xdr:nvSpPr>
      <xdr:spPr>
        <a:xfrm>
          <a:off x="19494500" y="1307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133545</xdr:rowOff>
    </xdr:from>
    <xdr:ext cx="534377" cy="259045"/>
    <xdr:sp macro="" textlink="">
      <xdr:nvSpPr>
        <xdr:cNvPr id="841" name="テキスト ボックス 840"/>
        <xdr:cNvSpPr txBox="1"/>
      </xdr:nvSpPr>
      <xdr:spPr>
        <a:xfrm>
          <a:off x="19278111" y="1316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40932</xdr:rowOff>
    </xdr:from>
    <xdr:to>
      <xdr:col>27</xdr:col>
      <xdr:colOff>161925</xdr:colOff>
      <xdr:row>76</xdr:row>
      <xdr:rowOff>142532</xdr:rowOff>
    </xdr:to>
    <xdr:sp macro="" textlink="">
      <xdr:nvSpPr>
        <xdr:cNvPr id="842" name="フローチャート : 判断 841"/>
        <xdr:cNvSpPr/>
      </xdr:nvSpPr>
      <xdr:spPr>
        <a:xfrm>
          <a:off x="18605500" y="130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133659</xdr:rowOff>
    </xdr:from>
    <xdr:ext cx="534377" cy="259045"/>
    <xdr:sp macro="" textlink="">
      <xdr:nvSpPr>
        <xdr:cNvPr id="843" name="テキスト ボックス 842"/>
        <xdr:cNvSpPr txBox="1"/>
      </xdr:nvSpPr>
      <xdr:spPr>
        <a:xfrm>
          <a:off x="18389111" y="1316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129057</xdr:rowOff>
    </xdr:from>
    <xdr:to>
      <xdr:col>32</xdr:col>
      <xdr:colOff>238125</xdr:colOff>
      <xdr:row>73</xdr:row>
      <xdr:rowOff>59207</xdr:rowOff>
    </xdr:to>
    <xdr:sp macro="" textlink="">
      <xdr:nvSpPr>
        <xdr:cNvPr id="849" name="円/楕円 848"/>
        <xdr:cNvSpPr/>
      </xdr:nvSpPr>
      <xdr:spPr>
        <a:xfrm>
          <a:off x="22110700" y="1247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151934</xdr:rowOff>
    </xdr:from>
    <xdr:ext cx="534377" cy="259045"/>
    <xdr:sp macro="" textlink="">
      <xdr:nvSpPr>
        <xdr:cNvPr id="850" name="繰出金該当値テキスト"/>
        <xdr:cNvSpPr txBox="1"/>
      </xdr:nvSpPr>
      <xdr:spPr>
        <a:xfrm>
          <a:off x="22212300" y="123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47,946</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63716</xdr:rowOff>
    </xdr:from>
    <xdr:to>
      <xdr:col>31</xdr:col>
      <xdr:colOff>85725</xdr:colOff>
      <xdr:row>73</xdr:row>
      <xdr:rowOff>165316</xdr:rowOff>
    </xdr:to>
    <xdr:sp macro="" textlink="">
      <xdr:nvSpPr>
        <xdr:cNvPr id="851" name="円/楕円 850"/>
        <xdr:cNvSpPr/>
      </xdr:nvSpPr>
      <xdr:spPr>
        <a:xfrm>
          <a:off x="21272500" y="1257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10393</xdr:rowOff>
    </xdr:from>
    <xdr:ext cx="534377" cy="259045"/>
    <xdr:sp macro="" textlink="">
      <xdr:nvSpPr>
        <xdr:cNvPr id="852" name="テキスト ボックス 851"/>
        <xdr:cNvSpPr txBox="1"/>
      </xdr:nvSpPr>
      <xdr:spPr>
        <a:xfrm>
          <a:off x="21056111" y="1235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45,161</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133591</xdr:rowOff>
    </xdr:from>
    <xdr:to>
      <xdr:col>29</xdr:col>
      <xdr:colOff>568325</xdr:colOff>
      <xdr:row>74</xdr:row>
      <xdr:rowOff>63741</xdr:rowOff>
    </xdr:to>
    <xdr:sp macro="" textlink="">
      <xdr:nvSpPr>
        <xdr:cNvPr id="853" name="円/楕円 852"/>
        <xdr:cNvSpPr/>
      </xdr:nvSpPr>
      <xdr:spPr>
        <a:xfrm>
          <a:off x="20383500" y="1264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80268</xdr:rowOff>
    </xdr:from>
    <xdr:ext cx="534377" cy="259045"/>
    <xdr:sp macro="" textlink="">
      <xdr:nvSpPr>
        <xdr:cNvPr id="854" name="テキスト ボックス 853"/>
        <xdr:cNvSpPr txBox="1"/>
      </xdr:nvSpPr>
      <xdr:spPr>
        <a:xfrm>
          <a:off x="20167111" y="1242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43,327</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142087</xdr:rowOff>
    </xdr:from>
    <xdr:to>
      <xdr:col>28</xdr:col>
      <xdr:colOff>365125</xdr:colOff>
      <xdr:row>74</xdr:row>
      <xdr:rowOff>72237</xdr:rowOff>
    </xdr:to>
    <xdr:sp macro="" textlink="">
      <xdr:nvSpPr>
        <xdr:cNvPr id="855" name="円/楕円 854"/>
        <xdr:cNvSpPr/>
      </xdr:nvSpPr>
      <xdr:spPr>
        <a:xfrm>
          <a:off x="19494500" y="1265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88764</xdr:rowOff>
    </xdr:from>
    <xdr:ext cx="534377" cy="259045"/>
    <xdr:sp macro="" textlink="">
      <xdr:nvSpPr>
        <xdr:cNvPr id="856" name="テキスト ボックス 855"/>
        <xdr:cNvSpPr txBox="1"/>
      </xdr:nvSpPr>
      <xdr:spPr>
        <a:xfrm>
          <a:off x="19278111" y="1243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43,104</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64745</xdr:rowOff>
    </xdr:from>
    <xdr:to>
      <xdr:col>27</xdr:col>
      <xdr:colOff>161925</xdr:colOff>
      <xdr:row>73</xdr:row>
      <xdr:rowOff>166345</xdr:rowOff>
    </xdr:to>
    <xdr:sp macro="" textlink="">
      <xdr:nvSpPr>
        <xdr:cNvPr id="857" name="円/楕円 856"/>
        <xdr:cNvSpPr/>
      </xdr:nvSpPr>
      <xdr:spPr>
        <a:xfrm>
          <a:off x="18605500" y="125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11422</xdr:rowOff>
    </xdr:from>
    <xdr:ext cx="534377" cy="259045"/>
    <xdr:sp macro="" textlink="">
      <xdr:nvSpPr>
        <xdr:cNvPr id="858" name="テキスト ボックス 857"/>
        <xdr:cNvSpPr txBox="1"/>
      </xdr:nvSpPr>
      <xdr:spPr>
        <a:xfrm>
          <a:off x="18389111" y="1235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45,134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・物件費については、事業終了に伴う災害廃棄物処理事業費の皆減や、事業進捗に伴う除染推進事業費の減等により、住民</a:t>
          </a:r>
          <a:r>
            <a:rPr kumimoji="1" lang="ja-JP" altLang="en-US" sz="1300">
              <a:solidFill>
                <a:schemeClr val="dk1"/>
              </a:solidFill>
              <a:effectLst/>
              <a:latin typeface="+mn-ea"/>
              <a:ea typeface="+mn-ea"/>
              <a:cs typeface="+mn-cs"/>
            </a:rPr>
            <a:t>一</a:t>
          </a:r>
          <a:r>
            <a:rPr kumimoji="1" lang="ja-JP" altLang="ja-JP" sz="1300">
              <a:solidFill>
                <a:schemeClr val="dk1"/>
              </a:solidFill>
              <a:effectLst/>
              <a:latin typeface="+mn-ea"/>
              <a:ea typeface="+mn-ea"/>
              <a:cs typeface="+mn-cs"/>
            </a:rPr>
            <a:t>人あたりのコストは、前年度と比較して</a:t>
          </a:r>
          <a:r>
            <a:rPr kumimoji="1" lang="en-US" altLang="ja-JP" sz="1300">
              <a:solidFill>
                <a:schemeClr val="dk1"/>
              </a:solidFill>
              <a:effectLst/>
              <a:latin typeface="+mn-ea"/>
              <a:ea typeface="+mn-ea"/>
              <a:cs typeface="+mn-cs"/>
            </a:rPr>
            <a:t>37,674</a:t>
          </a:r>
          <a:r>
            <a:rPr kumimoji="1" lang="ja-JP" altLang="ja-JP" sz="1300">
              <a:solidFill>
                <a:schemeClr val="dk1"/>
              </a:solidFill>
              <a:effectLst/>
              <a:latin typeface="+mn-ea"/>
              <a:ea typeface="+mn-ea"/>
              <a:cs typeface="+mn-cs"/>
            </a:rPr>
            <a:t>円の減となった。</a:t>
          </a:r>
          <a:endParaRPr lang="ja-JP" altLang="ja-JP" sz="1300">
            <a:effectLst/>
            <a:latin typeface="+mn-ea"/>
            <a:ea typeface="+mn-ea"/>
          </a:endParaRPr>
        </a:p>
        <a:p>
          <a:r>
            <a:rPr kumimoji="1" lang="ja-JP" altLang="ja-JP" sz="1300">
              <a:solidFill>
                <a:schemeClr val="dk1"/>
              </a:solidFill>
              <a:effectLst/>
              <a:latin typeface="+mn-ea"/>
              <a:ea typeface="+mn-ea"/>
              <a:cs typeface="+mn-cs"/>
            </a:rPr>
            <a:t>・維持補修費については、陸上競技場改修事業費の増等により、住民</a:t>
          </a:r>
          <a:r>
            <a:rPr kumimoji="1" lang="ja-JP" altLang="ja-JP" sz="1100">
              <a:solidFill>
                <a:schemeClr val="dk1"/>
              </a:solidFill>
              <a:effectLst/>
              <a:latin typeface="+mn-ea"/>
              <a:ea typeface="+mn-ea"/>
              <a:cs typeface="+mn-cs"/>
            </a:rPr>
            <a:t>一</a:t>
          </a:r>
          <a:r>
            <a:rPr kumimoji="1" lang="ja-JP" altLang="ja-JP" sz="1300">
              <a:solidFill>
                <a:schemeClr val="dk1"/>
              </a:solidFill>
              <a:effectLst/>
              <a:latin typeface="+mn-ea"/>
              <a:ea typeface="+mn-ea"/>
              <a:cs typeface="+mn-cs"/>
            </a:rPr>
            <a:t>人あたりのコストは、前年度と比較して</a:t>
          </a:r>
          <a:r>
            <a:rPr kumimoji="1" lang="en-US" altLang="ja-JP" sz="1300">
              <a:solidFill>
                <a:schemeClr val="dk1"/>
              </a:solidFill>
              <a:effectLst/>
              <a:latin typeface="+mn-ea"/>
              <a:ea typeface="+mn-ea"/>
              <a:cs typeface="+mn-cs"/>
            </a:rPr>
            <a:t>1,888</a:t>
          </a:r>
          <a:r>
            <a:rPr kumimoji="1" lang="ja-JP" altLang="ja-JP" sz="1300">
              <a:solidFill>
                <a:schemeClr val="dk1"/>
              </a:solidFill>
              <a:effectLst/>
              <a:latin typeface="+mn-ea"/>
              <a:ea typeface="+mn-ea"/>
              <a:cs typeface="+mn-cs"/>
            </a:rPr>
            <a:t>円の増となった。なお、今後も施設の老朽化が進行し、事業費の増加が見込まれるため、公共施設等総合管理計画に基づき、普通建設事業費と合わせて動向を注視していく必要がある。</a:t>
          </a:r>
          <a:endParaRPr lang="ja-JP" altLang="ja-JP" sz="1300">
            <a:effectLst/>
            <a:latin typeface="+mn-ea"/>
            <a:ea typeface="+mn-ea"/>
          </a:endParaRPr>
        </a:p>
        <a:p>
          <a:r>
            <a:rPr kumimoji="1" lang="ja-JP" altLang="ja-JP" sz="1300">
              <a:solidFill>
                <a:schemeClr val="dk1"/>
              </a:solidFill>
              <a:effectLst/>
              <a:latin typeface="+mn-ea"/>
              <a:ea typeface="+mn-ea"/>
              <a:cs typeface="+mn-cs"/>
            </a:rPr>
            <a:t>・普通建設事業費については、事業進捗に伴う災害公営住宅整備事業費の減等により、住民</a:t>
          </a:r>
          <a:r>
            <a:rPr kumimoji="1" lang="ja-JP" altLang="ja-JP" sz="1100">
              <a:solidFill>
                <a:schemeClr val="dk1"/>
              </a:solidFill>
              <a:effectLst/>
              <a:latin typeface="+mn-ea"/>
              <a:ea typeface="+mn-ea"/>
              <a:cs typeface="+mn-cs"/>
            </a:rPr>
            <a:t>一</a:t>
          </a:r>
          <a:r>
            <a:rPr kumimoji="1" lang="ja-JP" altLang="ja-JP" sz="1300">
              <a:solidFill>
                <a:schemeClr val="dk1"/>
              </a:solidFill>
              <a:effectLst/>
              <a:latin typeface="+mn-ea"/>
              <a:ea typeface="+mn-ea"/>
              <a:cs typeface="+mn-cs"/>
            </a:rPr>
            <a:t>人あたりのコストは、前年度と比較して</a:t>
          </a:r>
          <a:r>
            <a:rPr kumimoji="1" lang="en-US" altLang="ja-JP" sz="1300">
              <a:solidFill>
                <a:schemeClr val="dk1"/>
              </a:solidFill>
              <a:effectLst/>
              <a:latin typeface="+mn-ea"/>
              <a:ea typeface="+mn-ea"/>
              <a:cs typeface="+mn-cs"/>
            </a:rPr>
            <a:t>29,058</a:t>
          </a:r>
          <a:r>
            <a:rPr kumimoji="1" lang="ja-JP" altLang="ja-JP" sz="1300">
              <a:solidFill>
                <a:schemeClr val="dk1"/>
              </a:solidFill>
              <a:effectLst/>
              <a:latin typeface="+mn-ea"/>
              <a:ea typeface="+mn-ea"/>
              <a:cs typeface="+mn-cs"/>
            </a:rPr>
            <a:t>円の減となった。なお、平成</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年度以降においては</a:t>
          </a:r>
          <a:r>
            <a:rPr kumimoji="1" lang="en-US" altLang="ja-JP" sz="1300">
              <a:solidFill>
                <a:schemeClr val="dk1"/>
              </a:solidFill>
              <a:effectLst/>
              <a:latin typeface="+mn-ea"/>
              <a:ea typeface="+mn-ea"/>
              <a:cs typeface="+mn-cs"/>
            </a:rPr>
            <a:t>10</a:t>
          </a:r>
          <a:r>
            <a:rPr kumimoji="1" lang="ja-JP" altLang="ja-JP" sz="1300">
              <a:solidFill>
                <a:schemeClr val="dk1"/>
              </a:solidFill>
              <a:effectLst/>
              <a:latin typeface="+mn-ea"/>
              <a:ea typeface="+mn-ea"/>
              <a:cs typeface="+mn-cs"/>
            </a:rPr>
            <a:t>万円を超える高い水準で推移しており、類似団体の中で最も高い結果となった。</a:t>
          </a:r>
          <a:endParaRPr lang="ja-JP" altLang="ja-JP" sz="1300">
            <a:effectLst/>
            <a:latin typeface="+mn-ea"/>
            <a:ea typeface="+mn-ea"/>
          </a:endParaRPr>
        </a:p>
        <a:p>
          <a:r>
            <a:rPr kumimoji="1" lang="ja-JP" altLang="ja-JP" sz="1300">
              <a:solidFill>
                <a:schemeClr val="dk1"/>
              </a:solidFill>
              <a:effectLst/>
              <a:latin typeface="+mn-ea"/>
              <a:ea typeface="+mn-ea"/>
              <a:cs typeface="+mn-cs"/>
            </a:rPr>
            <a:t>・災害復旧事業費については、事業完了に伴う市立公民館災害復旧事業費の減等により、住民一人あたりのコストは、前年度と比較して</a:t>
          </a:r>
          <a:r>
            <a:rPr kumimoji="1" lang="en-US" altLang="ja-JP" sz="1300">
              <a:solidFill>
                <a:sysClr val="windowText" lastClr="000000"/>
              </a:solidFill>
              <a:effectLst/>
              <a:latin typeface="+mn-ea"/>
              <a:ea typeface="+mn-ea"/>
              <a:cs typeface="+mn-cs"/>
            </a:rPr>
            <a:t>2,752</a:t>
          </a:r>
          <a:r>
            <a:rPr kumimoji="1" lang="ja-JP" altLang="ja-JP" sz="1300">
              <a:solidFill>
                <a:srgbClr val="0000FF"/>
              </a:solidFill>
              <a:effectLst/>
              <a:latin typeface="+mn-ea"/>
              <a:ea typeface="+mn-ea"/>
              <a:cs typeface="+mn-cs"/>
            </a:rPr>
            <a:t>円</a:t>
          </a:r>
          <a:r>
            <a:rPr kumimoji="1" lang="ja-JP" altLang="ja-JP" sz="1300">
              <a:solidFill>
                <a:schemeClr val="dk1"/>
              </a:solidFill>
              <a:effectLst/>
              <a:latin typeface="+mn-ea"/>
              <a:ea typeface="+mn-ea"/>
              <a:cs typeface="+mn-cs"/>
            </a:rPr>
            <a:t>の減となった。</a:t>
          </a:r>
          <a:endParaRPr lang="ja-JP" altLang="ja-JP" sz="1300">
            <a:effectLst/>
            <a:latin typeface="+mn-ea"/>
            <a:ea typeface="+mn-ea"/>
          </a:endParaRPr>
        </a:p>
        <a:p>
          <a:r>
            <a:rPr kumimoji="1" lang="ja-JP" altLang="ja-JP" sz="1300">
              <a:solidFill>
                <a:schemeClr val="dk1"/>
              </a:solidFill>
              <a:effectLst/>
              <a:latin typeface="+mn-ea"/>
              <a:ea typeface="+mn-ea"/>
              <a:cs typeface="+mn-cs"/>
            </a:rPr>
            <a:t>・公債費については、既発債の償還が進んだことにより、住民</a:t>
          </a:r>
          <a:r>
            <a:rPr kumimoji="1" lang="ja-JP" altLang="ja-JP" sz="1100">
              <a:solidFill>
                <a:schemeClr val="dk1"/>
              </a:solidFill>
              <a:effectLst/>
              <a:latin typeface="+mn-ea"/>
              <a:ea typeface="+mn-ea"/>
              <a:cs typeface="+mn-cs"/>
            </a:rPr>
            <a:t>一</a:t>
          </a:r>
          <a:r>
            <a:rPr kumimoji="1" lang="ja-JP" altLang="ja-JP" sz="1300">
              <a:solidFill>
                <a:schemeClr val="dk1"/>
              </a:solidFill>
              <a:effectLst/>
              <a:latin typeface="+mn-ea"/>
              <a:ea typeface="+mn-ea"/>
              <a:cs typeface="+mn-cs"/>
            </a:rPr>
            <a:t>人あたりのコストは、前年度と比較して</a:t>
          </a:r>
          <a:r>
            <a:rPr kumimoji="1" lang="en-US" altLang="ja-JP" sz="1300">
              <a:solidFill>
                <a:srgbClr val="0000FF"/>
              </a:solidFill>
              <a:effectLst/>
              <a:latin typeface="+mn-ea"/>
              <a:ea typeface="+mn-ea"/>
              <a:cs typeface="+mn-cs"/>
            </a:rPr>
            <a:t>6,981</a:t>
          </a:r>
          <a:r>
            <a:rPr kumimoji="1" lang="ja-JP" altLang="ja-JP" sz="1300">
              <a:solidFill>
                <a:srgbClr val="0000FF"/>
              </a:solidFill>
              <a:effectLst/>
              <a:latin typeface="+mn-ea"/>
              <a:ea typeface="+mn-ea"/>
              <a:cs typeface="+mn-cs"/>
            </a:rPr>
            <a:t>円</a:t>
          </a:r>
          <a:r>
            <a:rPr kumimoji="1" lang="ja-JP" altLang="ja-JP" sz="1300">
              <a:solidFill>
                <a:schemeClr val="dk1"/>
              </a:solidFill>
              <a:effectLst/>
              <a:latin typeface="+mn-ea"/>
              <a:ea typeface="+mn-ea"/>
              <a:cs typeface="+mn-cs"/>
            </a:rPr>
            <a:t>の減となった。</a:t>
          </a:r>
          <a:endParaRPr lang="ja-JP" altLang="ja-JP" sz="13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福島県いわき市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331,920
330,038
1,232.02
182,369,756
168,505,816
5,226,211
73,381,106
127,483,396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36.7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19413</xdr:rowOff>
    </xdr:from>
    <xdr:to>
      <xdr:col>6</xdr:col>
      <xdr:colOff>510540</xdr:colOff>
      <xdr:row>38</xdr:row>
      <xdr:rowOff>58057</xdr:rowOff>
    </xdr:to>
    <xdr:cxnSp macro="">
      <xdr:nvCxnSpPr>
        <xdr:cNvPr id="58" name="直線コネクタ 57"/>
        <xdr:cNvCxnSpPr/>
      </xdr:nvCxnSpPr>
      <xdr:spPr>
        <a:xfrm flipV="1">
          <a:off x="4633595" y="5334363"/>
          <a:ext cx="1270" cy="123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61884</xdr:rowOff>
    </xdr:from>
    <xdr:ext cx="469744" cy="259045"/>
    <xdr:sp macro="" textlink="">
      <xdr:nvSpPr>
        <xdr:cNvPr id="59" name="議会費最小値テキスト"/>
        <xdr:cNvSpPr txBox="1"/>
      </xdr:nvSpPr>
      <xdr:spPr>
        <a:xfrm>
          <a:off x="4686300"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a:t>
          </a:r>
          <a:endParaRPr kumimoji="1" lang="ja-JP" altLang="en-US" sz="1000" b="1">
            <a:latin typeface="ＭＳ Ｐゴシック"/>
          </a:endParaRPr>
        </a:p>
      </xdr:txBody>
    </xdr:sp>
    <xdr:clientData/>
  </xdr:oneCellAnchor>
  <xdr:twoCellAnchor>
    <xdr:from>
      <xdr:col>6</xdr:col>
      <xdr:colOff>422275</xdr:colOff>
      <xdr:row>38</xdr:row>
      <xdr:rowOff>58057</xdr:rowOff>
    </xdr:from>
    <xdr:to>
      <xdr:col>6</xdr:col>
      <xdr:colOff>600075</xdr:colOff>
      <xdr:row>38</xdr:row>
      <xdr:rowOff>58057</xdr:rowOff>
    </xdr:to>
    <xdr:cxnSp macro="">
      <xdr:nvCxnSpPr>
        <xdr:cNvPr id="60" name="直線コネクタ 59"/>
        <xdr:cNvCxnSpPr/>
      </xdr:nvCxnSpPr>
      <xdr:spPr>
        <a:xfrm>
          <a:off x="4546600" y="657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137540</xdr:rowOff>
    </xdr:from>
    <xdr:ext cx="469744" cy="259045"/>
    <xdr:sp macro="" textlink="">
      <xdr:nvSpPr>
        <xdr:cNvPr id="61" name="議会費最大値テキスト"/>
        <xdr:cNvSpPr txBox="1"/>
      </xdr:nvSpPr>
      <xdr:spPr>
        <a:xfrm>
          <a:off x="4686300" y="51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2,533</a:t>
          </a:r>
          <a:endParaRPr kumimoji="1" lang="ja-JP" altLang="en-US" sz="1000" b="1">
            <a:latin typeface="ＭＳ Ｐゴシック"/>
          </a:endParaRPr>
        </a:p>
      </xdr:txBody>
    </xdr:sp>
    <xdr:clientData/>
  </xdr:oneCellAnchor>
  <xdr:twoCellAnchor>
    <xdr:from>
      <xdr:col>6</xdr:col>
      <xdr:colOff>422275</xdr:colOff>
      <xdr:row>31</xdr:row>
      <xdr:rowOff>19413</xdr:rowOff>
    </xdr:from>
    <xdr:to>
      <xdr:col>6</xdr:col>
      <xdr:colOff>600075</xdr:colOff>
      <xdr:row>31</xdr:row>
      <xdr:rowOff>19413</xdr:rowOff>
    </xdr:to>
    <xdr:cxnSp macro="">
      <xdr:nvCxnSpPr>
        <xdr:cNvPr id="62" name="直線コネクタ 61"/>
        <xdr:cNvCxnSpPr/>
      </xdr:nvCxnSpPr>
      <xdr:spPr>
        <a:xfrm>
          <a:off x="4546600" y="53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171269</xdr:rowOff>
    </xdr:from>
    <xdr:to>
      <xdr:col>6</xdr:col>
      <xdr:colOff>511175</xdr:colOff>
      <xdr:row>33</xdr:row>
      <xdr:rowOff>138067</xdr:rowOff>
    </xdr:to>
    <xdr:cxnSp macro="">
      <xdr:nvCxnSpPr>
        <xdr:cNvPr id="63" name="直線コネクタ 62"/>
        <xdr:cNvCxnSpPr/>
      </xdr:nvCxnSpPr>
      <xdr:spPr>
        <a:xfrm flipV="1">
          <a:off x="3797300" y="5657669"/>
          <a:ext cx="838200" cy="13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30316</xdr:rowOff>
    </xdr:from>
    <xdr:ext cx="469744" cy="259045"/>
    <xdr:sp macro="" textlink="">
      <xdr:nvSpPr>
        <xdr:cNvPr id="64" name="議会費平均値テキスト"/>
        <xdr:cNvSpPr txBox="1"/>
      </xdr:nvSpPr>
      <xdr:spPr>
        <a:xfrm>
          <a:off x="4686300" y="5859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51889</xdr:rowOff>
    </xdr:from>
    <xdr:to>
      <xdr:col>6</xdr:col>
      <xdr:colOff>561975</xdr:colOff>
      <xdr:row>34</xdr:row>
      <xdr:rowOff>153489</xdr:rowOff>
    </xdr:to>
    <xdr:sp macro="" textlink="">
      <xdr:nvSpPr>
        <xdr:cNvPr id="65" name="フローチャート : 判断 64"/>
        <xdr:cNvSpPr/>
      </xdr:nvSpPr>
      <xdr:spPr>
        <a:xfrm>
          <a:off x="45847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138067</xdr:rowOff>
    </xdr:from>
    <xdr:to>
      <xdr:col>5</xdr:col>
      <xdr:colOff>358775</xdr:colOff>
      <xdr:row>33</xdr:row>
      <xdr:rowOff>164193</xdr:rowOff>
    </xdr:to>
    <xdr:cxnSp macro="">
      <xdr:nvCxnSpPr>
        <xdr:cNvPr id="66" name="直線コネクタ 65"/>
        <xdr:cNvCxnSpPr/>
      </xdr:nvCxnSpPr>
      <xdr:spPr>
        <a:xfrm flipV="1">
          <a:off x="2908300" y="579591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93254</xdr:rowOff>
    </xdr:from>
    <xdr:to>
      <xdr:col>5</xdr:col>
      <xdr:colOff>409575</xdr:colOff>
      <xdr:row>35</xdr:row>
      <xdr:rowOff>23404</xdr:rowOff>
    </xdr:to>
    <xdr:sp macro="" textlink="">
      <xdr:nvSpPr>
        <xdr:cNvPr id="67" name="フローチャート : 判断 66"/>
        <xdr:cNvSpPr/>
      </xdr:nvSpPr>
      <xdr:spPr>
        <a:xfrm>
          <a:off x="3746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14531</xdr:rowOff>
    </xdr:from>
    <xdr:ext cx="469744" cy="259045"/>
    <xdr:sp macro="" textlink="">
      <xdr:nvSpPr>
        <xdr:cNvPr id="68" name="テキスト ボックス 67"/>
        <xdr:cNvSpPr txBox="1"/>
      </xdr:nvSpPr>
      <xdr:spPr>
        <a:xfrm>
          <a:off x="3562427"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164193</xdr:rowOff>
    </xdr:from>
    <xdr:to>
      <xdr:col>4</xdr:col>
      <xdr:colOff>155575</xdr:colOff>
      <xdr:row>34</xdr:row>
      <xdr:rowOff>70031</xdr:rowOff>
    </xdr:to>
    <xdr:cxnSp macro="">
      <xdr:nvCxnSpPr>
        <xdr:cNvPr id="69" name="直線コネクタ 68"/>
        <xdr:cNvCxnSpPr/>
      </xdr:nvCxnSpPr>
      <xdr:spPr>
        <a:xfrm flipV="1">
          <a:off x="2019300" y="5822043"/>
          <a:ext cx="889000" cy="7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112849</xdr:rowOff>
    </xdr:from>
    <xdr:to>
      <xdr:col>4</xdr:col>
      <xdr:colOff>206375</xdr:colOff>
      <xdr:row>35</xdr:row>
      <xdr:rowOff>42999</xdr:rowOff>
    </xdr:to>
    <xdr:sp macro="" textlink="">
      <xdr:nvSpPr>
        <xdr:cNvPr id="70" name="フローチャート : 判断 69"/>
        <xdr:cNvSpPr/>
      </xdr:nvSpPr>
      <xdr:spPr>
        <a:xfrm>
          <a:off x="2857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34126</xdr:rowOff>
    </xdr:from>
    <xdr:ext cx="469744" cy="259045"/>
    <xdr:sp macro="" textlink="">
      <xdr:nvSpPr>
        <xdr:cNvPr id="71" name="テキスト ボックス 70"/>
        <xdr:cNvSpPr txBox="1"/>
      </xdr:nvSpPr>
      <xdr:spPr>
        <a:xfrm>
          <a:off x="2673427" y="603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4173</xdr:rowOff>
    </xdr:from>
    <xdr:to>
      <xdr:col>2</xdr:col>
      <xdr:colOff>638175</xdr:colOff>
      <xdr:row>34</xdr:row>
      <xdr:rowOff>70031</xdr:rowOff>
    </xdr:to>
    <xdr:cxnSp macro="">
      <xdr:nvCxnSpPr>
        <xdr:cNvPr id="72" name="直線コネクタ 71"/>
        <xdr:cNvCxnSpPr/>
      </xdr:nvCxnSpPr>
      <xdr:spPr>
        <a:xfrm>
          <a:off x="1130300" y="5662023"/>
          <a:ext cx="889000" cy="23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58420</xdr:rowOff>
    </xdr:from>
    <xdr:to>
      <xdr:col>3</xdr:col>
      <xdr:colOff>3175</xdr:colOff>
      <xdr:row>34</xdr:row>
      <xdr:rowOff>160020</xdr:rowOff>
    </xdr:to>
    <xdr:sp macro="" textlink="">
      <xdr:nvSpPr>
        <xdr:cNvPr id="73" name="フローチャート : 判断 72"/>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151147</xdr:rowOff>
    </xdr:from>
    <xdr:ext cx="469744" cy="259045"/>
    <xdr:sp macro="" textlink="">
      <xdr:nvSpPr>
        <xdr:cNvPr id="74" name="テキスト ボックス 73"/>
        <xdr:cNvSpPr txBox="1"/>
      </xdr:nvSpPr>
      <xdr:spPr>
        <a:xfrm>
          <a:off x="1784427"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122646</xdr:rowOff>
    </xdr:from>
    <xdr:to>
      <xdr:col>1</xdr:col>
      <xdr:colOff>485775</xdr:colOff>
      <xdr:row>33</xdr:row>
      <xdr:rowOff>52796</xdr:rowOff>
    </xdr:to>
    <xdr:sp macro="" textlink="">
      <xdr:nvSpPr>
        <xdr:cNvPr id="75" name="フローチャート : 判断 74"/>
        <xdr:cNvSpPr/>
      </xdr:nvSpPr>
      <xdr:spPr>
        <a:xfrm>
          <a:off x="1079500" y="560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69323</xdr:rowOff>
    </xdr:from>
    <xdr:ext cx="469744" cy="259045"/>
    <xdr:sp macro="" textlink="">
      <xdr:nvSpPr>
        <xdr:cNvPr id="76" name="テキスト ボックス 75"/>
        <xdr:cNvSpPr txBox="1"/>
      </xdr:nvSpPr>
      <xdr:spPr>
        <a:xfrm>
          <a:off x="895427" y="538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120469</xdr:rowOff>
    </xdr:from>
    <xdr:to>
      <xdr:col>6</xdr:col>
      <xdr:colOff>561975</xdr:colOff>
      <xdr:row>33</xdr:row>
      <xdr:rowOff>50619</xdr:rowOff>
    </xdr:to>
    <xdr:sp macro="" textlink="">
      <xdr:nvSpPr>
        <xdr:cNvPr id="82" name="円/楕円 81"/>
        <xdr:cNvSpPr/>
      </xdr:nvSpPr>
      <xdr:spPr>
        <a:xfrm>
          <a:off x="4584700" y="56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143346</xdr:rowOff>
    </xdr:from>
    <xdr:ext cx="469744" cy="259045"/>
    <xdr:sp macro="" textlink="">
      <xdr:nvSpPr>
        <xdr:cNvPr id="83" name="議会費該当値テキスト"/>
        <xdr:cNvSpPr txBox="1"/>
      </xdr:nvSpPr>
      <xdr:spPr>
        <a:xfrm>
          <a:off x="4686300" y="545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87267</xdr:rowOff>
    </xdr:from>
    <xdr:to>
      <xdr:col>5</xdr:col>
      <xdr:colOff>409575</xdr:colOff>
      <xdr:row>34</xdr:row>
      <xdr:rowOff>17417</xdr:rowOff>
    </xdr:to>
    <xdr:sp macro="" textlink="">
      <xdr:nvSpPr>
        <xdr:cNvPr id="84" name="円/楕円 83"/>
        <xdr:cNvSpPr/>
      </xdr:nvSpPr>
      <xdr:spPr>
        <a:xfrm>
          <a:off x="3746500" y="574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33944</xdr:rowOff>
    </xdr:from>
    <xdr:ext cx="469744" cy="259045"/>
    <xdr:sp macro="" textlink="">
      <xdr:nvSpPr>
        <xdr:cNvPr id="85" name="テキスト ボックス 84"/>
        <xdr:cNvSpPr txBox="1"/>
      </xdr:nvSpPr>
      <xdr:spPr>
        <a:xfrm>
          <a:off x="3562427" y="552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113393</xdr:rowOff>
    </xdr:from>
    <xdr:to>
      <xdr:col>4</xdr:col>
      <xdr:colOff>206375</xdr:colOff>
      <xdr:row>34</xdr:row>
      <xdr:rowOff>43543</xdr:rowOff>
    </xdr:to>
    <xdr:sp macro="" textlink="">
      <xdr:nvSpPr>
        <xdr:cNvPr id="86" name="円/楕円 85"/>
        <xdr:cNvSpPr/>
      </xdr:nvSpPr>
      <xdr:spPr>
        <a:xfrm>
          <a:off x="2857500" y="577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60070</xdr:rowOff>
    </xdr:from>
    <xdr:ext cx="469744" cy="259045"/>
    <xdr:sp macro="" textlink="">
      <xdr:nvSpPr>
        <xdr:cNvPr id="87" name="テキスト ボックス 86"/>
        <xdr:cNvSpPr txBox="1"/>
      </xdr:nvSpPr>
      <xdr:spPr>
        <a:xfrm>
          <a:off x="2673427" y="554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19231</xdr:rowOff>
    </xdr:from>
    <xdr:to>
      <xdr:col>3</xdr:col>
      <xdr:colOff>3175</xdr:colOff>
      <xdr:row>34</xdr:row>
      <xdr:rowOff>120831</xdr:rowOff>
    </xdr:to>
    <xdr:sp macro="" textlink="">
      <xdr:nvSpPr>
        <xdr:cNvPr id="88" name="円/楕円 87"/>
        <xdr:cNvSpPr/>
      </xdr:nvSpPr>
      <xdr:spPr>
        <a:xfrm>
          <a:off x="1968500" y="58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137358</xdr:rowOff>
    </xdr:from>
    <xdr:ext cx="469744" cy="259045"/>
    <xdr:sp macro="" textlink="">
      <xdr:nvSpPr>
        <xdr:cNvPr id="89" name="テキスト ボックス 88"/>
        <xdr:cNvSpPr txBox="1"/>
      </xdr:nvSpPr>
      <xdr:spPr>
        <a:xfrm>
          <a:off x="1784427" y="562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2,014</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124823</xdr:rowOff>
    </xdr:from>
    <xdr:to>
      <xdr:col>1</xdr:col>
      <xdr:colOff>485775</xdr:colOff>
      <xdr:row>33</xdr:row>
      <xdr:rowOff>54973</xdr:rowOff>
    </xdr:to>
    <xdr:sp macro="" textlink="">
      <xdr:nvSpPr>
        <xdr:cNvPr id="90" name="円/楕円 89"/>
        <xdr:cNvSpPr/>
      </xdr:nvSpPr>
      <xdr:spPr>
        <a:xfrm>
          <a:off x="1079500" y="561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46100</xdr:rowOff>
    </xdr:from>
    <xdr:ext cx="469744" cy="259045"/>
    <xdr:sp macro="" textlink="">
      <xdr:nvSpPr>
        <xdr:cNvPr id="91" name="テキスト ボックス 90"/>
        <xdr:cNvSpPr txBox="1"/>
      </xdr:nvSpPr>
      <xdr:spPr>
        <a:xfrm>
          <a:off x="895427" y="570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5" name="テキスト ボックス 104"/>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56</xdr:row>
      <xdr:rowOff>87285</xdr:rowOff>
    </xdr:from>
    <xdr:to>
      <xdr:col>6</xdr:col>
      <xdr:colOff>510540</xdr:colOff>
      <xdr:row>58</xdr:row>
      <xdr:rowOff>105743</xdr:rowOff>
    </xdr:to>
    <xdr:cxnSp macro="">
      <xdr:nvCxnSpPr>
        <xdr:cNvPr id="117" name="直線コネクタ 116"/>
        <xdr:cNvCxnSpPr/>
      </xdr:nvCxnSpPr>
      <xdr:spPr>
        <a:xfrm flipV="1">
          <a:off x="4633595" y="9688485"/>
          <a:ext cx="1270" cy="361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109570</xdr:rowOff>
    </xdr:from>
    <xdr:ext cx="534377" cy="259045"/>
    <xdr:sp macro="" textlink="">
      <xdr:nvSpPr>
        <xdr:cNvPr id="118" name="総務費最小値テキスト"/>
        <xdr:cNvSpPr txBox="1"/>
      </xdr:nvSpPr>
      <xdr:spPr>
        <a:xfrm>
          <a:off x="4686300" y="1005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25,199</a:t>
          </a:r>
          <a:endParaRPr kumimoji="1" lang="ja-JP" altLang="en-US" sz="1000" b="1">
            <a:latin typeface="ＭＳ Ｐゴシック"/>
          </a:endParaRPr>
        </a:p>
      </xdr:txBody>
    </xdr:sp>
    <xdr:clientData/>
  </xdr:oneCellAnchor>
  <xdr:twoCellAnchor>
    <xdr:from>
      <xdr:col>6</xdr:col>
      <xdr:colOff>422275</xdr:colOff>
      <xdr:row>58</xdr:row>
      <xdr:rowOff>105743</xdr:rowOff>
    </xdr:from>
    <xdr:to>
      <xdr:col>6</xdr:col>
      <xdr:colOff>600075</xdr:colOff>
      <xdr:row>58</xdr:row>
      <xdr:rowOff>105743</xdr:rowOff>
    </xdr:to>
    <xdr:cxnSp macro="">
      <xdr:nvCxnSpPr>
        <xdr:cNvPr id="119" name="直線コネクタ 118"/>
        <xdr:cNvCxnSpPr/>
      </xdr:nvCxnSpPr>
      <xdr:spPr>
        <a:xfrm>
          <a:off x="4546600" y="10049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33962</xdr:rowOff>
    </xdr:from>
    <xdr:ext cx="534377" cy="259045"/>
    <xdr:sp macro="" textlink="">
      <xdr:nvSpPr>
        <xdr:cNvPr id="120" name="総務費最大値テキスト"/>
        <xdr:cNvSpPr txBox="1"/>
      </xdr:nvSpPr>
      <xdr:spPr>
        <a:xfrm>
          <a:off x="4686300" y="946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80,525</a:t>
          </a:r>
          <a:endParaRPr kumimoji="1" lang="ja-JP" altLang="en-US" sz="1000" b="1">
            <a:latin typeface="ＭＳ Ｐゴシック"/>
          </a:endParaRPr>
        </a:p>
      </xdr:txBody>
    </xdr:sp>
    <xdr:clientData/>
  </xdr:oneCellAnchor>
  <xdr:twoCellAnchor>
    <xdr:from>
      <xdr:col>6</xdr:col>
      <xdr:colOff>422275</xdr:colOff>
      <xdr:row>56</xdr:row>
      <xdr:rowOff>87285</xdr:rowOff>
    </xdr:from>
    <xdr:to>
      <xdr:col>6</xdr:col>
      <xdr:colOff>600075</xdr:colOff>
      <xdr:row>56</xdr:row>
      <xdr:rowOff>87285</xdr:rowOff>
    </xdr:to>
    <xdr:cxnSp macro="">
      <xdr:nvCxnSpPr>
        <xdr:cNvPr id="121" name="直線コネクタ 120"/>
        <xdr:cNvCxnSpPr/>
      </xdr:nvCxnSpPr>
      <xdr:spPr>
        <a:xfrm>
          <a:off x="4546600" y="968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157811</xdr:rowOff>
    </xdr:from>
    <xdr:to>
      <xdr:col>6</xdr:col>
      <xdr:colOff>511175</xdr:colOff>
      <xdr:row>56</xdr:row>
      <xdr:rowOff>97748</xdr:rowOff>
    </xdr:to>
    <xdr:cxnSp macro="">
      <xdr:nvCxnSpPr>
        <xdr:cNvPr id="122" name="直線コネクタ 121"/>
        <xdr:cNvCxnSpPr/>
      </xdr:nvCxnSpPr>
      <xdr:spPr>
        <a:xfrm>
          <a:off x="3797300" y="9416111"/>
          <a:ext cx="838200" cy="28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125600</xdr:rowOff>
    </xdr:from>
    <xdr:ext cx="534377" cy="259045"/>
    <xdr:sp macro="" textlink="">
      <xdr:nvSpPr>
        <xdr:cNvPr id="123" name="総務費平均値テキスト"/>
        <xdr:cNvSpPr txBox="1"/>
      </xdr:nvSpPr>
      <xdr:spPr>
        <a:xfrm>
          <a:off x="4686300" y="989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147173</xdr:rowOff>
    </xdr:from>
    <xdr:to>
      <xdr:col>6</xdr:col>
      <xdr:colOff>561975</xdr:colOff>
      <xdr:row>58</xdr:row>
      <xdr:rowOff>77323</xdr:rowOff>
    </xdr:to>
    <xdr:sp macro="" textlink="">
      <xdr:nvSpPr>
        <xdr:cNvPr id="124" name="フローチャート : 判断 123"/>
        <xdr:cNvSpPr/>
      </xdr:nvSpPr>
      <xdr:spPr>
        <a:xfrm>
          <a:off x="4584700" y="991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85574</xdr:rowOff>
    </xdr:from>
    <xdr:to>
      <xdr:col>5</xdr:col>
      <xdr:colOff>358775</xdr:colOff>
      <xdr:row>54</xdr:row>
      <xdr:rowOff>157811</xdr:rowOff>
    </xdr:to>
    <xdr:cxnSp macro="">
      <xdr:nvCxnSpPr>
        <xdr:cNvPr id="125" name="直線コネクタ 124"/>
        <xdr:cNvCxnSpPr/>
      </xdr:nvCxnSpPr>
      <xdr:spPr>
        <a:xfrm>
          <a:off x="2908300" y="9343874"/>
          <a:ext cx="889000" cy="7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146044</xdr:rowOff>
    </xdr:from>
    <xdr:to>
      <xdr:col>5</xdr:col>
      <xdr:colOff>409575</xdr:colOff>
      <xdr:row>58</xdr:row>
      <xdr:rowOff>76194</xdr:rowOff>
    </xdr:to>
    <xdr:sp macro="" textlink="">
      <xdr:nvSpPr>
        <xdr:cNvPr id="126" name="フローチャート : 判断 125"/>
        <xdr:cNvSpPr/>
      </xdr:nvSpPr>
      <xdr:spPr>
        <a:xfrm>
          <a:off x="3746500" y="99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67321</xdr:rowOff>
    </xdr:from>
    <xdr:ext cx="534377" cy="259045"/>
    <xdr:sp macro="" textlink="">
      <xdr:nvSpPr>
        <xdr:cNvPr id="127" name="テキスト ボックス 126"/>
        <xdr:cNvSpPr txBox="1"/>
      </xdr:nvSpPr>
      <xdr:spPr>
        <a:xfrm>
          <a:off x="3530111" y="100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49533</xdr:rowOff>
    </xdr:from>
    <xdr:to>
      <xdr:col>4</xdr:col>
      <xdr:colOff>155575</xdr:colOff>
      <xdr:row>54</xdr:row>
      <xdr:rowOff>85574</xdr:rowOff>
    </xdr:to>
    <xdr:cxnSp macro="">
      <xdr:nvCxnSpPr>
        <xdr:cNvPr id="128" name="直線コネクタ 127"/>
        <xdr:cNvCxnSpPr/>
      </xdr:nvCxnSpPr>
      <xdr:spPr>
        <a:xfrm>
          <a:off x="2019300" y="8793483"/>
          <a:ext cx="889000" cy="55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136005</xdr:rowOff>
    </xdr:from>
    <xdr:to>
      <xdr:col>4</xdr:col>
      <xdr:colOff>206375</xdr:colOff>
      <xdr:row>58</xdr:row>
      <xdr:rowOff>66155</xdr:rowOff>
    </xdr:to>
    <xdr:sp macro="" textlink="">
      <xdr:nvSpPr>
        <xdr:cNvPr id="129" name="フローチャート : 判断 128"/>
        <xdr:cNvSpPr/>
      </xdr:nvSpPr>
      <xdr:spPr>
        <a:xfrm>
          <a:off x="2857500" y="990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57282</xdr:rowOff>
    </xdr:from>
    <xdr:ext cx="534377" cy="259045"/>
    <xdr:sp macro="" textlink="">
      <xdr:nvSpPr>
        <xdr:cNvPr id="130" name="テキスト ボックス 129"/>
        <xdr:cNvSpPr txBox="1"/>
      </xdr:nvSpPr>
      <xdr:spPr>
        <a:xfrm>
          <a:off x="2641111" y="1000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49533</xdr:rowOff>
    </xdr:from>
    <xdr:to>
      <xdr:col>2</xdr:col>
      <xdr:colOff>638175</xdr:colOff>
      <xdr:row>55</xdr:row>
      <xdr:rowOff>67318</xdr:rowOff>
    </xdr:to>
    <xdr:cxnSp macro="">
      <xdr:nvCxnSpPr>
        <xdr:cNvPr id="131" name="直線コネクタ 130"/>
        <xdr:cNvCxnSpPr/>
      </xdr:nvCxnSpPr>
      <xdr:spPr>
        <a:xfrm flipV="1">
          <a:off x="1130300" y="8793483"/>
          <a:ext cx="889000" cy="70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124189</xdr:rowOff>
    </xdr:from>
    <xdr:to>
      <xdr:col>3</xdr:col>
      <xdr:colOff>3175</xdr:colOff>
      <xdr:row>58</xdr:row>
      <xdr:rowOff>54339</xdr:rowOff>
    </xdr:to>
    <xdr:sp macro="" textlink="">
      <xdr:nvSpPr>
        <xdr:cNvPr id="132" name="フローチャート : 判断 131"/>
        <xdr:cNvSpPr/>
      </xdr:nvSpPr>
      <xdr:spPr>
        <a:xfrm>
          <a:off x="1968500" y="989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45466</xdr:rowOff>
    </xdr:from>
    <xdr:ext cx="534377" cy="259045"/>
    <xdr:sp macro="" textlink="">
      <xdr:nvSpPr>
        <xdr:cNvPr id="133" name="テキスト ボックス 132"/>
        <xdr:cNvSpPr txBox="1"/>
      </xdr:nvSpPr>
      <xdr:spPr>
        <a:xfrm>
          <a:off x="1752111" y="998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145240</xdr:rowOff>
    </xdr:from>
    <xdr:to>
      <xdr:col>1</xdr:col>
      <xdr:colOff>485775</xdr:colOff>
      <xdr:row>58</xdr:row>
      <xdr:rowOff>75390</xdr:rowOff>
    </xdr:to>
    <xdr:sp macro="" textlink="">
      <xdr:nvSpPr>
        <xdr:cNvPr id="134" name="フローチャート : 判断 133"/>
        <xdr:cNvSpPr/>
      </xdr:nvSpPr>
      <xdr:spPr>
        <a:xfrm>
          <a:off x="1079500" y="991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66517</xdr:rowOff>
    </xdr:from>
    <xdr:ext cx="534377" cy="259045"/>
    <xdr:sp macro="" textlink="">
      <xdr:nvSpPr>
        <xdr:cNvPr id="135" name="テキスト ボックス 134"/>
        <xdr:cNvSpPr txBox="1"/>
      </xdr:nvSpPr>
      <xdr:spPr>
        <a:xfrm>
          <a:off x="863111" y="1001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46948</xdr:rowOff>
    </xdr:from>
    <xdr:to>
      <xdr:col>6</xdr:col>
      <xdr:colOff>561975</xdr:colOff>
      <xdr:row>56</xdr:row>
      <xdr:rowOff>148548</xdr:rowOff>
    </xdr:to>
    <xdr:sp macro="" textlink="">
      <xdr:nvSpPr>
        <xdr:cNvPr id="141" name="円/楕円 140"/>
        <xdr:cNvSpPr/>
      </xdr:nvSpPr>
      <xdr:spPr>
        <a:xfrm>
          <a:off x="4584700" y="964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160962</xdr:rowOff>
    </xdr:from>
    <xdr:ext cx="534377" cy="259045"/>
    <xdr:sp macro="" textlink="">
      <xdr:nvSpPr>
        <xdr:cNvPr id="142" name="総務費該当値テキスト"/>
        <xdr:cNvSpPr txBox="1"/>
      </xdr:nvSpPr>
      <xdr:spPr>
        <a:xfrm>
          <a:off x="4686300" y="959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78,923</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107011</xdr:rowOff>
    </xdr:from>
    <xdr:to>
      <xdr:col>5</xdr:col>
      <xdr:colOff>409575</xdr:colOff>
      <xdr:row>55</xdr:row>
      <xdr:rowOff>37161</xdr:rowOff>
    </xdr:to>
    <xdr:sp macro="" textlink="">
      <xdr:nvSpPr>
        <xdr:cNvPr id="143" name="円/楕円 142"/>
        <xdr:cNvSpPr/>
      </xdr:nvSpPr>
      <xdr:spPr>
        <a:xfrm>
          <a:off x="3746500" y="936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53688</xdr:rowOff>
    </xdr:from>
    <xdr:ext cx="599010" cy="259045"/>
    <xdr:sp macro="" textlink="">
      <xdr:nvSpPr>
        <xdr:cNvPr id="144" name="テキスト ボックス 143"/>
        <xdr:cNvSpPr txBox="1"/>
      </xdr:nvSpPr>
      <xdr:spPr>
        <a:xfrm>
          <a:off x="3497794" y="914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122,227</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34774</xdr:rowOff>
    </xdr:from>
    <xdr:to>
      <xdr:col>4</xdr:col>
      <xdr:colOff>206375</xdr:colOff>
      <xdr:row>54</xdr:row>
      <xdr:rowOff>136374</xdr:rowOff>
    </xdr:to>
    <xdr:sp macro="" textlink="">
      <xdr:nvSpPr>
        <xdr:cNvPr id="145" name="円/楕円 144"/>
        <xdr:cNvSpPr/>
      </xdr:nvSpPr>
      <xdr:spPr>
        <a:xfrm>
          <a:off x="2857500" y="929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152901</xdr:rowOff>
    </xdr:from>
    <xdr:ext cx="599010" cy="259045"/>
    <xdr:sp macro="" textlink="">
      <xdr:nvSpPr>
        <xdr:cNvPr id="146" name="テキスト ボックス 145"/>
        <xdr:cNvSpPr txBox="1"/>
      </xdr:nvSpPr>
      <xdr:spPr>
        <a:xfrm>
          <a:off x="2608794" y="906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133,287</a:t>
          </a:r>
          <a:endParaRPr kumimoji="1" lang="ja-JP" altLang="en-US" sz="1000" b="1">
            <a:solidFill>
              <a:srgbClr val="FF0000"/>
            </a:solidFill>
            <a:latin typeface="ＭＳ Ｐゴシック"/>
          </a:endParaRPr>
        </a:p>
      </xdr:txBody>
    </xdr:sp>
    <xdr:clientData/>
  </xdr:oneCellAnchor>
  <xdr:twoCellAnchor>
    <xdr:from>
      <xdr:col>2</xdr:col>
      <xdr:colOff>587375</xdr:colOff>
      <xdr:row>50</xdr:row>
      <xdr:rowOff>170183</xdr:rowOff>
    </xdr:from>
    <xdr:to>
      <xdr:col>3</xdr:col>
      <xdr:colOff>3175</xdr:colOff>
      <xdr:row>51</xdr:row>
      <xdr:rowOff>100333</xdr:rowOff>
    </xdr:to>
    <xdr:sp macro="" textlink="">
      <xdr:nvSpPr>
        <xdr:cNvPr id="147" name="円/楕円 146"/>
        <xdr:cNvSpPr/>
      </xdr:nvSpPr>
      <xdr:spPr>
        <a:xfrm>
          <a:off x="1968500" y="87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116860</xdr:rowOff>
    </xdr:from>
    <xdr:ext cx="599010" cy="259045"/>
    <xdr:sp macro="" textlink="">
      <xdr:nvSpPr>
        <xdr:cNvPr id="148" name="テキスト ボックス 147"/>
        <xdr:cNvSpPr txBox="1"/>
      </xdr:nvSpPr>
      <xdr:spPr>
        <a:xfrm>
          <a:off x="1719794" y="851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217,555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16518</xdr:rowOff>
    </xdr:from>
    <xdr:to>
      <xdr:col>1</xdr:col>
      <xdr:colOff>485775</xdr:colOff>
      <xdr:row>55</xdr:row>
      <xdr:rowOff>118118</xdr:rowOff>
    </xdr:to>
    <xdr:sp macro="" textlink="">
      <xdr:nvSpPr>
        <xdr:cNvPr id="149" name="円/楕円 148"/>
        <xdr:cNvSpPr/>
      </xdr:nvSpPr>
      <xdr:spPr>
        <a:xfrm>
          <a:off x="1079500" y="944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134645</xdr:rowOff>
    </xdr:from>
    <xdr:ext cx="599010" cy="259045"/>
    <xdr:sp macro="" textlink="">
      <xdr:nvSpPr>
        <xdr:cNvPr id="150" name="テキスト ボックス 149"/>
        <xdr:cNvSpPr txBox="1"/>
      </xdr:nvSpPr>
      <xdr:spPr>
        <a:xfrm>
          <a:off x="830794" y="9221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3" name="テキスト ボックス 162"/>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54018</xdr:rowOff>
    </xdr:from>
    <xdr:to>
      <xdr:col>6</xdr:col>
      <xdr:colOff>510540</xdr:colOff>
      <xdr:row>78</xdr:row>
      <xdr:rowOff>42230</xdr:rowOff>
    </xdr:to>
    <xdr:cxnSp macro="">
      <xdr:nvCxnSpPr>
        <xdr:cNvPr id="177" name="直線コネクタ 176"/>
        <xdr:cNvCxnSpPr/>
      </xdr:nvCxnSpPr>
      <xdr:spPr>
        <a:xfrm flipV="1">
          <a:off x="4633595" y="12226968"/>
          <a:ext cx="1270" cy="1188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46057</xdr:rowOff>
    </xdr:from>
    <xdr:ext cx="599010" cy="259045"/>
    <xdr:sp macro="" textlink="">
      <xdr:nvSpPr>
        <xdr:cNvPr id="178" name="民生費最小値テキスト"/>
        <xdr:cNvSpPr txBox="1"/>
      </xdr:nvSpPr>
      <xdr:spPr>
        <a:xfrm>
          <a:off x="4686300" y="1341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110,954</a:t>
          </a:r>
          <a:endParaRPr kumimoji="1" lang="ja-JP" altLang="en-US" sz="1000" b="1">
            <a:latin typeface="ＭＳ Ｐゴシック"/>
          </a:endParaRPr>
        </a:p>
      </xdr:txBody>
    </xdr:sp>
    <xdr:clientData/>
  </xdr:oneCellAnchor>
  <xdr:twoCellAnchor>
    <xdr:from>
      <xdr:col>6</xdr:col>
      <xdr:colOff>422275</xdr:colOff>
      <xdr:row>78</xdr:row>
      <xdr:rowOff>42230</xdr:rowOff>
    </xdr:from>
    <xdr:to>
      <xdr:col>6</xdr:col>
      <xdr:colOff>600075</xdr:colOff>
      <xdr:row>78</xdr:row>
      <xdr:rowOff>42230</xdr:rowOff>
    </xdr:to>
    <xdr:cxnSp macro="">
      <xdr:nvCxnSpPr>
        <xdr:cNvPr id="179" name="直線コネクタ 178"/>
        <xdr:cNvCxnSpPr/>
      </xdr:nvCxnSpPr>
      <xdr:spPr>
        <a:xfrm>
          <a:off x="4546600" y="1341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695</xdr:rowOff>
    </xdr:from>
    <xdr:ext cx="599010" cy="259045"/>
    <xdr:sp macro="" textlink="">
      <xdr:nvSpPr>
        <xdr:cNvPr id="180" name="民生費最大値テキスト"/>
        <xdr:cNvSpPr txBox="1"/>
      </xdr:nvSpPr>
      <xdr:spPr>
        <a:xfrm>
          <a:off x="4686300" y="1200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220,121</a:t>
          </a:r>
          <a:endParaRPr kumimoji="1" lang="ja-JP" altLang="en-US" sz="1000" b="1">
            <a:latin typeface="ＭＳ Ｐゴシック"/>
          </a:endParaRPr>
        </a:p>
      </xdr:txBody>
    </xdr:sp>
    <xdr:clientData/>
  </xdr:oneCellAnchor>
  <xdr:twoCellAnchor>
    <xdr:from>
      <xdr:col>6</xdr:col>
      <xdr:colOff>422275</xdr:colOff>
      <xdr:row>71</xdr:row>
      <xdr:rowOff>54018</xdr:rowOff>
    </xdr:from>
    <xdr:to>
      <xdr:col>6</xdr:col>
      <xdr:colOff>600075</xdr:colOff>
      <xdr:row>71</xdr:row>
      <xdr:rowOff>54018</xdr:rowOff>
    </xdr:to>
    <xdr:cxnSp macro="">
      <xdr:nvCxnSpPr>
        <xdr:cNvPr id="181" name="直線コネクタ 180"/>
        <xdr:cNvCxnSpPr/>
      </xdr:nvCxnSpPr>
      <xdr:spPr>
        <a:xfrm>
          <a:off x="4546600" y="1222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112530</xdr:rowOff>
    </xdr:from>
    <xdr:to>
      <xdr:col>6</xdr:col>
      <xdr:colOff>511175</xdr:colOff>
      <xdr:row>76</xdr:row>
      <xdr:rowOff>28808</xdr:rowOff>
    </xdr:to>
    <xdr:cxnSp macro="">
      <xdr:nvCxnSpPr>
        <xdr:cNvPr id="182" name="直線コネクタ 181"/>
        <xdr:cNvCxnSpPr/>
      </xdr:nvCxnSpPr>
      <xdr:spPr>
        <a:xfrm>
          <a:off x="3797300" y="12628380"/>
          <a:ext cx="838200" cy="4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48912</xdr:rowOff>
    </xdr:from>
    <xdr:ext cx="599010" cy="259045"/>
    <xdr:sp macro="" textlink="">
      <xdr:nvSpPr>
        <xdr:cNvPr id="183" name="民生費平均値テキスト"/>
        <xdr:cNvSpPr txBox="1"/>
      </xdr:nvSpPr>
      <xdr:spPr>
        <a:xfrm>
          <a:off x="4686300" y="127362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26035</xdr:rowOff>
    </xdr:from>
    <xdr:to>
      <xdr:col>6</xdr:col>
      <xdr:colOff>561975</xdr:colOff>
      <xdr:row>75</xdr:row>
      <xdr:rowOff>127635</xdr:rowOff>
    </xdr:to>
    <xdr:sp macro="" textlink="">
      <xdr:nvSpPr>
        <xdr:cNvPr id="184" name="フローチャート : 判断 183"/>
        <xdr:cNvSpPr/>
      </xdr:nvSpPr>
      <xdr:spPr>
        <a:xfrm>
          <a:off x="45847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112530</xdr:rowOff>
    </xdr:from>
    <xdr:to>
      <xdr:col>5</xdr:col>
      <xdr:colOff>358775</xdr:colOff>
      <xdr:row>74</xdr:row>
      <xdr:rowOff>54672</xdr:rowOff>
    </xdr:to>
    <xdr:cxnSp macro="">
      <xdr:nvCxnSpPr>
        <xdr:cNvPr id="185" name="直線コネクタ 184"/>
        <xdr:cNvCxnSpPr/>
      </xdr:nvCxnSpPr>
      <xdr:spPr>
        <a:xfrm flipV="1">
          <a:off x="2908300" y="12628380"/>
          <a:ext cx="889000" cy="11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59269</xdr:rowOff>
    </xdr:from>
    <xdr:to>
      <xdr:col>5</xdr:col>
      <xdr:colOff>409575</xdr:colOff>
      <xdr:row>75</xdr:row>
      <xdr:rowOff>160869</xdr:rowOff>
    </xdr:to>
    <xdr:sp macro="" textlink="">
      <xdr:nvSpPr>
        <xdr:cNvPr id="186" name="フローチャート : 判断 185"/>
        <xdr:cNvSpPr/>
      </xdr:nvSpPr>
      <xdr:spPr>
        <a:xfrm>
          <a:off x="3746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151996</xdr:rowOff>
    </xdr:from>
    <xdr:ext cx="599010" cy="259045"/>
    <xdr:sp macro="" textlink="">
      <xdr:nvSpPr>
        <xdr:cNvPr id="187" name="テキスト ボックス 186"/>
        <xdr:cNvSpPr txBox="1"/>
      </xdr:nvSpPr>
      <xdr:spPr>
        <a:xfrm>
          <a:off x="3497794" y="1301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106575</xdr:rowOff>
    </xdr:from>
    <xdr:to>
      <xdr:col>4</xdr:col>
      <xdr:colOff>155575</xdr:colOff>
      <xdr:row>74</xdr:row>
      <xdr:rowOff>54672</xdr:rowOff>
    </xdr:to>
    <xdr:cxnSp macro="">
      <xdr:nvCxnSpPr>
        <xdr:cNvPr id="188" name="直線コネクタ 187"/>
        <xdr:cNvCxnSpPr/>
      </xdr:nvCxnSpPr>
      <xdr:spPr>
        <a:xfrm>
          <a:off x="2019300" y="12450975"/>
          <a:ext cx="889000" cy="29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160344</xdr:rowOff>
    </xdr:from>
    <xdr:to>
      <xdr:col>4</xdr:col>
      <xdr:colOff>206375</xdr:colOff>
      <xdr:row>76</xdr:row>
      <xdr:rowOff>90494</xdr:rowOff>
    </xdr:to>
    <xdr:sp macro="" textlink="">
      <xdr:nvSpPr>
        <xdr:cNvPr id="189" name="フローチャート : 判断 188"/>
        <xdr:cNvSpPr/>
      </xdr:nvSpPr>
      <xdr:spPr>
        <a:xfrm>
          <a:off x="2857500" y="1301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81621</xdr:rowOff>
    </xdr:from>
    <xdr:ext cx="599010" cy="259045"/>
    <xdr:sp macro="" textlink="">
      <xdr:nvSpPr>
        <xdr:cNvPr id="190" name="テキスト ボックス 189"/>
        <xdr:cNvSpPr txBox="1"/>
      </xdr:nvSpPr>
      <xdr:spPr>
        <a:xfrm>
          <a:off x="2608794" y="1311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106575</xdr:rowOff>
    </xdr:from>
    <xdr:to>
      <xdr:col>2</xdr:col>
      <xdr:colOff>638175</xdr:colOff>
      <xdr:row>73</xdr:row>
      <xdr:rowOff>89636</xdr:rowOff>
    </xdr:to>
    <xdr:cxnSp macro="">
      <xdr:nvCxnSpPr>
        <xdr:cNvPr id="191" name="直線コネクタ 190"/>
        <xdr:cNvCxnSpPr/>
      </xdr:nvCxnSpPr>
      <xdr:spPr>
        <a:xfrm flipV="1">
          <a:off x="1130300" y="12450975"/>
          <a:ext cx="889000" cy="15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28691</xdr:rowOff>
    </xdr:from>
    <xdr:to>
      <xdr:col>3</xdr:col>
      <xdr:colOff>3175</xdr:colOff>
      <xdr:row>76</xdr:row>
      <xdr:rowOff>130291</xdr:rowOff>
    </xdr:to>
    <xdr:sp macro="" textlink="">
      <xdr:nvSpPr>
        <xdr:cNvPr id="192" name="フローチャート : 判断 191"/>
        <xdr:cNvSpPr/>
      </xdr:nvSpPr>
      <xdr:spPr>
        <a:xfrm>
          <a:off x="1968500" y="1305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121418</xdr:rowOff>
    </xdr:from>
    <xdr:ext cx="599010" cy="259045"/>
    <xdr:sp macro="" textlink="">
      <xdr:nvSpPr>
        <xdr:cNvPr id="193" name="テキスト ボックス 192"/>
        <xdr:cNvSpPr txBox="1"/>
      </xdr:nvSpPr>
      <xdr:spPr>
        <a:xfrm>
          <a:off x="1719794" y="1315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33634</xdr:rowOff>
    </xdr:from>
    <xdr:to>
      <xdr:col>1</xdr:col>
      <xdr:colOff>485775</xdr:colOff>
      <xdr:row>76</xdr:row>
      <xdr:rowOff>135234</xdr:rowOff>
    </xdr:to>
    <xdr:sp macro="" textlink="">
      <xdr:nvSpPr>
        <xdr:cNvPr id="194" name="フローチャート : 判断 193"/>
        <xdr:cNvSpPr/>
      </xdr:nvSpPr>
      <xdr:spPr>
        <a:xfrm>
          <a:off x="1079500" y="1306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126361</xdr:rowOff>
    </xdr:from>
    <xdr:ext cx="599010" cy="259045"/>
    <xdr:sp macro="" textlink="">
      <xdr:nvSpPr>
        <xdr:cNvPr id="195" name="テキスト ボックス 194"/>
        <xdr:cNvSpPr txBox="1"/>
      </xdr:nvSpPr>
      <xdr:spPr>
        <a:xfrm>
          <a:off x="830794" y="1315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138,577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149458</xdr:rowOff>
    </xdr:from>
    <xdr:to>
      <xdr:col>6</xdr:col>
      <xdr:colOff>561975</xdr:colOff>
      <xdr:row>76</xdr:row>
      <xdr:rowOff>79608</xdr:rowOff>
    </xdr:to>
    <xdr:sp macro="" textlink="">
      <xdr:nvSpPr>
        <xdr:cNvPr id="201" name="円/楕円 200"/>
        <xdr:cNvSpPr/>
      </xdr:nvSpPr>
      <xdr:spPr>
        <a:xfrm>
          <a:off x="4584700" y="1300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127885</xdr:rowOff>
    </xdr:from>
    <xdr:ext cx="599010" cy="259045"/>
    <xdr:sp macro="" textlink="">
      <xdr:nvSpPr>
        <xdr:cNvPr id="202" name="民生費該当値テキスト"/>
        <xdr:cNvSpPr txBox="1"/>
      </xdr:nvSpPr>
      <xdr:spPr>
        <a:xfrm>
          <a:off x="4686300" y="12986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143,687</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61730</xdr:rowOff>
    </xdr:from>
    <xdr:to>
      <xdr:col>5</xdr:col>
      <xdr:colOff>409575</xdr:colOff>
      <xdr:row>73</xdr:row>
      <xdr:rowOff>163330</xdr:rowOff>
    </xdr:to>
    <xdr:sp macro="" textlink="">
      <xdr:nvSpPr>
        <xdr:cNvPr id="203" name="円/楕円 202"/>
        <xdr:cNvSpPr/>
      </xdr:nvSpPr>
      <xdr:spPr>
        <a:xfrm>
          <a:off x="3746500" y="1257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8407</xdr:rowOff>
    </xdr:from>
    <xdr:ext cx="599010" cy="259045"/>
    <xdr:sp macro="" textlink="">
      <xdr:nvSpPr>
        <xdr:cNvPr id="204" name="テキスト ボックス 203"/>
        <xdr:cNvSpPr txBox="1"/>
      </xdr:nvSpPr>
      <xdr:spPr>
        <a:xfrm>
          <a:off x="3497794" y="1235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183,246</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3872</xdr:rowOff>
    </xdr:from>
    <xdr:to>
      <xdr:col>4</xdr:col>
      <xdr:colOff>206375</xdr:colOff>
      <xdr:row>74</xdr:row>
      <xdr:rowOff>105472</xdr:rowOff>
    </xdr:to>
    <xdr:sp macro="" textlink="">
      <xdr:nvSpPr>
        <xdr:cNvPr id="205" name="円/楕円 204"/>
        <xdr:cNvSpPr/>
      </xdr:nvSpPr>
      <xdr:spPr>
        <a:xfrm>
          <a:off x="2857500" y="1269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121999</xdr:rowOff>
    </xdr:from>
    <xdr:ext cx="599010" cy="259045"/>
    <xdr:sp macro="" textlink="">
      <xdr:nvSpPr>
        <xdr:cNvPr id="206" name="テキスト ボックス 205"/>
        <xdr:cNvSpPr txBox="1"/>
      </xdr:nvSpPr>
      <xdr:spPr>
        <a:xfrm>
          <a:off x="2608794" y="1246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172,811</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55775</xdr:rowOff>
    </xdr:from>
    <xdr:to>
      <xdr:col>3</xdr:col>
      <xdr:colOff>3175</xdr:colOff>
      <xdr:row>72</xdr:row>
      <xdr:rowOff>157375</xdr:rowOff>
    </xdr:to>
    <xdr:sp macro="" textlink="">
      <xdr:nvSpPr>
        <xdr:cNvPr id="207" name="円/楕円 206"/>
        <xdr:cNvSpPr/>
      </xdr:nvSpPr>
      <xdr:spPr>
        <a:xfrm>
          <a:off x="1968500" y="1240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2452</xdr:rowOff>
    </xdr:from>
    <xdr:ext cx="599010" cy="259045"/>
    <xdr:sp macro="" textlink="">
      <xdr:nvSpPr>
        <xdr:cNvPr id="208" name="テキスト ボックス 207"/>
        <xdr:cNvSpPr txBox="1"/>
      </xdr:nvSpPr>
      <xdr:spPr>
        <a:xfrm>
          <a:off x="1719794" y="1217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199,543</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38836</xdr:rowOff>
    </xdr:from>
    <xdr:to>
      <xdr:col>1</xdr:col>
      <xdr:colOff>485775</xdr:colOff>
      <xdr:row>73</xdr:row>
      <xdr:rowOff>140436</xdr:rowOff>
    </xdr:to>
    <xdr:sp macro="" textlink="">
      <xdr:nvSpPr>
        <xdr:cNvPr id="209" name="円/楕円 208"/>
        <xdr:cNvSpPr/>
      </xdr:nvSpPr>
      <xdr:spPr>
        <a:xfrm>
          <a:off x="1079500" y="1255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156963</xdr:rowOff>
    </xdr:from>
    <xdr:ext cx="599010" cy="259045"/>
    <xdr:sp macro="" textlink="">
      <xdr:nvSpPr>
        <xdr:cNvPr id="210" name="テキスト ボックス 209"/>
        <xdr:cNvSpPr txBox="1"/>
      </xdr:nvSpPr>
      <xdr:spPr>
        <a:xfrm>
          <a:off x="830794" y="12329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9" name="テキスト ボックス 22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109962</xdr:rowOff>
    </xdr:from>
    <xdr:to>
      <xdr:col>6</xdr:col>
      <xdr:colOff>510540</xdr:colOff>
      <xdr:row>99</xdr:row>
      <xdr:rowOff>1149</xdr:rowOff>
    </xdr:to>
    <xdr:cxnSp macro="">
      <xdr:nvCxnSpPr>
        <xdr:cNvPr id="235" name="直線コネクタ 234"/>
        <xdr:cNvCxnSpPr/>
      </xdr:nvCxnSpPr>
      <xdr:spPr>
        <a:xfrm flipV="1">
          <a:off x="4633595" y="15711912"/>
          <a:ext cx="1270" cy="126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4976</xdr:rowOff>
    </xdr:from>
    <xdr:ext cx="534377" cy="259045"/>
    <xdr:sp macro="" textlink="">
      <xdr:nvSpPr>
        <xdr:cNvPr id="236" name="衛生費最小値テキスト"/>
        <xdr:cNvSpPr txBox="1"/>
      </xdr:nvSpPr>
      <xdr:spPr>
        <a:xfrm>
          <a:off x="4686300" y="169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22,273</a:t>
          </a:r>
          <a:endParaRPr kumimoji="1" lang="ja-JP" altLang="en-US" sz="1000" b="1">
            <a:latin typeface="ＭＳ Ｐゴシック"/>
          </a:endParaRPr>
        </a:p>
      </xdr:txBody>
    </xdr:sp>
    <xdr:clientData/>
  </xdr:oneCellAnchor>
  <xdr:twoCellAnchor>
    <xdr:from>
      <xdr:col>6</xdr:col>
      <xdr:colOff>422275</xdr:colOff>
      <xdr:row>99</xdr:row>
      <xdr:rowOff>1149</xdr:rowOff>
    </xdr:from>
    <xdr:to>
      <xdr:col>6</xdr:col>
      <xdr:colOff>600075</xdr:colOff>
      <xdr:row>99</xdr:row>
      <xdr:rowOff>1149</xdr:rowOff>
    </xdr:to>
    <xdr:cxnSp macro="">
      <xdr:nvCxnSpPr>
        <xdr:cNvPr id="237" name="直線コネクタ 236"/>
        <xdr:cNvCxnSpPr/>
      </xdr:nvCxnSpPr>
      <xdr:spPr>
        <a:xfrm>
          <a:off x="4546600" y="1697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56639</xdr:rowOff>
    </xdr:from>
    <xdr:ext cx="534377" cy="259045"/>
    <xdr:sp macro="" textlink="">
      <xdr:nvSpPr>
        <xdr:cNvPr id="238" name="衛生費最大値テキスト"/>
        <xdr:cNvSpPr txBox="1"/>
      </xdr:nvSpPr>
      <xdr:spPr>
        <a:xfrm>
          <a:off x="4686300" y="154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88,561</a:t>
          </a:r>
          <a:endParaRPr kumimoji="1" lang="ja-JP" altLang="en-US" sz="1000" b="1">
            <a:latin typeface="ＭＳ Ｐゴシック"/>
          </a:endParaRPr>
        </a:p>
      </xdr:txBody>
    </xdr:sp>
    <xdr:clientData/>
  </xdr:oneCellAnchor>
  <xdr:twoCellAnchor>
    <xdr:from>
      <xdr:col>6</xdr:col>
      <xdr:colOff>422275</xdr:colOff>
      <xdr:row>91</xdr:row>
      <xdr:rowOff>109962</xdr:rowOff>
    </xdr:from>
    <xdr:to>
      <xdr:col>6</xdr:col>
      <xdr:colOff>600075</xdr:colOff>
      <xdr:row>91</xdr:row>
      <xdr:rowOff>109962</xdr:rowOff>
    </xdr:to>
    <xdr:cxnSp macro="">
      <xdr:nvCxnSpPr>
        <xdr:cNvPr id="239" name="直線コネクタ 238"/>
        <xdr:cNvCxnSpPr/>
      </xdr:nvCxnSpPr>
      <xdr:spPr>
        <a:xfrm>
          <a:off x="4546600" y="15711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141376</xdr:rowOff>
    </xdr:from>
    <xdr:to>
      <xdr:col>6</xdr:col>
      <xdr:colOff>511175</xdr:colOff>
      <xdr:row>97</xdr:row>
      <xdr:rowOff>40869</xdr:rowOff>
    </xdr:to>
    <xdr:cxnSp macro="">
      <xdr:nvCxnSpPr>
        <xdr:cNvPr id="240" name="直線コネクタ 239"/>
        <xdr:cNvCxnSpPr/>
      </xdr:nvCxnSpPr>
      <xdr:spPr>
        <a:xfrm flipV="1">
          <a:off x="3797300" y="16600576"/>
          <a:ext cx="838200" cy="7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52506</xdr:rowOff>
    </xdr:from>
    <xdr:ext cx="534377" cy="259045"/>
    <xdr:sp macro="" textlink="">
      <xdr:nvSpPr>
        <xdr:cNvPr id="241" name="衛生費平均値テキスト"/>
        <xdr:cNvSpPr txBox="1"/>
      </xdr:nvSpPr>
      <xdr:spPr>
        <a:xfrm>
          <a:off x="4686300" y="16683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74079</xdr:rowOff>
    </xdr:from>
    <xdr:to>
      <xdr:col>6</xdr:col>
      <xdr:colOff>561975</xdr:colOff>
      <xdr:row>98</xdr:row>
      <xdr:rowOff>4229</xdr:rowOff>
    </xdr:to>
    <xdr:sp macro="" textlink="">
      <xdr:nvSpPr>
        <xdr:cNvPr id="242" name="フローチャート : 判断 241"/>
        <xdr:cNvSpPr/>
      </xdr:nvSpPr>
      <xdr:spPr>
        <a:xfrm>
          <a:off x="4584700" y="1670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40869</xdr:rowOff>
    </xdr:from>
    <xdr:to>
      <xdr:col>5</xdr:col>
      <xdr:colOff>358775</xdr:colOff>
      <xdr:row>97</xdr:row>
      <xdr:rowOff>98609</xdr:rowOff>
    </xdr:to>
    <xdr:cxnSp macro="">
      <xdr:nvCxnSpPr>
        <xdr:cNvPr id="243" name="直線コネクタ 242"/>
        <xdr:cNvCxnSpPr/>
      </xdr:nvCxnSpPr>
      <xdr:spPr>
        <a:xfrm flipV="1">
          <a:off x="2908300" y="16671519"/>
          <a:ext cx="889000" cy="5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108522</xdr:rowOff>
    </xdr:from>
    <xdr:to>
      <xdr:col>5</xdr:col>
      <xdr:colOff>409575</xdr:colOff>
      <xdr:row>98</xdr:row>
      <xdr:rowOff>38672</xdr:rowOff>
    </xdr:to>
    <xdr:sp macro="" textlink="">
      <xdr:nvSpPr>
        <xdr:cNvPr id="244" name="フローチャート : 判断 243"/>
        <xdr:cNvSpPr/>
      </xdr:nvSpPr>
      <xdr:spPr>
        <a:xfrm>
          <a:off x="3746500" y="1673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29799</xdr:rowOff>
    </xdr:from>
    <xdr:ext cx="534377" cy="259045"/>
    <xdr:sp macro="" textlink="">
      <xdr:nvSpPr>
        <xdr:cNvPr id="245" name="テキスト ボックス 244"/>
        <xdr:cNvSpPr txBox="1"/>
      </xdr:nvSpPr>
      <xdr:spPr>
        <a:xfrm>
          <a:off x="3530111" y="1683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98609</xdr:rowOff>
    </xdr:from>
    <xdr:to>
      <xdr:col>4</xdr:col>
      <xdr:colOff>155575</xdr:colOff>
      <xdr:row>97</xdr:row>
      <xdr:rowOff>100971</xdr:rowOff>
    </xdr:to>
    <xdr:cxnSp macro="">
      <xdr:nvCxnSpPr>
        <xdr:cNvPr id="246" name="直線コネクタ 245"/>
        <xdr:cNvCxnSpPr/>
      </xdr:nvCxnSpPr>
      <xdr:spPr>
        <a:xfrm flipV="1">
          <a:off x="2019300" y="16729259"/>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137097</xdr:rowOff>
    </xdr:from>
    <xdr:to>
      <xdr:col>4</xdr:col>
      <xdr:colOff>206375</xdr:colOff>
      <xdr:row>98</xdr:row>
      <xdr:rowOff>67247</xdr:rowOff>
    </xdr:to>
    <xdr:sp macro="" textlink="">
      <xdr:nvSpPr>
        <xdr:cNvPr id="247" name="フローチャート : 判断 246"/>
        <xdr:cNvSpPr/>
      </xdr:nvSpPr>
      <xdr:spPr>
        <a:xfrm>
          <a:off x="2857500" y="1676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58374</xdr:rowOff>
    </xdr:from>
    <xdr:ext cx="534377" cy="259045"/>
    <xdr:sp macro="" textlink="">
      <xdr:nvSpPr>
        <xdr:cNvPr id="248" name="テキスト ボックス 247"/>
        <xdr:cNvSpPr txBox="1"/>
      </xdr:nvSpPr>
      <xdr:spPr>
        <a:xfrm>
          <a:off x="2641111" y="1686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66205</xdr:rowOff>
    </xdr:from>
    <xdr:to>
      <xdr:col>2</xdr:col>
      <xdr:colOff>638175</xdr:colOff>
      <xdr:row>97</xdr:row>
      <xdr:rowOff>100971</xdr:rowOff>
    </xdr:to>
    <xdr:cxnSp macro="">
      <xdr:nvCxnSpPr>
        <xdr:cNvPr id="249" name="直線コネクタ 248"/>
        <xdr:cNvCxnSpPr/>
      </xdr:nvCxnSpPr>
      <xdr:spPr>
        <a:xfrm>
          <a:off x="1130300" y="16696855"/>
          <a:ext cx="889000" cy="3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127285</xdr:rowOff>
    </xdr:from>
    <xdr:to>
      <xdr:col>3</xdr:col>
      <xdr:colOff>3175</xdr:colOff>
      <xdr:row>98</xdr:row>
      <xdr:rowOff>57435</xdr:rowOff>
    </xdr:to>
    <xdr:sp macro="" textlink="">
      <xdr:nvSpPr>
        <xdr:cNvPr id="250" name="フローチャート : 判断 249"/>
        <xdr:cNvSpPr/>
      </xdr:nvSpPr>
      <xdr:spPr>
        <a:xfrm>
          <a:off x="1968500" y="1675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48562</xdr:rowOff>
    </xdr:from>
    <xdr:ext cx="534377" cy="259045"/>
    <xdr:sp macro="" textlink="">
      <xdr:nvSpPr>
        <xdr:cNvPr id="251" name="テキスト ボックス 250"/>
        <xdr:cNvSpPr txBox="1"/>
      </xdr:nvSpPr>
      <xdr:spPr>
        <a:xfrm>
          <a:off x="1752111" y="1685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84271</xdr:rowOff>
    </xdr:from>
    <xdr:to>
      <xdr:col>1</xdr:col>
      <xdr:colOff>485775</xdr:colOff>
      <xdr:row>98</xdr:row>
      <xdr:rowOff>14421</xdr:rowOff>
    </xdr:to>
    <xdr:sp macro="" textlink="">
      <xdr:nvSpPr>
        <xdr:cNvPr id="252" name="フローチャート : 判断 251"/>
        <xdr:cNvSpPr/>
      </xdr:nvSpPr>
      <xdr:spPr>
        <a:xfrm>
          <a:off x="1079500" y="1671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5548</xdr:rowOff>
    </xdr:from>
    <xdr:ext cx="534377" cy="259045"/>
    <xdr:sp macro="" textlink="">
      <xdr:nvSpPr>
        <xdr:cNvPr id="253" name="テキスト ボックス 252"/>
        <xdr:cNvSpPr txBox="1"/>
      </xdr:nvSpPr>
      <xdr:spPr>
        <a:xfrm>
          <a:off x="863111" y="168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90576</xdr:rowOff>
    </xdr:from>
    <xdr:to>
      <xdr:col>6</xdr:col>
      <xdr:colOff>561975</xdr:colOff>
      <xdr:row>97</xdr:row>
      <xdr:rowOff>20726</xdr:rowOff>
    </xdr:to>
    <xdr:sp macro="" textlink="">
      <xdr:nvSpPr>
        <xdr:cNvPr id="259" name="円/楕円 258"/>
        <xdr:cNvSpPr/>
      </xdr:nvSpPr>
      <xdr:spPr>
        <a:xfrm>
          <a:off x="4584700" y="1654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113453</xdr:rowOff>
    </xdr:from>
    <xdr:ext cx="534377" cy="259045"/>
    <xdr:sp macro="" textlink="">
      <xdr:nvSpPr>
        <xdr:cNvPr id="260" name="衛生費該当値テキスト"/>
        <xdr:cNvSpPr txBox="1"/>
      </xdr:nvSpPr>
      <xdr:spPr>
        <a:xfrm>
          <a:off x="4686300" y="1640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41,912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161519</xdr:rowOff>
    </xdr:from>
    <xdr:to>
      <xdr:col>5</xdr:col>
      <xdr:colOff>409575</xdr:colOff>
      <xdr:row>97</xdr:row>
      <xdr:rowOff>91669</xdr:rowOff>
    </xdr:to>
    <xdr:sp macro="" textlink="">
      <xdr:nvSpPr>
        <xdr:cNvPr id="261" name="円/楕円 260"/>
        <xdr:cNvSpPr/>
      </xdr:nvSpPr>
      <xdr:spPr>
        <a:xfrm>
          <a:off x="3746500" y="1662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108196</xdr:rowOff>
    </xdr:from>
    <xdr:ext cx="534377" cy="259045"/>
    <xdr:sp macro="" textlink="">
      <xdr:nvSpPr>
        <xdr:cNvPr id="262" name="テキスト ボックス 261"/>
        <xdr:cNvSpPr txBox="1"/>
      </xdr:nvSpPr>
      <xdr:spPr>
        <a:xfrm>
          <a:off x="3530111" y="1639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38,188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47809</xdr:rowOff>
    </xdr:from>
    <xdr:to>
      <xdr:col>4</xdr:col>
      <xdr:colOff>206375</xdr:colOff>
      <xdr:row>97</xdr:row>
      <xdr:rowOff>149409</xdr:rowOff>
    </xdr:to>
    <xdr:sp macro="" textlink="">
      <xdr:nvSpPr>
        <xdr:cNvPr id="263" name="円/楕円 262"/>
        <xdr:cNvSpPr/>
      </xdr:nvSpPr>
      <xdr:spPr>
        <a:xfrm>
          <a:off x="2857500" y="1667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165936</xdr:rowOff>
    </xdr:from>
    <xdr:ext cx="534377" cy="259045"/>
    <xdr:sp macro="" textlink="">
      <xdr:nvSpPr>
        <xdr:cNvPr id="264" name="テキスト ボックス 263"/>
        <xdr:cNvSpPr txBox="1"/>
      </xdr:nvSpPr>
      <xdr:spPr>
        <a:xfrm>
          <a:off x="2641111" y="1645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35,157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50171</xdr:rowOff>
    </xdr:from>
    <xdr:to>
      <xdr:col>3</xdr:col>
      <xdr:colOff>3175</xdr:colOff>
      <xdr:row>97</xdr:row>
      <xdr:rowOff>151771</xdr:rowOff>
    </xdr:to>
    <xdr:sp macro="" textlink="">
      <xdr:nvSpPr>
        <xdr:cNvPr id="265" name="円/楕円 264"/>
        <xdr:cNvSpPr/>
      </xdr:nvSpPr>
      <xdr:spPr>
        <a:xfrm>
          <a:off x="1968500" y="1668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168298</xdr:rowOff>
    </xdr:from>
    <xdr:ext cx="534377" cy="259045"/>
    <xdr:sp macro="" textlink="">
      <xdr:nvSpPr>
        <xdr:cNvPr id="266" name="テキスト ボックス 265"/>
        <xdr:cNvSpPr txBox="1"/>
      </xdr:nvSpPr>
      <xdr:spPr>
        <a:xfrm>
          <a:off x="1752111" y="1645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35,033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15405</xdr:rowOff>
    </xdr:from>
    <xdr:to>
      <xdr:col>1</xdr:col>
      <xdr:colOff>485775</xdr:colOff>
      <xdr:row>97</xdr:row>
      <xdr:rowOff>117005</xdr:rowOff>
    </xdr:to>
    <xdr:sp macro="" textlink="">
      <xdr:nvSpPr>
        <xdr:cNvPr id="267" name="円/楕円 266"/>
        <xdr:cNvSpPr/>
      </xdr:nvSpPr>
      <xdr:spPr>
        <a:xfrm>
          <a:off x="1079500" y="166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133532</xdr:rowOff>
    </xdr:from>
    <xdr:ext cx="534377" cy="259045"/>
    <xdr:sp macro="" textlink="">
      <xdr:nvSpPr>
        <xdr:cNvPr id="268" name="テキスト ボックス 267"/>
        <xdr:cNvSpPr txBox="1"/>
      </xdr:nvSpPr>
      <xdr:spPr>
        <a:xfrm>
          <a:off x="863111" y="164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23343</xdr:rowOff>
    </xdr:from>
    <xdr:to>
      <xdr:col>15</xdr:col>
      <xdr:colOff>180340</xdr:colOff>
      <xdr:row>38</xdr:row>
      <xdr:rowOff>133299</xdr:rowOff>
    </xdr:to>
    <xdr:cxnSp macro="">
      <xdr:nvCxnSpPr>
        <xdr:cNvPr id="290" name="直線コネクタ 289"/>
        <xdr:cNvCxnSpPr/>
      </xdr:nvCxnSpPr>
      <xdr:spPr>
        <a:xfrm flipV="1">
          <a:off x="10475595" y="5852643"/>
          <a:ext cx="1270" cy="79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137126</xdr:rowOff>
    </xdr:from>
    <xdr:ext cx="313932" cy="259045"/>
    <xdr:sp macro="" textlink="">
      <xdr:nvSpPr>
        <xdr:cNvPr id="291" name="労働費最小値テキスト"/>
        <xdr:cNvSpPr txBox="1"/>
      </xdr:nvSpPr>
      <xdr:spPr>
        <a:xfrm>
          <a:off x="10528300" y="66522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15</xdr:col>
      <xdr:colOff>92075</xdr:colOff>
      <xdr:row>38</xdr:row>
      <xdr:rowOff>133299</xdr:rowOff>
    </xdr:from>
    <xdr:to>
      <xdr:col>15</xdr:col>
      <xdr:colOff>269875</xdr:colOff>
      <xdr:row>38</xdr:row>
      <xdr:rowOff>133299</xdr:rowOff>
    </xdr:to>
    <xdr:cxnSp macro="">
      <xdr:nvCxnSpPr>
        <xdr:cNvPr id="292" name="直線コネクタ 291"/>
        <xdr:cNvCxnSpPr/>
      </xdr:nvCxnSpPr>
      <xdr:spPr>
        <a:xfrm>
          <a:off x="10388600" y="6648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141470</xdr:rowOff>
    </xdr:from>
    <xdr:ext cx="469744" cy="259045"/>
    <xdr:sp macro="" textlink="">
      <xdr:nvSpPr>
        <xdr:cNvPr id="293" name="労働費最大値テキスト"/>
        <xdr:cNvSpPr txBox="1"/>
      </xdr:nvSpPr>
      <xdr:spPr>
        <a:xfrm>
          <a:off x="10528300" y="562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3,509</a:t>
          </a:r>
          <a:endParaRPr kumimoji="1" lang="ja-JP" altLang="en-US" sz="1000" b="1">
            <a:latin typeface="ＭＳ Ｐゴシック"/>
          </a:endParaRPr>
        </a:p>
      </xdr:txBody>
    </xdr:sp>
    <xdr:clientData/>
  </xdr:oneCellAnchor>
  <xdr:twoCellAnchor>
    <xdr:from>
      <xdr:col>15</xdr:col>
      <xdr:colOff>92075</xdr:colOff>
      <xdr:row>34</xdr:row>
      <xdr:rowOff>23343</xdr:rowOff>
    </xdr:from>
    <xdr:to>
      <xdr:col>15</xdr:col>
      <xdr:colOff>269875</xdr:colOff>
      <xdr:row>34</xdr:row>
      <xdr:rowOff>23343</xdr:rowOff>
    </xdr:to>
    <xdr:cxnSp macro="">
      <xdr:nvCxnSpPr>
        <xdr:cNvPr id="294" name="直線コネクタ 293"/>
        <xdr:cNvCxnSpPr/>
      </xdr:nvCxnSpPr>
      <xdr:spPr>
        <a:xfrm>
          <a:off x="10388600" y="585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20142</xdr:rowOff>
    </xdr:from>
    <xdr:to>
      <xdr:col>15</xdr:col>
      <xdr:colOff>180975</xdr:colOff>
      <xdr:row>36</xdr:row>
      <xdr:rowOff>53975</xdr:rowOff>
    </xdr:to>
    <xdr:cxnSp macro="">
      <xdr:nvCxnSpPr>
        <xdr:cNvPr id="295" name="直線コネクタ 294"/>
        <xdr:cNvCxnSpPr/>
      </xdr:nvCxnSpPr>
      <xdr:spPr>
        <a:xfrm>
          <a:off x="9639300" y="5677992"/>
          <a:ext cx="838200" cy="54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60926</xdr:rowOff>
    </xdr:from>
    <xdr:ext cx="378565" cy="259045"/>
    <xdr:sp macro="" textlink="">
      <xdr:nvSpPr>
        <xdr:cNvPr id="296" name="労働費平均値テキスト"/>
        <xdr:cNvSpPr txBox="1"/>
      </xdr:nvSpPr>
      <xdr:spPr>
        <a:xfrm>
          <a:off x="10528300" y="64045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82499</xdr:rowOff>
    </xdr:from>
    <xdr:to>
      <xdr:col>15</xdr:col>
      <xdr:colOff>231775</xdr:colOff>
      <xdr:row>38</xdr:row>
      <xdr:rowOff>12649</xdr:rowOff>
    </xdr:to>
    <xdr:sp macro="" textlink="">
      <xdr:nvSpPr>
        <xdr:cNvPr id="297" name="フローチャート : 判断 296"/>
        <xdr:cNvSpPr/>
      </xdr:nvSpPr>
      <xdr:spPr>
        <a:xfrm>
          <a:off x="10426700" y="642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103810</xdr:rowOff>
    </xdr:from>
    <xdr:to>
      <xdr:col>14</xdr:col>
      <xdr:colOff>28575</xdr:colOff>
      <xdr:row>33</xdr:row>
      <xdr:rowOff>20142</xdr:rowOff>
    </xdr:to>
    <xdr:cxnSp macro="">
      <xdr:nvCxnSpPr>
        <xdr:cNvPr id="298" name="直線コネクタ 297"/>
        <xdr:cNvCxnSpPr/>
      </xdr:nvCxnSpPr>
      <xdr:spPr>
        <a:xfrm>
          <a:off x="8750300" y="5590210"/>
          <a:ext cx="8890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41580</xdr:rowOff>
    </xdr:from>
    <xdr:to>
      <xdr:col>14</xdr:col>
      <xdr:colOff>79375</xdr:colOff>
      <xdr:row>37</xdr:row>
      <xdr:rowOff>143180</xdr:rowOff>
    </xdr:to>
    <xdr:sp macro="" textlink="">
      <xdr:nvSpPr>
        <xdr:cNvPr id="299" name="フローチャート : 判断 298"/>
        <xdr:cNvSpPr/>
      </xdr:nvSpPr>
      <xdr:spPr>
        <a:xfrm>
          <a:off x="9588500" y="63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134307</xdr:rowOff>
    </xdr:from>
    <xdr:ext cx="378565" cy="259045"/>
    <xdr:sp macro="" textlink="">
      <xdr:nvSpPr>
        <xdr:cNvPr id="300" name="テキスト ボックス 299"/>
        <xdr:cNvSpPr txBox="1"/>
      </xdr:nvSpPr>
      <xdr:spPr>
        <a:xfrm>
          <a:off x="9450017" y="64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145415</xdr:rowOff>
    </xdr:from>
    <xdr:to>
      <xdr:col>12</xdr:col>
      <xdr:colOff>511175</xdr:colOff>
      <xdr:row>32</xdr:row>
      <xdr:rowOff>103810</xdr:rowOff>
    </xdr:to>
    <xdr:cxnSp macro="">
      <xdr:nvCxnSpPr>
        <xdr:cNvPr id="301" name="直線コネクタ 300"/>
        <xdr:cNvCxnSpPr/>
      </xdr:nvCxnSpPr>
      <xdr:spPr>
        <a:xfrm>
          <a:off x="7861300" y="5288915"/>
          <a:ext cx="889000" cy="30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162966</xdr:rowOff>
    </xdr:from>
    <xdr:to>
      <xdr:col>12</xdr:col>
      <xdr:colOff>561975</xdr:colOff>
      <xdr:row>37</xdr:row>
      <xdr:rowOff>93116</xdr:rowOff>
    </xdr:to>
    <xdr:sp macro="" textlink="">
      <xdr:nvSpPr>
        <xdr:cNvPr id="302" name="フローチャート : 判断 301"/>
        <xdr:cNvSpPr/>
      </xdr:nvSpPr>
      <xdr:spPr>
        <a:xfrm>
          <a:off x="869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84243</xdr:rowOff>
    </xdr:from>
    <xdr:ext cx="469744" cy="259045"/>
    <xdr:sp macro="" textlink="">
      <xdr:nvSpPr>
        <xdr:cNvPr id="303" name="テキスト ボックス 302"/>
        <xdr:cNvSpPr txBox="1"/>
      </xdr:nvSpPr>
      <xdr:spPr>
        <a:xfrm>
          <a:off x="8515427" y="642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145415</xdr:rowOff>
    </xdr:from>
    <xdr:to>
      <xdr:col>11</xdr:col>
      <xdr:colOff>307975</xdr:colOff>
      <xdr:row>34</xdr:row>
      <xdr:rowOff>68148</xdr:rowOff>
    </xdr:to>
    <xdr:cxnSp macro="">
      <xdr:nvCxnSpPr>
        <xdr:cNvPr id="304" name="直線コネクタ 303"/>
        <xdr:cNvCxnSpPr/>
      </xdr:nvCxnSpPr>
      <xdr:spPr>
        <a:xfrm flipV="1">
          <a:off x="6972300" y="5288915"/>
          <a:ext cx="889000" cy="60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126619</xdr:rowOff>
    </xdr:from>
    <xdr:to>
      <xdr:col>11</xdr:col>
      <xdr:colOff>358775</xdr:colOff>
      <xdr:row>37</xdr:row>
      <xdr:rowOff>56769</xdr:rowOff>
    </xdr:to>
    <xdr:sp macro="" textlink="">
      <xdr:nvSpPr>
        <xdr:cNvPr id="305" name="フローチャート : 判断 304"/>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47896</xdr:rowOff>
    </xdr:from>
    <xdr:ext cx="469744" cy="259045"/>
    <xdr:sp macro="" textlink="">
      <xdr:nvSpPr>
        <xdr:cNvPr id="306" name="テキスト ボックス 305"/>
        <xdr:cNvSpPr txBox="1"/>
      </xdr:nvSpPr>
      <xdr:spPr>
        <a:xfrm>
          <a:off x="7626427" y="639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163881</xdr:rowOff>
    </xdr:from>
    <xdr:to>
      <xdr:col>10</xdr:col>
      <xdr:colOff>155575</xdr:colOff>
      <xdr:row>36</xdr:row>
      <xdr:rowOff>94031</xdr:rowOff>
    </xdr:to>
    <xdr:sp macro="" textlink="">
      <xdr:nvSpPr>
        <xdr:cNvPr id="307" name="フローチャート : 判断 306"/>
        <xdr:cNvSpPr/>
      </xdr:nvSpPr>
      <xdr:spPr>
        <a:xfrm>
          <a:off x="6921500" y="616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85158</xdr:rowOff>
    </xdr:from>
    <xdr:ext cx="469744" cy="259045"/>
    <xdr:sp macro="" textlink="">
      <xdr:nvSpPr>
        <xdr:cNvPr id="308" name="テキスト ボックス 307"/>
        <xdr:cNvSpPr txBox="1"/>
      </xdr:nvSpPr>
      <xdr:spPr>
        <a:xfrm>
          <a:off x="6737427" y="625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3175</xdr:rowOff>
    </xdr:from>
    <xdr:to>
      <xdr:col>15</xdr:col>
      <xdr:colOff>231775</xdr:colOff>
      <xdr:row>36</xdr:row>
      <xdr:rowOff>104775</xdr:rowOff>
    </xdr:to>
    <xdr:sp macro="" textlink="">
      <xdr:nvSpPr>
        <xdr:cNvPr id="314" name="円/楕円 313"/>
        <xdr:cNvSpPr/>
      </xdr:nvSpPr>
      <xdr:spPr>
        <a:xfrm>
          <a:off x="104267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26052</xdr:rowOff>
    </xdr:from>
    <xdr:ext cx="469744" cy="259045"/>
    <xdr:sp macro="" textlink="">
      <xdr:nvSpPr>
        <xdr:cNvPr id="315" name="労働費該当値テキスト"/>
        <xdr:cNvSpPr txBox="1"/>
      </xdr:nvSpPr>
      <xdr:spPr>
        <a:xfrm>
          <a:off x="10528300" y="602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1,875</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140792</xdr:rowOff>
    </xdr:from>
    <xdr:to>
      <xdr:col>14</xdr:col>
      <xdr:colOff>79375</xdr:colOff>
      <xdr:row>33</xdr:row>
      <xdr:rowOff>70942</xdr:rowOff>
    </xdr:to>
    <xdr:sp macro="" textlink="">
      <xdr:nvSpPr>
        <xdr:cNvPr id="316" name="円/楕円 315"/>
        <xdr:cNvSpPr/>
      </xdr:nvSpPr>
      <xdr:spPr>
        <a:xfrm>
          <a:off x="9588500" y="562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31</xdr:row>
      <xdr:rowOff>87469</xdr:rowOff>
    </xdr:from>
    <xdr:ext cx="469744" cy="259045"/>
    <xdr:sp macro="" textlink="">
      <xdr:nvSpPr>
        <xdr:cNvPr id="317" name="テキスト ボックス 316"/>
        <xdr:cNvSpPr txBox="1"/>
      </xdr:nvSpPr>
      <xdr:spPr>
        <a:xfrm>
          <a:off x="9404427" y="540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4,273</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53010</xdr:rowOff>
    </xdr:from>
    <xdr:to>
      <xdr:col>12</xdr:col>
      <xdr:colOff>561975</xdr:colOff>
      <xdr:row>32</xdr:row>
      <xdr:rowOff>154610</xdr:rowOff>
    </xdr:to>
    <xdr:sp macro="" textlink="">
      <xdr:nvSpPr>
        <xdr:cNvPr id="318" name="円/楕円 317"/>
        <xdr:cNvSpPr/>
      </xdr:nvSpPr>
      <xdr:spPr>
        <a:xfrm>
          <a:off x="8699500" y="553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30</xdr:row>
      <xdr:rowOff>171137</xdr:rowOff>
    </xdr:from>
    <xdr:ext cx="469744" cy="259045"/>
    <xdr:sp macro="" textlink="">
      <xdr:nvSpPr>
        <xdr:cNvPr id="319" name="テキスト ボックス 318"/>
        <xdr:cNvSpPr txBox="1"/>
      </xdr:nvSpPr>
      <xdr:spPr>
        <a:xfrm>
          <a:off x="8515427" y="531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4,657</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94615</xdr:rowOff>
    </xdr:from>
    <xdr:to>
      <xdr:col>11</xdr:col>
      <xdr:colOff>358775</xdr:colOff>
      <xdr:row>31</xdr:row>
      <xdr:rowOff>24765</xdr:rowOff>
    </xdr:to>
    <xdr:sp macro="" textlink="">
      <xdr:nvSpPr>
        <xdr:cNvPr id="320" name="円/楕円 319"/>
        <xdr:cNvSpPr/>
      </xdr:nvSpPr>
      <xdr:spPr>
        <a:xfrm>
          <a:off x="7810500" y="523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41292</xdr:rowOff>
    </xdr:from>
    <xdr:ext cx="469744" cy="259045"/>
    <xdr:sp macro="" textlink="">
      <xdr:nvSpPr>
        <xdr:cNvPr id="321" name="テキスト ボックス 320"/>
        <xdr:cNvSpPr txBox="1"/>
      </xdr:nvSpPr>
      <xdr:spPr>
        <a:xfrm>
          <a:off x="7626427" y="501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5,975</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17348</xdr:rowOff>
    </xdr:from>
    <xdr:to>
      <xdr:col>10</xdr:col>
      <xdr:colOff>155575</xdr:colOff>
      <xdr:row>34</xdr:row>
      <xdr:rowOff>118948</xdr:rowOff>
    </xdr:to>
    <xdr:sp macro="" textlink="">
      <xdr:nvSpPr>
        <xdr:cNvPr id="322" name="円/楕円 321"/>
        <xdr:cNvSpPr/>
      </xdr:nvSpPr>
      <xdr:spPr>
        <a:xfrm>
          <a:off x="6921500" y="58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135475</xdr:rowOff>
    </xdr:from>
    <xdr:ext cx="469744" cy="259045"/>
    <xdr:sp macro="" textlink="">
      <xdr:nvSpPr>
        <xdr:cNvPr id="323" name="テキスト ボックス 322"/>
        <xdr:cNvSpPr txBox="1"/>
      </xdr:nvSpPr>
      <xdr:spPr>
        <a:xfrm>
          <a:off x="6737427" y="56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4" name="直線コネクタ 333"/>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5" name="テキスト ボックス 334"/>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8" name="直線コネクタ 337"/>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9" name="テキスト ボックス 338"/>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41859</xdr:rowOff>
    </xdr:from>
    <xdr:to>
      <xdr:col>15</xdr:col>
      <xdr:colOff>180340</xdr:colOff>
      <xdr:row>58</xdr:row>
      <xdr:rowOff>19228</xdr:rowOff>
    </xdr:to>
    <xdr:cxnSp macro="">
      <xdr:nvCxnSpPr>
        <xdr:cNvPr id="343" name="直線コネクタ 342"/>
        <xdr:cNvCxnSpPr/>
      </xdr:nvCxnSpPr>
      <xdr:spPr>
        <a:xfrm flipV="1">
          <a:off x="10475595" y="8957259"/>
          <a:ext cx="1270" cy="1006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23055</xdr:rowOff>
    </xdr:from>
    <xdr:ext cx="378565" cy="259045"/>
    <xdr:sp macro="" textlink="">
      <xdr:nvSpPr>
        <xdr:cNvPr id="344" name="農林水産業費最小値テキスト"/>
        <xdr:cNvSpPr txBox="1"/>
      </xdr:nvSpPr>
      <xdr:spPr>
        <a:xfrm>
          <a:off x="10528300" y="9967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15</xdr:col>
      <xdr:colOff>92075</xdr:colOff>
      <xdr:row>58</xdr:row>
      <xdr:rowOff>19228</xdr:rowOff>
    </xdr:from>
    <xdr:to>
      <xdr:col>15</xdr:col>
      <xdr:colOff>269875</xdr:colOff>
      <xdr:row>58</xdr:row>
      <xdr:rowOff>19228</xdr:rowOff>
    </xdr:to>
    <xdr:cxnSp macro="">
      <xdr:nvCxnSpPr>
        <xdr:cNvPr id="345" name="直線コネクタ 344"/>
        <xdr:cNvCxnSpPr/>
      </xdr:nvCxnSpPr>
      <xdr:spPr>
        <a:xfrm>
          <a:off x="10388600" y="99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159986</xdr:rowOff>
    </xdr:from>
    <xdr:ext cx="534377" cy="259045"/>
    <xdr:sp macro="" textlink="">
      <xdr:nvSpPr>
        <xdr:cNvPr id="346" name="農林水産業費最大値テキスト"/>
        <xdr:cNvSpPr txBox="1"/>
      </xdr:nvSpPr>
      <xdr:spPr>
        <a:xfrm>
          <a:off x="10528300" y="873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17,712</a:t>
          </a:r>
          <a:endParaRPr kumimoji="1" lang="ja-JP" altLang="en-US" sz="1000" b="1">
            <a:latin typeface="ＭＳ Ｐゴシック"/>
          </a:endParaRPr>
        </a:p>
      </xdr:txBody>
    </xdr:sp>
    <xdr:clientData/>
  </xdr:oneCellAnchor>
  <xdr:twoCellAnchor>
    <xdr:from>
      <xdr:col>15</xdr:col>
      <xdr:colOff>92075</xdr:colOff>
      <xdr:row>52</xdr:row>
      <xdr:rowOff>41859</xdr:rowOff>
    </xdr:from>
    <xdr:to>
      <xdr:col>15</xdr:col>
      <xdr:colOff>269875</xdr:colOff>
      <xdr:row>52</xdr:row>
      <xdr:rowOff>41859</xdr:rowOff>
    </xdr:to>
    <xdr:cxnSp macro="">
      <xdr:nvCxnSpPr>
        <xdr:cNvPr id="347" name="直線コネクタ 346"/>
        <xdr:cNvCxnSpPr/>
      </xdr:nvCxnSpPr>
      <xdr:spPr>
        <a:xfrm>
          <a:off x="10388600" y="8957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90322</xdr:rowOff>
    </xdr:from>
    <xdr:to>
      <xdr:col>15</xdr:col>
      <xdr:colOff>180975</xdr:colOff>
      <xdr:row>54</xdr:row>
      <xdr:rowOff>100895</xdr:rowOff>
    </xdr:to>
    <xdr:cxnSp macro="">
      <xdr:nvCxnSpPr>
        <xdr:cNvPr id="348" name="直線コネクタ 347"/>
        <xdr:cNvCxnSpPr/>
      </xdr:nvCxnSpPr>
      <xdr:spPr>
        <a:xfrm>
          <a:off x="9639300" y="8662822"/>
          <a:ext cx="838200" cy="69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19207</xdr:rowOff>
    </xdr:from>
    <xdr:ext cx="469744" cy="259045"/>
    <xdr:sp macro="" textlink="">
      <xdr:nvSpPr>
        <xdr:cNvPr id="349" name="農林水産業費平均値テキスト"/>
        <xdr:cNvSpPr txBox="1"/>
      </xdr:nvSpPr>
      <xdr:spPr>
        <a:xfrm>
          <a:off x="10528300" y="962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40780</xdr:rowOff>
    </xdr:from>
    <xdr:to>
      <xdr:col>15</xdr:col>
      <xdr:colOff>231775</xdr:colOff>
      <xdr:row>56</xdr:row>
      <xdr:rowOff>142380</xdr:rowOff>
    </xdr:to>
    <xdr:sp macro="" textlink="">
      <xdr:nvSpPr>
        <xdr:cNvPr id="350" name="フローチャート : 判断 349"/>
        <xdr:cNvSpPr/>
      </xdr:nvSpPr>
      <xdr:spPr>
        <a:xfrm>
          <a:off x="10426700" y="96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90322</xdr:rowOff>
    </xdr:from>
    <xdr:to>
      <xdr:col>14</xdr:col>
      <xdr:colOff>28575</xdr:colOff>
      <xdr:row>53</xdr:row>
      <xdr:rowOff>150902</xdr:rowOff>
    </xdr:to>
    <xdr:cxnSp macro="">
      <xdr:nvCxnSpPr>
        <xdr:cNvPr id="351" name="直線コネクタ 350"/>
        <xdr:cNvCxnSpPr/>
      </xdr:nvCxnSpPr>
      <xdr:spPr>
        <a:xfrm flipV="1">
          <a:off x="8750300" y="8662822"/>
          <a:ext cx="889000" cy="57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35179</xdr:rowOff>
    </xdr:from>
    <xdr:to>
      <xdr:col>14</xdr:col>
      <xdr:colOff>79375</xdr:colOff>
      <xdr:row>56</xdr:row>
      <xdr:rowOff>136779</xdr:rowOff>
    </xdr:to>
    <xdr:sp macro="" textlink="">
      <xdr:nvSpPr>
        <xdr:cNvPr id="352" name="フローチャート : 判断 351"/>
        <xdr:cNvSpPr/>
      </xdr:nvSpPr>
      <xdr:spPr>
        <a:xfrm>
          <a:off x="9588500" y="963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127906</xdr:rowOff>
    </xdr:from>
    <xdr:ext cx="469744" cy="259045"/>
    <xdr:sp macro="" textlink="">
      <xdr:nvSpPr>
        <xdr:cNvPr id="353" name="テキスト ボックス 352"/>
        <xdr:cNvSpPr txBox="1"/>
      </xdr:nvSpPr>
      <xdr:spPr>
        <a:xfrm>
          <a:off x="9404427" y="972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150902</xdr:rowOff>
    </xdr:from>
    <xdr:to>
      <xdr:col>12</xdr:col>
      <xdr:colOff>511175</xdr:colOff>
      <xdr:row>55</xdr:row>
      <xdr:rowOff>36144</xdr:rowOff>
    </xdr:to>
    <xdr:cxnSp macro="">
      <xdr:nvCxnSpPr>
        <xdr:cNvPr id="354" name="直線コネクタ 353"/>
        <xdr:cNvCxnSpPr/>
      </xdr:nvCxnSpPr>
      <xdr:spPr>
        <a:xfrm flipV="1">
          <a:off x="7861300" y="9237752"/>
          <a:ext cx="889000" cy="22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57982</xdr:rowOff>
    </xdr:from>
    <xdr:to>
      <xdr:col>12</xdr:col>
      <xdr:colOff>561975</xdr:colOff>
      <xdr:row>56</xdr:row>
      <xdr:rowOff>159582</xdr:rowOff>
    </xdr:to>
    <xdr:sp macro="" textlink="">
      <xdr:nvSpPr>
        <xdr:cNvPr id="355" name="フローチャート : 判断 354"/>
        <xdr:cNvSpPr/>
      </xdr:nvSpPr>
      <xdr:spPr>
        <a:xfrm>
          <a:off x="8699500" y="965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150709</xdr:rowOff>
    </xdr:from>
    <xdr:ext cx="469744" cy="259045"/>
    <xdr:sp macro="" textlink="">
      <xdr:nvSpPr>
        <xdr:cNvPr id="356" name="テキスト ボックス 355"/>
        <xdr:cNvSpPr txBox="1"/>
      </xdr:nvSpPr>
      <xdr:spPr>
        <a:xfrm>
          <a:off x="8515427" y="9751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36144</xdr:rowOff>
    </xdr:from>
    <xdr:to>
      <xdr:col>11</xdr:col>
      <xdr:colOff>307975</xdr:colOff>
      <xdr:row>55</xdr:row>
      <xdr:rowOff>129584</xdr:rowOff>
    </xdr:to>
    <xdr:cxnSp macro="">
      <xdr:nvCxnSpPr>
        <xdr:cNvPr id="357" name="直線コネクタ 356"/>
        <xdr:cNvCxnSpPr/>
      </xdr:nvCxnSpPr>
      <xdr:spPr>
        <a:xfrm flipV="1">
          <a:off x="6972300" y="9465894"/>
          <a:ext cx="889000" cy="9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50267</xdr:rowOff>
    </xdr:from>
    <xdr:to>
      <xdr:col>11</xdr:col>
      <xdr:colOff>358775</xdr:colOff>
      <xdr:row>56</xdr:row>
      <xdr:rowOff>151867</xdr:rowOff>
    </xdr:to>
    <xdr:sp macro="" textlink="">
      <xdr:nvSpPr>
        <xdr:cNvPr id="358" name="フローチャート : 判断 357"/>
        <xdr:cNvSpPr/>
      </xdr:nvSpPr>
      <xdr:spPr>
        <a:xfrm>
          <a:off x="7810500" y="96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142994</xdr:rowOff>
    </xdr:from>
    <xdr:ext cx="469744" cy="259045"/>
    <xdr:sp macro="" textlink="">
      <xdr:nvSpPr>
        <xdr:cNvPr id="359" name="テキスト ボックス 358"/>
        <xdr:cNvSpPr txBox="1"/>
      </xdr:nvSpPr>
      <xdr:spPr>
        <a:xfrm>
          <a:off x="7626427" y="9744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37294</xdr:rowOff>
    </xdr:from>
    <xdr:to>
      <xdr:col>10</xdr:col>
      <xdr:colOff>155575</xdr:colOff>
      <xdr:row>56</xdr:row>
      <xdr:rowOff>138894</xdr:rowOff>
    </xdr:to>
    <xdr:sp macro="" textlink="">
      <xdr:nvSpPr>
        <xdr:cNvPr id="360" name="フローチャート : 判断 359"/>
        <xdr:cNvSpPr/>
      </xdr:nvSpPr>
      <xdr:spPr>
        <a:xfrm>
          <a:off x="6921500" y="963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130021</xdr:rowOff>
    </xdr:from>
    <xdr:ext cx="469744" cy="259045"/>
    <xdr:sp macro="" textlink="">
      <xdr:nvSpPr>
        <xdr:cNvPr id="361" name="テキスト ボックス 360"/>
        <xdr:cNvSpPr txBox="1"/>
      </xdr:nvSpPr>
      <xdr:spPr>
        <a:xfrm>
          <a:off x="6737427" y="9731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50095</xdr:rowOff>
    </xdr:from>
    <xdr:to>
      <xdr:col>15</xdr:col>
      <xdr:colOff>231775</xdr:colOff>
      <xdr:row>54</xdr:row>
      <xdr:rowOff>151695</xdr:rowOff>
    </xdr:to>
    <xdr:sp macro="" textlink="">
      <xdr:nvSpPr>
        <xdr:cNvPr id="367" name="円/楕円 366"/>
        <xdr:cNvSpPr/>
      </xdr:nvSpPr>
      <xdr:spPr>
        <a:xfrm>
          <a:off x="10426700" y="93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72972</xdr:rowOff>
    </xdr:from>
    <xdr:ext cx="534377" cy="259045"/>
    <xdr:sp macro="" textlink="">
      <xdr:nvSpPr>
        <xdr:cNvPr id="368" name="農林水産業費該当値テキスト"/>
        <xdr:cNvSpPr txBox="1"/>
      </xdr:nvSpPr>
      <xdr:spPr>
        <a:xfrm>
          <a:off x="10528300" y="915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10,679</a:t>
          </a:r>
          <a:endParaRPr kumimoji="1" lang="ja-JP" altLang="en-US" sz="1000" b="1">
            <a:solidFill>
              <a:srgbClr val="FF0000"/>
            </a:solidFill>
            <a:latin typeface="ＭＳ Ｐゴシック"/>
          </a:endParaRPr>
        </a:p>
      </xdr:txBody>
    </xdr:sp>
    <xdr:clientData/>
  </xdr:oneCellAnchor>
  <xdr:twoCellAnchor>
    <xdr:from>
      <xdr:col>13</xdr:col>
      <xdr:colOff>663575</xdr:colOff>
      <xdr:row>50</xdr:row>
      <xdr:rowOff>39522</xdr:rowOff>
    </xdr:from>
    <xdr:to>
      <xdr:col>14</xdr:col>
      <xdr:colOff>79375</xdr:colOff>
      <xdr:row>50</xdr:row>
      <xdr:rowOff>141122</xdr:rowOff>
    </xdr:to>
    <xdr:sp macro="" textlink="">
      <xdr:nvSpPr>
        <xdr:cNvPr id="369" name="円/楕円 368"/>
        <xdr:cNvSpPr/>
      </xdr:nvSpPr>
      <xdr:spPr>
        <a:xfrm>
          <a:off x="9588500" y="861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48</xdr:row>
      <xdr:rowOff>157649</xdr:rowOff>
    </xdr:from>
    <xdr:ext cx="534377" cy="259045"/>
    <xdr:sp macro="" textlink="">
      <xdr:nvSpPr>
        <xdr:cNvPr id="370" name="テキスト ボックス 369"/>
        <xdr:cNvSpPr txBox="1"/>
      </xdr:nvSpPr>
      <xdr:spPr>
        <a:xfrm>
          <a:off x="9372111" y="838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22,864</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100102</xdr:rowOff>
    </xdr:from>
    <xdr:to>
      <xdr:col>12</xdr:col>
      <xdr:colOff>561975</xdr:colOff>
      <xdr:row>54</xdr:row>
      <xdr:rowOff>30252</xdr:rowOff>
    </xdr:to>
    <xdr:sp macro="" textlink="">
      <xdr:nvSpPr>
        <xdr:cNvPr id="371" name="円/楕円 370"/>
        <xdr:cNvSpPr/>
      </xdr:nvSpPr>
      <xdr:spPr>
        <a:xfrm>
          <a:off x="8699500" y="918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46779</xdr:rowOff>
    </xdr:from>
    <xdr:ext cx="534377" cy="259045"/>
    <xdr:sp macro="" textlink="">
      <xdr:nvSpPr>
        <xdr:cNvPr id="372" name="テキスト ボックス 371"/>
        <xdr:cNvSpPr txBox="1"/>
      </xdr:nvSpPr>
      <xdr:spPr>
        <a:xfrm>
          <a:off x="8483111" y="896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12,804</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156794</xdr:rowOff>
    </xdr:from>
    <xdr:to>
      <xdr:col>11</xdr:col>
      <xdr:colOff>358775</xdr:colOff>
      <xdr:row>55</xdr:row>
      <xdr:rowOff>86944</xdr:rowOff>
    </xdr:to>
    <xdr:sp macro="" textlink="">
      <xdr:nvSpPr>
        <xdr:cNvPr id="373" name="円/楕円 372"/>
        <xdr:cNvSpPr/>
      </xdr:nvSpPr>
      <xdr:spPr>
        <a:xfrm>
          <a:off x="7810500" y="941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53</xdr:row>
      <xdr:rowOff>103471</xdr:rowOff>
    </xdr:from>
    <xdr:ext cx="469744" cy="259045"/>
    <xdr:sp macro="" textlink="">
      <xdr:nvSpPr>
        <xdr:cNvPr id="374" name="テキスト ボックス 373"/>
        <xdr:cNvSpPr txBox="1"/>
      </xdr:nvSpPr>
      <xdr:spPr>
        <a:xfrm>
          <a:off x="7626427" y="919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8,812</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78784</xdr:rowOff>
    </xdr:from>
    <xdr:to>
      <xdr:col>10</xdr:col>
      <xdr:colOff>155575</xdr:colOff>
      <xdr:row>56</xdr:row>
      <xdr:rowOff>8934</xdr:rowOff>
    </xdr:to>
    <xdr:sp macro="" textlink="">
      <xdr:nvSpPr>
        <xdr:cNvPr id="375" name="円/楕円 374"/>
        <xdr:cNvSpPr/>
      </xdr:nvSpPr>
      <xdr:spPr>
        <a:xfrm>
          <a:off x="6921500" y="950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25461</xdr:rowOff>
    </xdr:from>
    <xdr:ext cx="469744" cy="259045"/>
    <xdr:sp macro="" textlink="">
      <xdr:nvSpPr>
        <xdr:cNvPr id="376" name="テキスト ボックス 375"/>
        <xdr:cNvSpPr txBox="1"/>
      </xdr:nvSpPr>
      <xdr:spPr>
        <a:xfrm>
          <a:off x="6737427" y="928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123606</xdr:rowOff>
    </xdr:from>
    <xdr:to>
      <xdr:col>15</xdr:col>
      <xdr:colOff>180340</xdr:colOff>
      <xdr:row>78</xdr:row>
      <xdr:rowOff>103605</xdr:rowOff>
    </xdr:to>
    <xdr:cxnSp macro="">
      <xdr:nvCxnSpPr>
        <xdr:cNvPr id="398" name="直線コネクタ 397"/>
        <xdr:cNvCxnSpPr/>
      </xdr:nvCxnSpPr>
      <xdr:spPr>
        <a:xfrm flipV="1">
          <a:off x="10475595" y="12125106"/>
          <a:ext cx="1270" cy="135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107432</xdr:rowOff>
    </xdr:from>
    <xdr:ext cx="469744" cy="259045"/>
    <xdr:sp macro="" textlink="">
      <xdr:nvSpPr>
        <xdr:cNvPr id="399" name="商工費最小値テキスト"/>
        <xdr:cNvSpPr txBox="1"/>
      </xdr:nvSpPr>
      <xdr:spPr>
        <a:xfrm>
          <a:off x="10528300" y="1348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1,579</a:t>
          </a:r>
          <a:endParaRPr kumimoji="1" lang="ja-JP" altLang="en-US" sz="1000" b="1">
            <a:latin typeface="ＭＳ Ｐゴシック"/>
          </a:endParaRPr>
        </a:p>
      </xdr:txBody>
    </xdr:sp>
    <xdr:clientData/>
  </xdr:oneCellAnchor>
  <xdr:twoCellAnchor>
    <xdr:from>
      <xdr:col>15</xdr:col>
      <xdr:colOff>92075</xdr:colOff>
      <xdr:row>78</xdr:row>
      <xdr:rowOff>103605</xdr:rowOff>
    </xdr:from>
    <xdr:to>
      <xdr:col>15</xdr:col>
      <xdr:colOff>269875</xdr:colOff>
      <xdr:row>78</xdr:row>
      <xdr:rowOff>103605</xdr:rowOff>
    </xdr:to>
    <xdr:cxnSp macro="">
      <xdr:nvCxnSpPr>
        <xdr:cNvPr id="400" name="直線コネクタ 399"/>
        <xdr:cNvCxnSpPr/>
      </xdr:nvCxnSpPr>
      <xdr:spPr>
        <a:xfrm>
          <a:off x="10388600" y="1347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70283</xdr:rowOff>
    </xdr:from>
    <xdr:ext cx="534377" cy="259045"/>
    <xdr:sp macro="" textlink="">
      <xdr:nvSpPr>
        <xdr:cNvPr id="401" name="商工費最大値テキスト"/>
        <xdr:cNvSpPr txBox="1"/>
      </xdr:nvSpPr>
      <xdr:spPr>
        <a:xfrm>
          <a:off x="10528300" y="1190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60,704</a:t>
          </a:r>
          <a:endParaRPr kumimoji="1" lang="ja-JP" altLang="en-US" sz="1000" b="1">
            <a:latin typeface="ＭＳ Ｐゴシック"/>
          </a:endParaRPr>
        </a:p>
      </xdr:txBody>
    </xdr:sp>
    <xdr:clientData/>
  </xdr:oneCellAnchor>
  <xdr:twoCellAnchor>
    <xdr:from>
      <xdr:col>15</xdr:col>
      <xdr:colOff>92075</xdr:colOff>
      <xdr:row>70</xdr:row>
      <xdr:rowOff>123606</xdr:rowOff>
    </xdr:from>
    <xdr:to>
      <xdr:col>15</xdr:col>
      <xdr:colOff>269875</xdr:colOff>
      <xdr:row>70</xdr:row>
      <xdr:rowOff>123606</xdr:rowOff>
    </xdr:to>
    <xdr:cxnSp macro="">
      <xdr:nvCxnSpPr>
        <xdr:cNvPr id="402" name="直線コネクタ 401"/>
        <xdr:cNvCxnSpPr/>
      </xdr:nvCxnSpPr>
      <xdr:spPr>
        <a:xfrm>
          <a:off x="10388600" y="1212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40717</xdr:rowOff>
    </xdr:from>
    <xdr:to>
      <xdr:col>15</xdr:col>
      <xdr:colOff>180975</xdr:colOff>
      <xdr:row>76</xdr:row>
      <xdr:rowOff>57198</xdr:rowOff>
    </xdr:to>
    <xdr:cxnSp macro="">
      <xdr:nvCxnSpPr>
        <xdr:cNvPr id="403" name="直線コネクタ 402"/>
        <xdr:cNvCxnSpPr/>
      </xdr:nvCxnSpPr>
      <xdr:spPr>
        <a:xfrm flipV="1">
          <a:off x="9639300" y="13070917"/>
          <a:ext cx="838200" cy="1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127700</xdr:rowOff>
    </xdr:from>
    <xdr:ext cx="534377" cy="259045"/>
    <xdr:sp macro="" textlink="">
      <xdr:nvSpPr>
        <xdr:cNvPr id="404" name="商工費平均値テキスト"/>
        <xdr:cNvSpPr txBox="1"/>
      </xdr:nvSpPr>
      <xdr:spPr>
        <a:xfrm>
          <a:off x="10528300" y="13157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149273</xdr:rowOff>
    </xdr:from>
    <xdr:to>
      <xdr:col>15</xdr:col>
      <xdr:colOff>231775</xdr:colOff>
      <xdr:row>77</xdr:row>
      <xdr:rowOff>79423</xdr:rowOff>
    </xdr:to>
    <xdr:sp macro="" textlink="">
      <xdr:nvSpPr>
        <xdr:cNvPr id="405" name="フローチャート : 判断 404"/>
        <xdr:cNvSpPr/>
      </xdr:nvSpPr>
      <xdr:spPr>
        <a:xfrm>
          <a:off x="104267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30749</xdr:rowOff>
    </xdr:from>
    <xdr:to>
      <xdr:col>14</xdr:col>
      <xdr:colOff>28575</xdr:colOff>
      <xdr:row>76</xdr:row>
      <xdr:rowOff>57198</xdr:rowOff>
    </xdr:to>
    <xdr:cxnSp macro="">
      <xdr:nvCxnSpPr>
        <xdr:cNvPr id="406" name="直線コネクタ 405"/>
        <xdr:cNvCxnSpPr/>
      </xdr:nvCxnSpPr>
      <xdr:spPr>
        <a:xfrm>
          <a:off x="8750300" y="13060949"/>
          <a:ext cx="889000" cy="2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153068</xdr:rowOff>
    </xdr:from>
    <xdr:to>
      <xdr:col>14</xdr:col>
      <xdr:colOff>79375</xdr:colOff>
      <xdr:row>77</xdr:row>
      <xdr:rowOff>83218</xdr:rowOff>
    </xdr:to>
    <xdr:sp macro="" textlink="">
      <xdr:nvSpPr>
        <xdr:cNvPr id="407" name="フローチャート : 判断 406"/>
        <xdr:cNvSpPr/>
      </xdr:nvSpPr>
      <xdr:spPr>
        <a:xfrm>
          <a:off x="9588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74345</xdr:rowOff>
    </xdr:from>
    <xdr:ext cx="534377" cy="259045"/>
    <xdr:sp macro="" textlink="">
      <xdr:nvSpPr>
        <xdr:cNvPr id="408" name="テキスト ボックス 407"/>
        <xdr:cNvSpPr txBox="1"/>
      </xdr:nvSpPr>
      <xdr:spPr>
        <a:xfrm>
          <a:off x="9372111" y="132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1580</xdr:rowOff>
    </xdr:from>
    <xdr:to>
      <xdr:col>12</xdr:col>
      <xdr:colOff>511175</xdr:colOff>
      <xdr:row>76</xdr:row>
      <xdr:rowOff>30749</xdr:rowOff>
    </xdr:to>
    <xdr:cxnSp macro="">
      <xdr:nvCxnSpPr>
        <xdr:cNvPr id="409" name="直線コネクタ 408"/>
        <xdr:cNvCxnSpPr/>
      </xdr:nvCxnSpPr>
      <xdr:spPr>
        <a:xfrm>
          <a:off x="7861300" y="13031780"/>
          <a:ext cx="889000" cy="2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145090</xdr:rowOff>
    </xdr:from>
    <xdr:to>
      <xdr:col>12</xdr:col>
      <xdr:colOff>561975</xdr:colOff>
      <xdr:row>77</xdr:row>
      <xdr:rowOff>75240</xdr:rowOff>
    </xdr:to>
    <xdr:sp macro="" textlink="">
      <xdr:nvSpPr>
        <xdr:cNvPr id="410" name="フローチャート : 判断 409"/>
        <xdr:cNvSpPr/>
      </xdr:nvSpPr>
      <xdr:spPr>
        <a:xfrm>
          <a:off x="8699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66367</xdr:rowOff>
    </xdr:from>
    <xdr:ext cx="534377" cy="259045"/>
    <xdr:sp macro="" textlink="">
      <xdr:nvSpPr>
        <xdr:cNvPr id="411" name="テキスト ボックス 410"/>
        <xdr:cNvSpPr txBox="1"/>
      </xdr:nvSpPr>
      <xdr:spPr>
        <a:xfrm>
          <a:off x="8483111" y="132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163840</xdr:rowOff>
    </xdr:from>
    <xdr:to>
      <xdr:col>11</xdr:col>
      <xdr:colOff>307975</xdr:colOff>
      <xdr:row>76</xdr:row>
      <xdr:rowOff>1580</xdr:rowOff>
    </xdr:to>
    <xdr:cxnSp macro="">
      <xdr:nvCxnSpPr>
        <xdr:cNvPr id="412" name="直線コネクタ 411"/>
        <xdr:cNvCxnSpPr/>
      </xdr:nvCxnSpPr>
      <xdr:spPr>
        <a:xfrm>
          <a:off x="6972300" y="13022590"/>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133728</xdr:rowOff>
    </xdr:from>
    <xdr:to>
      <xdr:col>11</xdr:col>
      <xdr:colOff>358775</xdr:colOff>
      <xdr:row>77</xdr:row>
      <xdr:rowOff>63878</xdr:rowOff>
    </xdr:to>
    <xdr:sp macro="" textlink="">
      <xdr:nvSpPr>
        <xdr:cNvPr id="413" name="フローチャート : 判断 412"/>
        <xdr:cNvSpPr/>
      </xdr:nvSpPr>
      <xdr:spPr>
        <a:xfrm>
          <a:off x="7810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55005</xdr:rowOff>
    </xdr:from>
    <xdr:ext cx="534377" cy="259045"/>
    <xdr:sp macro="" textlink="">
      <xdr:nvSpPr>
        <xdr:cNvPr id="414" name="テキスト ボックス 413"/>
        <xdr:cNvSpPr txBox="1"/>
      </xdr:nvSpPr>
      <xdr:spPr>
        <a:xfrm>
          <a:off x="7594111" y="1325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112720</xdr:rowOff>
    </xdr:from>
    <xdr:to>
      <xdr:col>10</xdr:col>
      <xdr:colOff>155575</xdr:colOff>
      <xdr:row>77</xdr:row>
      <xdr:rowOff>42870</xdr:rowOff>
    </xdr:to>
    <xdr:sp macro="" textlink="">
      <xdr:nvSpPr>
        <xdr:cNvPr id="415" name="フローチャート : 判断 414"/>
        <xdr:cNvSpPr/>
      </xdr:nvSpPr>
      <xdr:spPr>
        <a:xfrm>
          <a:off x="6921500" y="131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33997</xdr:rowOff>
    </xdr:from>
    <xdr:ext cx="534377" cy="259045"/>
    <xdr:sp macro="" textlink="">
      <xdr:nvSpPr>
        <xdr:cNvPr id="416" name="テキスト ボックス 415"/>
        <xdr:cNvSpPr txBox="1"/>
      </xdr:nvSpPr>
      <xdr:spPr>
        <a:xfrm>
          <a:off x="6705111" y="1323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13,958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161367</xdr:rowOff>
    </xdr:from>
    <xdr:to>
      <xdr:col>15</xdr:col>
      <xdr:colOff>231775</xdr:colOff>
      <xdr:row>76</xdr:row>
      <xdr:rowOff>91517</xdr:rowOff>
    </xdr:to>
    <xdr:sp macro="" textlink="">
      <xdr:nvSpPr>
        <xdr:cNvPr id="422" name="円/楕円 421"/>
        <xdr:cNvSpPr/>
      </xdr:nvSpPr>
      <xdr:spPr>
        <a:xfrm>
          <a:off x="10426700" y="1302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12793</xdr:rowOff>
    </xdr:from>
    <xdr:ext cx="534377" cy="259045"/>
    <xdr:sp macro="" textlink="">
      <xdr:nvSpPr>
        <xdr:cNvPr id="423" name="商工費該当値テキスト"/>
        <xdr:cNvSpPr txBox="1"/>
      </xdr:nvSpPr>
      <xdr:spPr>
        <a:xfrm>
          <a:off x="10528300" y="1287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19,330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6398</xdr:rowOff>
    </xdr:from>
    <xdr:to>
      <xdr:col>14</xdr:col>
      <xdr:colOff>79375</xdr:colOff>
      <xdr:row>76</xdr:row>
      <xdr:rowOff>107998</xdr:rowOff>
    </xdr:to>
    <xdr:sp macro="" textlink="">
      <xdr:nvSpPr>
        <xdr:cNvPr id="424" name="円/楕円 423"/>
        <xdr:cNvSpPr/>
      </xdr:nvSpPr>
      <xdr:spPr>
        <a:xfrm>
          <a:off x="9588500" y="1303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124525</xdr:rowOff>
    </xdr:from>
    <xdr:ext cx="534377" cy="259045"/>
    <xdr:sp macro="" textlink="">
      <xdr:nvSpPr>
        <xdr:cNvPr id="425" name="テキスト ボックス 424"/>
        <xdr:cNvSpPr txBox="1"/>
      </xdr:nvSpPr>
      <xdr:spPr>
        <a:xfrm>
          <a:off x="9372111" y="1281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18,609</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151399</xdr:rowOff>
    </xdr:from>
    <xdr:to>
      <xdr:col>12</xdr:col>
      <xdr:colOff>561975</xdr:colOff>
      <xdr:row>76</xdr:row>
      <xdr:rowOff>81549</xdr:rowOff>
    </xdr:to>
    <xdr:sp macro="" textlink="">
      <xdr:nvSpPr>
        <xdr:cNvPr id="426" name="円/楕円 425"/>
        <xdr:cNvSpPr/>
      </xdr:nvSpPr>
      <xdr:spPr>
        <a:xfrm>
          <a:off x="8699500" y="1301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98076</xdr:rowOff>
    </xdr:from>
    <xdr:ext cx="534377" cy="259045"/>
    <xdr:sp macro="" textlink="">
      <xdr:nvSpPr>
        <xdr:cNvPr id="427" name="テキスト ボックス 426"/>
        <xdr:cNvSpPr txBox="1"/>
      </xdr:nvSpPr>
      <xdr:spPr>
        <a:xfrm>
          <a:off x="8483111" y="1278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19,766</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122230</xdr:rowOff>
    </xdr:from>
    <xdr:to>
      <xdr:col>11</xdr:col>
      <xdr:colOff>358775</xdr:colOff>
      <xdr:row>76</xdr:row>
      <xdr:rowOff>52380</xdr:rowOff>
    </xdr:to>
    <xdr:sp macro="" textlink="">
      <xdr:nvSpPr>
        <xdr:cNvPr id="428" name="円/楕円 427"/>
        <xdr:cNvSpPr/>
      </xdr:nvSpPr>
      <xdr:spPr>
        <a:xfrm>
          <a:off x="7810500" y="129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68907</xdr:rowOff>
    </xdr:from>
    <xdr:ext cx="534377" cy="259045"/>
    <xdr:sp macro="" textlink="">
      <xdr:nvSpPr>
        <xdr:cNvPr id="429" name="テキスト ボックス 428"/>
        <xdr:cNvSpPr txBox="1"/>
      </xdr:nvSpPr>
      <xdr:spPr>
        <a:xfrm>
          <a:off x="7594111" y="1275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21,042</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113040</xdr:rowOff>
    </xdr:from>
    <xdr:to>
      <xdr:col>10</xdr:col>
      <xdr:colOff>155575</xdr:colOff>
      <xdr:row>76</xdr:row>
      <xdr:rowOff>43191</xdr:rowOff>
    </xdr:to>
    <xdr:sp macro="" textlink="">
      <xdr:nvSpPr>
        <xdr:cNvPr id="430" name="円/楕円 429"/>
        <xdr:cNvSpPr/>
      </xdr:nvSpPr>
      <xdr:spPr>
        <a:xfrm>
          <a:off x="6921500" y="129717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59717</xdr:rowOff>
    </xdr:from>
    <xdr:ext cx="534377" cy="259045"/>
    <xdr:sp macro="" textlink="">
      <xdr:nvSpPr>
        <xdr:cNvPr id="431" name="テキスト ボックス 430"/>
        <xdr:cNvSpPr txBox="1"/>
      </xdr:nvSpPr>
      <xdr:spPr>
        <a:xfrm>
          <a:off x="6705111" y="1274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2" name="テキスト ボックス 44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4" name="テキスト ボックス 443"/>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6" name="テキスト ボックス 44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8" name="テキスト ボックス 44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168351</xdr:rowOff>
    </xdr:from>
    <xdr:to>
      <xdr:col>15</xdr:col>
      <xdr:colOff>180340</xdr:colOff>
      <xdr:row>99</xdr:row>
      <xdr:rowOff>82550</xdr:rowOff>
    </xdr:to>
    <xdr:cxnSp macro="">
      <xdr:nvCxnSpPr>
        <xdr:cNvPr id="454" name="直線コネクタ 453"/>
        <xdr:cNvCxnSpPr/>
      </xdr:nvCxnSpPr>
      <xdr:spPr>
        <a:xfrm flipV="1">
          <a:off x="10475595" y="15770301"/>
          <a:ext cx="1270" cy="1285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86377</xdr:rowOff>
    </xdr:from>
    <xdr:ext cx="534377" cy="259045"/>
    <xdr:sp macro="" textlink="">
      <xdr:nvSpPr>
        <xdr:cNvPr id="455" name="土木費最小値テキスト"/>
        <xdr:cNvSpPr txBox="1"/>
      </xdr:nvSpPr>
      <xdr:spPr>
        <a:xfrm>
          <a:off x="10528300" y="1705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22,500</a:t>
          </a:r>
          <a:endParaRPr kumimoji="1" lang="ja-JP" altLang="en-US" sz="1000" b="1">
            <a:latin typeface="ＭＳ Ｐゴシック"/>
          </a:endParaRPr>
        </a:p>
      </xdr:txBody>
    </xdr:sp>
    <xdr:clientData/>
  </xdr:oneCellAnchor>
  <xdr:twoCellAnchor>
    <xdr:from>
      <xdr:col>15</xdr:col>
      <xdr:colOff>92075</xdr:colOff>
      <xdr:row>99</xdr:row>
      <xdr:rowOff>82550</xdr:rowOff>
    </xdr:from>
    <xdr:to>
      <xdr:col>15</xdr:col>
      <xdr:colOff>269875</xdr:colOff>
      <xdr:row>99</xdr:row>
      <xdr:rowOff>82550</xdr:rowOff>
    </xdr:to>
    <xdr:cxnSp macro="">
      <xdr:nvCxnSpPr>
        <xdr:cNvPr id="456" name="直線コネクタ 455"/>
        <xdr:cNvCxnSpPr/>
      </xdr:nvCxnSpPr>
      <xdr:spPr>
        <a:xfrm>
          <a:off x="10388600" y="1705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115028</xdr:rowOff>
    </xdr:from>
    <xdr:ext cx="599010" cy="259045"/>
    <xdr:sp macro="" textlink="">
      <xdr:nvSpPr>
        <xdr:cNvPr id="457" name="土木費最大値テキスト"/>
        <xdr:cNvSpPr txBox="1"/>
      </xdr:nvSpPr>
      <xdr:spPr>
        <a:xfrm>
          <a:off x="10528300" y="1554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106,870</a:t>
          </a:r>
          <a:endParaRPr kumimoji="1" lang="ja-JP" altLang="en-US" sz="1000" b="1">
            <a:latin typeface="ＭＳ Ｐゴシック"/>
          </a:endParaRPr>
        </a:p>
      </xdr:txBody>
    </xdr:sp>
    <xdr:clientData/>
  </xdr:oneCellAnchor>
  <xdr:twoCellAnchor>
    <xdr:from>
      <xdr:col>15</xdr:col>
      <xdr:colOff>92075</xdr:colOff>
      <xdr:row>91</xdr:row>
      <xdr:rowOff>168351</xdr:rowOff>
    </xdr:from>
    <xdr:to>
      <xdr:col>15</xdr:col>
      <xdr:colOff>269875</xdr:colOff>
      <xdr:row>91</xdr:row>
      <xdr:rowOff>168351</xdr:rowOff>
    </xdr:to>
    <xdr:cxnSp macro="">
      <xdr:nvCxnSpPr>
        <xdr:cNvPr id="458" name="直線コネクタ 457"/>
        <xdr:cNvCxnSpPr/>
      </xdr:nvCxnSpPr>
      <xdr:spPr>
        <a:xfrm>
          <a:off x="10388600" y="1577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44328</xdr:rowOff>
    </xdr:from>
    <xdr:to>
      <xdr:col>15</xdr:col>
      <xdr:colOff>180975</xdr:colOff>
      <xdr:row>91</xdr:row>
      <xdr:rowOff>168351</xdr:rowOff>
    </xdr:to>
    <xdr:cxnSp macro="">
      <xdr:nvCxnSpPr>
        <xdr:cNvPr id="459" name="直線コネクタ 458"/>
        <xdr:cNvCxnSpPr/>
      </xdr:nvCxnSpPr>
      <xdr:spPr>
        <a:xfrm>
          <a:off x="9639300" y="15474828"/>
          <a:ext cx="838200" cy="29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43187</xdr:rowOff>
    </xdr:from>
    <xdr:ext cx="534377" cy="259045"/>
    <xdr:sp macro="" textlink="">
      <xdr:nvSpPr>
        <xdr:cNvPr id="460" name="土木費平均値テキスト"/>
        <xdr:cNvSpPr txBox="1"/>
      </xdr:nvSpPr>
      <xdr:spPr>
        <a:xfrm>
          <a:off x="10528300" y="1667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64760</xdr:rowOff>
    </xdr:from>
    <xdr:to>
      <xdr:col>15</xdr:col>
      <xdr:colOff>231775</xdr:colOff>
      <xdr:row>97</xdr:row>
      <xdr:rowOff>166360</xdr:rowOff>
    </xdr:to>
    <xdr:sp macro="" textlink="">
      <xdr:nvSpPr>
        <xdr:cNvPr id="461" name="フローチャート : 判断 460"/>
        <xdr:cNvSpPr/>
      </xdr:nvSpPr>
      <xdr:spPr>
        <a:xfrm>
          <a:off x="10426700" y="1669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90</xdr:row>
      <xdr:rowOff>44328</xdr:rowOff>
    </xdr:from>
    <xdr:to>
      <xdr:col>14</xdr:col>
      <xdr:colOff>28575</xdr:colOff>
      <xdr:row>91</xdr:row>
      <xdr:rowOff>109768</xdr:rowOff>
    </xdr:to>
    <xdr:cxnSp macro="">
      <xdr:nvCxnSpPr>
        <xdr:cNvPr id="462" name="直線コネクタ 461"/>
        <xdr:cNvCxnSpPr/>
      </xdr:nvCxnSpPr>
      <xdr:spPr>
        <a:xfrm flipV="1">
          <a:off x="8750300" y="15474828"/>
          <a:ext cx="889000" cy="23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14117</xdr:rowOff>
    </xdr:from>
    <xdr:to>
      <xdr:col>14</xdr:col>
      <xdr:colOff>79375</xdr:colOff>
      <xdr:row>97</xdr:row>
      <xdr:rowOff>115717</xdr:rowOff>
    </xdr:to>
    <xdr:sp macro="" textlink="">
      <xdr:nvSpPr>
        <xdr:cNvPr id="463" name="フローチャート : 判断 462"/>
        <xdr:cNvSpPr/>
      </xdr:nvSpPr>
      <xdr:spPr>
        <a:xfrm>
          <a:off x="9588500" y="1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106844</xdr:rowOff>
    </xdr:from>
    <xdr:ext cx="534377" cy="259045"/>
    <xdr:sp macro="" textlink="">
      <xdr:nvSpPr>
        <xdr:cNvPr id="464" name="テキスト ボックス 463"/>
        <xdr:cNvSpPr txBox="1"/>
      </xdr:nvSpPr>
      <xdr:spPr>
        <a:xfrm>
          <a:off x="9372111" y="1673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11</xdr:col>
      <xdr:colOff>307975</xdr:colOff>
      <xdr:row>91</xdr:row>
      <xdr:rowOff>109768</xdr:rowOff>
    </xdr:from>
    <xdr:to>
      <xdr:col>12</xdr:col>
      <xdr:colOff>511175</xdr:colOff>
      <xdr:row>97</xdr:row>
      <xdr:rowOff>45822</xdr:rowOff>
    </xdr:to>
    <xdr:cxnSp macro="">
      <xdr:nvCxnSpPr>
        <xdr:cNvPr id="465" name="直線コネクタ 464"/>
        <xdr:cNvCxnSpPr/>
      </xdr:nvCxnSpPr>
      <xdr:spPr>
        <a:xfrm flipV="1">
          <a:off x="7861300" y="15711718"/>
          <a:ext cx="889000" cy="96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12426</xdr:rowOff>
    </xdr:from>
    <xdr:to>
      <xdr:col>12</xdr:col>
      <xdr:colOff>561975</xdr:colOff>
      <xdr:row>97</xdr:row>
      <xdr:rowOff>114026</xdr:rowOff>
    </xdr:to>
    <xdr:sp macro="" textlink="">
      <xdr:nvSpPr>
        <xdr:cNvPr id="466" name="フローチャート : 判断 465"/>
        <xdr:cNvSpPr/>
      </xdr:nvSpPr>
      <xdr:spPr>
        <a:xfrm>
          <a:off x="8699500" y="1664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105153</xdr:rowOff>
    </xdr:from>
    <xdr:ext cx="534377" cy="259045"/>
    <xdr:sp macro="" textlink="">
      <xdr:nvSpPr>
        <xdr:cNvPr id="467" name="テキスト ボックス 466"/>
        <xdr:cNvSpPr txBox="1"/>
      </xdr:nvSpPr>
      <xdr:spPr>
        <a:xfrm>
          <a:off x="8483111" y="1673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45822</xdr:rowOff>
    </xdr:from>
    <xdr:to>
      <xdr:col>11</xdr:col>
      <xdr:colOff>307975</xdr:colOff>
      <xdr:row>98</xdr:row>
      <xdr:rowOff>75051</xdr:rowOff>
    </xdr:to>
    <xdr:cxnSp macro="">
      <xdr:nvCxnSpPr>
        <xdr:cNvPr id="468" name="直線コネクタ 467"/>
        <xdr:cNvCxnSpPr/>
      </xdr:nvCxnSpPr>
      <xdr:spPr>
        <a:xfrm flipV="1">
          <a:off x="6972300" y="16676472"/>
          <a:ext cx="889000" cy="20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56211</xdr:rowOff>
    </xdr:from>
    <xdr:to>
      <xdr:col>11</xdr:col>
      <xdr:colOff>358775</xdr:colOff>
      <xdr:row>97</xdr:row>
      <xdr:rowOff>157811</xdr:rowOff>
    </xdr:to>
    <xdr:sp macro="" textlink="">
      <xdr:nvSpPr>
        <xdr:cNvPr id="469" name="フローチャート : 判断 468"/>
        <xdr:cNvSpPr/>
      </xdr:nvSpPr>
      <xdr:spPr>
        <a:xfrm>
          <a:off x="7810500" y="1668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148938</xdr:rowOff>
    </xdr:from>
    <xdr:ext cx="534377" cy="259045"/>
    <xdr:sp macro="" textlink="">
      <xdr:nvSpPr>
        <xdr:cNvPr id="470" name="テキスト ボックス 469"/>
        <xdr:cNvSpPr txBox="1"/>
      </xdr:nvSpPr>
      <xdr:spPr>
        <a:xfrm>
          <a:off x="7594111" y="1677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22225</xdr:rowOff>
    </xdr:from>
    <xdr:to>
      <xdr:col>10</xdr:col>
      <xdr:colOff>155575</xdr:colOff>
      <xdr:row>97</xdr:row>
      <xdr:rowOff>123825</xdr:rowOff>
    </xdr:to>
    <xdr:sp macro="" textlink="">
      <xdr:nvSpPr>
        <xdr:cNvPr id="471" name="フローチャート : 判断 470"/>
        <xdr:cNvSpPr/>
      </xdr:nvSpPr>
      <xdr:spPr>
        <a:xfrm>
          <a:off x="6921500"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140352</xdr:rowOff>
    </xdr:from>
    <xdr:ext cx="534377" cy="259045"/>
    <xdr:sp macro="" textlink="">
      <xdr:nvSpPr>
        <xdr:cNvPr id="472" name="テキスト ボックス 471"/>
        <xdr:cNvSpPr txBox="1"/>
      </xdr:nvSpPr>
      <xdr:spPr>
        <a:xfrm>
          <a:off x="6705111" y="164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45,625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91</xdr:row>
      <xdr:rowOff>117551</xdr:rowOff>
    </xdr:from>
    <xdr:to>
      <xdr:col>15</xdr:col>
      <xdr:colOff>231775</xdr:colOff>
      <xdr:row>92</xdr:row>
      <xdr:rowOff>47701</xdr:rowOff>
    </xdr:to>
    <xdr:sp macro="" textlink="">
      <xdr:nvSpPr>
        <xdr:cNvPr id="478" name="円/楕円 477"/>
        <xdr:cNvSpPr/>
      </xdr:nvSpPr>
      <xdr:spPr>
        <a:xfrm>
          <a:off x="10426700" y="1571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70578</xdr:rowOff>
    </xdr:from>
    <xdr:ext cx="599010" cy="259045"/>
    <xdr:sp macro="" textlink="">
      <xdr:nvSpPr>
        <xdr:cNvPr id="479" name="土木費該当値テキスト"/>
        <xdr:cNvSpPr txBox="1"/>
      </xdr:nvSpPr>
      <xdr:spPr>
        <a:xfrm>
          <a:off x="10528300" y="15672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106,870</a:t>
          </a:r>
          <a:endParaRPr kumimoji="1" lang="ja-JP" altLang="en-US" sz="1000" b="1">
            <a:solidFill>
              <a:srgbClr val="FF0000"/>
            </a:solidFill>
            <a:latin typeface="ＭＳ Ｐゴシック"/>
          </a:endParaRPr>
        </a:p>
      </xdr:txBody>
    </xdr:sp>
    <xdr:clientData/>
  </xdr:oneCellAnchor>
  <xdr:twoCellAnchor>
    <xdr:from>
      <xdr:col>13</xdr:col>
      <xdr:colOff>663575</xdr:colOff>
      <xdr:row>89</xdr:row>
      <xdr:rowOff>164978</xdr:rowOff>
    </xdr:from>
    <xdr:to>
      <xdr:col>14</xdr:col>
      <xdr:colOff>79375</xdr:colOff>
      <xdr:row>90</xdr:row>
      <xdr:rowOff>95128</xdr:rowOff>
    </xdr:to>
    <xdr:sp macro="" textlink="">
      <xdr:nvSpPr>
        <xdr:cNvPr id="480" name="円/楕円 479"/>
        <xdr:cNvSpPr/>
      </xdr:nvSpPr>
      <xdr:spPr>
        <a:xfrm>
          <a:off x="9588500" y="154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88</xdr:row>
      <xdr:rowOff>111655</xdr:rowOff>
    </xdr:from>
    <xdr:ext cx="599010" cy="259045"/>
    <xdr:sp macro="" textlink="">
      <xdr:nvSpPr>
        <xdr:cNvPr id="481" name="テキスト ボックス 480"/>
        <xdr:cNvSpPr txBox="1"/>
      </xdr:nvSpPr>
      <xdr:spPr>
        <a:xfrm>
          <a:off x="9339794" y="1519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126,258</a:t>
          </a:r>
          <a:endParaRPr kumimoji="1" lang="ja-JP" altLang="en-US" sz="1000" b="1">
            <a:solidFill>
              <a:srgbClr val="FF0000"/>
            </a:solidFill>
            <a:latin typeface="ＭＳ Ｐゴシック"/>
          </a:endParaRPr>
        </a:p>
      </xdr:txBody>
    </xdr:sp>
    <xdr:clientData/>
  </xdr:oneCellAnchor>
  <xdr:twoCellAnchor>
    <xdr:from>
      <xdr:col>12</xdr:col>
      <xdr:colOff>460375</xdr:colOff>
      <xdr:row>91</xdr:row>
      <xdr:rowOff>58968</xdr:rowOff>
    </xdr:from>
    <xdr:to>
      <xdr:col>12</xdr:col>
      <xdr:colOff>561975</xdr:colOff>
      <xdr:row>91</xdr:row>
      <xdr:rowOff>160568</xdr:rowOff>
    </xdr:to>
    <xdr:sp macro="" textlink="">
      <xdr:nvSpPr>
        <xdr:cNvPr id="482" name="円/楕円 481"/>
        <xdr:cNvSpPr/>
      </xdr:nvSpPr>
      <xdr:spPr>
        <a:xfrm>
          <a:off x="8699500" y="1566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90</xdr:row>
      <xdr:rowOff>5645</xdr:rowOff>
    </xdr:from>
    <xdr:ext cx="599010" cy="259045"/>
    <xdr:sp macro="" textlink="">
      <xdr:nvSpPr>
        <xdr:cNvPr id="483" name="テキスト ボックス 482"/>
        <xdr:cNvSpPr txBox="1"/>
      </xdr:nvSpPr>
      <xdr:spPr>
        <a:xfrm>
          <a:off x="8450794" y="1543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110,714</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166472</xdr:rowOff>
    </xdr:from>
    <xdr:to>
      <xdr:col>11</xdr:col>
      <xdr:colOff>358775</xdr:colOff>
      <xdr:row>97</xdr:row>
      <xdr:rowOff>96622</xdr:rowOff>
    </xdr:to>
    <xdr:sp macro="" textlink="">
      <xdr:nvSpPr>
        <xdr:cNvPr id="484" name="円/楕円 483"/>
        <xdr:cNvSpPr/>
      </xdr:nvSpPr>
      <xdr:spPr>
        <a:xfrm>
          <a:off x="7810500" y="1662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113149</xdr:rowOff>
    </xdr:from>
    <xdr:ext cx="534377" cy="259045"/>
    <xdr:sp macro="" textlink="">
      <xdr:nvSpPr>
        <xdr:cNvPr id="485" name="テキスト ボックス 484"/>
        <xdr:cNvSpPr txBox="1"/>
      </xdr:nvSpPr>
      <xdr:spPr>
        <a:xfrm>
          <a:off x="7594111" y="1640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47,410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24251</xdr:rowOff>
    </xdr:from>
    <xdr:to>
      <xdr:col>10</xdr:col>
      <xdr:colOff>155575</xdr:colOff>
      <xdr:row>98</xdr:row>
      <xdr:rowOff>125851</xdr:rowOff>
    </xdr:to>
    <xdr:sp macro="" textlink="">
      <xdr:nvSpPr>
        <xdr:cNvPr id="486" name="円/楕円 485"/>
        <xdr:cNvSpPr/>
      </xdr:nvSpPr>
      <xdr:spPr>
        <a:xfrm>
          <a:off x="6921500" y="1682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116978</xdr:rowOff>
    </xdr:from>
    <xdr:ext cx="534377" cy="259045"/>
    <xdr:sp macro="" textlink="">
      <xdr:nvSpPr>
        <xdr:cNvPr id="487" name="テキスト ボックス 486"/>
        <xdr:cNvSpPr txBox="1"/>
      </xdr:nvSpPr>
      <xdr:spPr>
        <a:xfrm>
          <a:off x="6705111" y="169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0" name="テキスト ボックス 499"/>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127889</xdr:rowOff>
    </xdr:from>
    <xdr:to>
      <xdr:col>23</xdr:col>
      <xdr:colOff>516889</xdr:colOff>
      <xdr:row>37</xdr:row>
      <xdr:rowOff>125298</xdr:rowOff>
    </xdr:to>
    <xdr:cxnSp macro="">
      <xdr:nvCxnSpPr>
        <xdr:cNvPr id="512" name="直線コネクタ 511"/>
        <xdr:cNvCxnSpPr/>
      </xdr:nvCxnSpPr>
      <xdr:spPr>
        <a:xfrm flipV="1">
          <a:off x="16317595" y="5271389"/>
          <a:ext cx="1269" cy="1197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129126</xdr:rowOff>
    </xdr:from>
    <xdr:ext cx="469744" cy="259045"/>
    <xdr:sp macro="" textlink="">
      <xdr:nvSpPr>
        <xdr:cNvPr id="513" name="消防費最小値テキスト"/>
        <xdr:cNvSpPr txBox="1"/>
      </xdr:nvSpPr>
      <xdr:spPr>
        <a:xfrm>
          <a:off x="16370300" y="64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8,439</a:t>
          </a:r>
          <a:endParaRPr kumimoji="1" lang="ja-JP" altLang="en-US" sz="1000" b="1">
            <a:latin typeface="ＭＳ Ｐゴシック"/>
          </a:endParaRPr>
        </a:p>
      </xdr:txBody>
    </xdr:sp>
    <xdr:clientData/>
  </xdr:oneCellAnchor>
  <xdr:twoCellAnchor>
    <xdr:from>
      <xdr:col>23</xdr:col>
      <xdr:colOff>428625</xdr:colOff>
      <xdr:row>37</xdr:row>
      <xdr:rowOff>125298</xdr:rowOff>
    </xdr:from>
    <xdr:to>
      <xdr:col>23</xdr:col>
      <xdr:colOff>606425</xdr:colOff>
      <xdr:row>37</xdr:row>
      <xdr:rowOff>125298</xdr:rowOff>
    </xdr:to>
    <xdr:cxnSp macro="">
      <xdr:nvCxnSpPr>
        <xdr:cNvPr id="514" name="直線コネクタ 513"/>
        <xdr:cNvCxnSpPr/>
      </xdr:nvCxnSpPr>
      <xdr:spPr>
        <a:xfrm>
          <a:off x="16230600" y="646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74566</xdr:rowOff>
    </xdr:from>
    <xdr:ext cx="534377" cy="259045"/>
    <xdr:sp macro="" textlink="">
      <xdr:nvSpPr>
        <xdr:cNvPr id="515" name="消防費最大値テキスト"/>
        <xdr:cNvSpPr txBox="1"/>
      </xdr:nvSpPr>
      <xdr:spPr>
        <a:xfrm>
          <a:off x="16370300" y="504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24,155</a:t>
          </a:r>
          <a:endParaRPr kumimoji="1" lang="ja-JP" altLang="en-US" sz="1000" b="1">
            <a:latin typeface="ＭＳ Ｐゴシック"/>
          </a:endParaRPr>
        </a:p>
      </xdr:txBody>
    </xdr:sp>
    <xdr:clientData/>
  </xdr:oneCellAnchor>
  <xdr:twoCellAnchor>
    <xdr:from>
      <xdr:col>23</xdr:col>
      <xdr:colOff>428625</xdr:colOff>
      <xdr:row>30</xdr:row>
      <xdr:rowOff>127889</xdr:rowOff>
    </xdr:from>
    <xdr:to>
      <xdr:col>23</xdr:col>
      <xdr:colOff>606425</xdr:colOff>
      <xdr:row>30</xdr:row>
      <xdr:rowOff>127889</xdr:rowOff>
    </xdr:to>
    <xdr:cxnSp macro="">
      <xdr:nvCxnSpPr>
        <xdr:cNvPr id="516" name="直線コネクタ 515"/>
        <xdr:cNvCxnSpPr/>
      </xdr:nvCxnSpPr>
      <xdr:spPr>
        <a:xfrm>
          <a:off x="16230600" y="527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5740</xdr:rowOff>
    </xdr:from>
    <xdr:to>
      <xdr:col>23</xdr:col>
      <xdr:colOff>517525</xdr:colOff>
      <xdr:row>36</xdr:row>
      <xdr:rowOff>49250</xdr:rowOff>
    </xdr:to>
    <xdr:cxnSp macro="">
      <xdr:nvCxnSpPr>
        <xdr:cNvPr id="517" name="直線コネクタ 516"/>
        <xdr:cNvCxnSpPr/>
      </xdr:nvCxnSpPr>
      <xdr:spPr>
        <a:xfrm>
          <a:off x="15481300" y="6177940"/>
          <a:ext cx="838200" cy="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449</xdr:rowOff>
    </xdr:from>
    <xdr:ext cx="534377" cy="259045"/>
    <xdr:sp macro="" textlink="">
      <xdr:nvSpPr>
        <xdr:cNvPr id="518" name="消防費平均値テキスト"/>
        <xdr:cNvSpPr txBox="1"/>
      </xdr:nvSpPr>
      <xdr:spPr>
        <a:xfrm>
          <a:off x="16370300" y="6001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149022</xdr:rowOff>
    </xdr:from>
    <xdr:to>
      <xdr:col>23</xdr:col>
      <xdr:colOff>568325</xdr:colOff>
      <xdr:row>36</xdr:row>
      <xdr:rowOff>79172</xdr:rowOff>
    </xdr:to>
    <xdr:sp macro="" textlink="">
      <xdr:nvSpPr>
        <xdr:cNvPr id="519" name="フローチャート : 判断 518"/>
        <xdr:cNvSpPr/>
      </xdr:nvSpPr>
      <xdr:spPr>
        <a:xfrm>
          <a:off x="16268700" y="61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5740</xdr:rowOff>
    </xdr:from>
    <xdr:to>
      <xdr:col>22</xdr:col>
      <xdr:colOff>365125</xdr:colOff>
      <xdr:row>36</xdr:row>
      <xdr:rowOff>94132</xdr:rowOff>
    </xdr:to>
    <xdr:cxnSp macro="">
      <xdr:nvCxnSpPr>
        <xdr:cNvPr id="520" name="直線コネクタ 519"/>
        <xdr:cNvCxnSpPr/>
      </xdr:nvCxnSpPr>
      <xdr:spPr>
        <a:xfrm flipV="1">
          <a:off x="14592300" y="6177940"/>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136449</xdr:rowOff>
    </xdr:from>
    <xdr:to>
      <xdr:col>22</xdr:col>
      <xdr:colOff>415925</xdr:colOff>
      <xdr:row>36</xdr:row>
      <xdr:rowOff>66599</xdr:rowOff>
    </xdr:to>
    <xdr:sp macro="" textlink="">
      <xdr:nvSpPr>
        <xdr:cNvPr id="521" name="フローチャート : 判断 520"/>
        <xdr:cNvSpPr/>
      </xdr:nvSpPr>
      <xdr:spPr>
        <a:xfrm>
          <a:off x="15430500" y="61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57726</xdr:rowOff>
    </xdr:from>
    <xdr:ext cx="534377" cy="259045"/>
    <xdr:sp macro="" textlink="">
      <xdr:nvSpPr>
        <xdr:cNvPr id="522" name="テキスト ボックス 521"/>
        <xdr:cNvSpPr txBox="1"/>
      </xdr:nvSpPr>
      <xdr:spPr>
        <a:xfrm>
          <a:off x="15214111" y="62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94132</xdr:rowOff>
    </xdr:from>
    <xdr:to>
      <xdr:col>21</xdr:col>
      <xdr:colOff>161925</xdr:colOff>
      <xdr:row>36</xdr:row>
      <xdr:rowOff>120193</xdr:rowOff>
    </xdr:to>
    <xdr:cxnSp macro="">
      <xdr:nvCxnSpPr>
        <xdr:cNvPr id="523" name="直線コネクタ 522"/>
        <xdr:cNvCxnSpPr/>
      </xdr:nvCxnSpPr>
      <xdr:spPr>
        <a:xfrm flipV="1">
          <a:off x="13703300" y="6266332"/>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11328</xdr:rowOff>
    </xdr:from>
    <xdr:to>
      <xdr:col>21</xdr:col>
      <xdr:colOff>212725</xdr:colOff>
      <xdr:row>36</xdr:row>
      <xdr:rowOff>112928</xdr:rowOff>
    </xdr:to>
    <xdr:sp macro="" textlink="">
      <xdr:nvSpPr>
        <xdr:cNvPr id="524" name="フローチャート : 判断 523"/>
        <xdr:cNvSpPr/>
      </xdr:nvSpPr>
      <xdr:spPr>
        <a:xfrm>
          <a:off x="14541500" y="61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129455</xdr:rowOff>
    </xdr:from>
    <xdr:ext cx="534377" cy="259045"/>
    <xdr:sp macro="" textlink="">
      <xdr:nvSpPr>
        <xdr:cNvPr id="525" name="テキスト ボックス 524"/>
        <xdr:cNvSpPr txBox="1"/>
      </xdr:nvSpPr>
      <xdr:spPr>
        <a:xfrm>
          <a:off x="14325111" y="595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120193</xdr:rowOff>
    </xdr:from>
    <xdr:to>
      <xdr:col>19</xdr:col>
      <xdr:colOff>644525</xdr:colOff>
      <xdr:row>36</xdr:row>
      <xdr:rowOff>149530</xdr:rowOff>
    </xdr:to>
    <xdr:cxnSp macro="">
      <xdr:nvCxnSpPr>
        <xdr:cNvPr id="526" name="直線コネクタ 525"/>
        <xdr:cNvCxnSpPr/>
      </xdr:nvCxnSpPr>
      <xdr:spPr>
        <a:xfrm flipV="1">
          <a:off x="12814300" y="6292393"/>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164490</xdr:rowOff>
    </xdr:from>
    <xdr:to>
      <xdr:col>20</xdr:col>
      <xdr:colOff>9525</xdr:colOff>
      <xdr:row>36</xdr:row>
      <xdr:rowOff>94640</xdr:rowOff>
    </xdr:to>
    <xdr:sp macro="" textlink="">
      <xdr:nvSpPr>
        <xdr:cNvPr id="527" name="フローチャート : 判断 526"/>
        <xdr:cNvSpPr/>
      </xdr:nvSpPr>
      <xdr:spPr>
        <a:xfrm>
          <a:off x="13652500" y="61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111167</xdr:rowOff>
    </xdr:from>
    <xdr:ext cx="534377" cy="259045"/>
    <xdr:sp macro="" textlink="">
      <xdr:nvSpPr>
        <xdr:cNvPr id="528" name="テキスト ボックス 527"/>
        <xdr:cNvSpPr txBox="1"/>
      </xdr:nvSpPr>
      <xdr:spPr>
        <a:xfrm>
          <a:off x="13436111" y="594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33731</xdr:rowOff>
    </xdr:from>
    <xdr:to>
      <xdr:col>18</xdr:col>
      <xdr:colOff>492125</xdr:colOff>
      <xdr:row>36</xdr:row>
      <xdr:rowOff>135331</xdr:rowOff>
    </xdr:to>
    <xdr:sp macro="" textlink="">
      <xdr:nvSpPr>
        <xdr:cNvPr id="529" name="フローチャート : 判断 528"/>
        <xdr:cNvSpPr/>
      </xdr:nvSpPr>
      <xdr:spPr>
        <a:xfrm>
          <a:off x="12763500" y="620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151858</xdr:rowOff>
    </xdr:from>
    <xdr:ext cx="534377" cy="259045"/>
    <xdr:sp macro="" textlink="">
      <xdr:nvSpPr>
        <xdr:cNvPr id="530" name="テキスト ボックス 529"/>
        <xdr:cNvSpPr txBox="1"/>
      </xdr:nvSpPr>
      <xdr:spPr>
        <a:xfrm>
          <a:off x="12547111" y="598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169900</xdr:rowOff>
    </xdr:from>
    <xdr:to>
      <xdr:col>23</xdr:col>
      <xdr:colOff>568325</xdr:colOff>
      <xdr:row>36</xdr:row>
      <xdr:rowOff>100050</xdr:rowOff>
    </xdr:to>
    <xdr:sp macro="" textlink="">
      <xdr:nvSpPr>
        <xdr:cNvPr id="536" name="円/楕円 535"/>
        <xdr:cNvSpPr/>
      </xdr:nvSpPr>
      <xdr:spPr>
        <a:xfrm>
          <a:off x="16268700" y="61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148327</xdr:rowOff>
    </xdr:from>
    <xdr:ext cx="534377" cy="259045"/>
    <xdr:sp macro="" textlink="">
      <xdr:nvSpPr>
        <xdr:cNvPr id="537" name="消防費該当値テキスト"/>
        <xdr:cNvSpPr txBox="1"/>
      </xdr:nvSpPr>
      <xdr:spPr>
        <a:xfrm>
          <a:off x="16370300" y="614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11,687</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126390</xdr:rowOff>
    </xdr:from>
    <xdr:to>
      <xdr:col>22</xdr:col>
      <xdr:colOff>415925</xdr:colOff>
      <xdr:row>36</xdr:row>
      <xdr:rowOff>56540</xdr:rowOff>
    </xdr:to>
    <xdr:sp macro="" textlink="">
      <xdr:nvSpPr>
        <xdr:cNvPr id="538" name="円/楕円 537"/>
        <xdr:cNvSpPr/>
      </xdr:nvSpPr>
      <xdr:spPr>
        <a:xfrm>
          <a:off x="15430500" y="61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73067</xdr:rowOff>
    </xdr:from>
    <xdr:ext cx="534377" cy="259045"/>
    <xdr:sp macro="" textlink="">
      <xdr:nvSpPr>
        <xdr:cNvPr id="539" name="テキスト ボックス 538"/>
        <xdr:cNvSpPr txBox="1"/>
      </xdr:nvSpPr>
      <xdr:spPr>
        <a:xfrm>
          <a:off x="15214111" y="590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43332</xdr:rowOff>
    </xdr:from>
    <xdr:to>
      <xdr:col>21</xdr:col>
      <xdr:colOff>212725</xdr:colOff>
      <xdr:row>36</xdr:row>
      <xdr:rowOff>144932</xdr:rowOff>
    </xdr:to>
    <xdr:sp macro="" textlink="">
      <xdr:nvSpPr>
        <xdr:cNvPr id="540" name="円/楕円 539"/>
        <xdr:cNvSpPr/>
      </xdr:nvSpPr>
      <xdr:spPr>
        <a:xfrm>
          <a:off x="14541500" y="621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136059</xdr:rowOff>
    </xdr:from>
    <xdr:ext cx="534377" cy="259045"/>
    <xdr:sp macro="" textlink="">
      <xdr:nvSpPr>
        <xdr:cNvPr id="541" name="テキスト ボックス 540"/>
        <xdr:cNvSpPr txBox="1"/>
      </xdr:nvSpPr>
      <xdr:spPr>
        <a:xfrm>
          <a:off x="14325111" y="63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69393</xdr:rowOff>
    </xdr:from>
    <xdr:to>
      <xdr:col>20</xdr:col>
      <xdr:colOff>9525</xdr:colOff>
      <xdr:row>36</xdr:row>
      <xdr:rowOff>170993</xdr:rowOff>
    </xdr:to>
    <xdr:sp macro="" textlink="">
      <xdr:nvSpPr>
        <xdr:cNvPr id="542" name="円/楕円 541"/>
        <xdr:cNvSpPr/>
      </xdr:nvSpPr>
      <xdr:spPr>
        <a:xfrm>
          <a:off x="13652500" y="62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162120</xdr:rowOff>
    </xdr:from>
    <xdr:ext cx="534377" cy="259045"/>
    <xdr:sp macro="" textlink="">
      <xdr:nvSpPr>
        <xdr:cNvPr id="543" name="テキスト ボックス 542"/>
        <xdr:cNvSpPr txBox="1"/>
      </xdr:nvSpPr>
      <xdr:spPr>
        <a:xfrm>
          <a:off x="13436111" y="63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98730</xdr:rowOff>
    </xdr:from>
    <xdr:to>
      <xdr:col>18</xdr:col>
      <xdr:colOff>492125</xdr:colOff>
      <xdr:row>37</xdr:row>
      <xdr:rowOff>28880</xdr:rowOff>
    </xdr:to>
    <xdr:sp macro="" textlink="">
      <xdr:nvSpPr>
        <xdr:cNvPr id="544" name="円/楕円 543"/>
        <xdr:cNvSpPr/>
      </xdr:nvSpPr>
      <xdr:spPr>
        <a:xfrm>
          <a:off x="12763500" y="62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20007</xdr:rowOff>
    </xdr:from>
    <xdr:ext cx="534377" cy="259045"/>
    <xdr:sp macro="" textlink="">
      <xdr:nvSpPr>
        <xdr:cNvPr id="545" name="テキスト ボックス 544"/>
        <xdr:cNvSpPr txBox="1"/>
      </xdr:nvSpPr>
      <xdr:spPr>
        <a:xfrm>
          <a:off x="12547111" y="636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6" name="テキスト ボックス 555"/>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7" name="直線コネクタ 55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8" name="テキスト ボックス 55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9" name="直線コネクタ 55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0" name="テキスト ボックス 55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1" name="直線コネクタ 56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2" name="テキスト ボックス 56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3" name="直線コネクタ 56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4" name="テキスト ボックス 563"/>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5" name="直線コネクタ 56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66" name="テキスト ボックス 565"/>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7" name="直線コネクタ 56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68" name="テキスト ボックス 567"/>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0" name="テキスト ボックス 569"/>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142966</xdr:rowOff>
    </xdr:from>
    <xdr:to>
      <xdr:col>23</xdr:col>
      <xdr:colOff>516889</xdr:colOff>
      <xdr:row>58</xdr:row>
      <xdr:rowOff>102798</xdr:rowOff>
    </xdr:to>
    <xdr:cxnSp macro="">
      <xdr:nvCxnSpPr>
        <xdr:cNvPr id="572" name="直線コネクタ 571"/>
        <xdr:cNvCxnSpPr/>
      </xdr:nvCxnSpPr>
      <xdr:spPr>
        <a:xfrm flipV="1">
          <a:off x="16317595" y="8544016"/>
          <a:ext cx="1269" cy="150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106625</xdr:rowOff>
    </xdr:from>
    <xdr:ext cx="534377" cy="259045"/>
    <xdr:sp macro="" textlink="">
      <xdr:nvSpPr>
        <xdr:cNvPr id="573" name="教育費最小値テキスト"/>
        <xdr:cNvSpPr txBox="1"/>
      </xdr:nvSpPr>
      <xdr:spPr>
        <a:xfrm>
          <a:off x="16370300" y="1005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25,130</a:t>
          </a:r>
          <a:endParaRPr kumimoji="1" lang="ja-JP" altLang="en-US" sz="1000" b="1">
            <a:latin typeface="ＭＳ Ｐゴシック"/>
          </a:endParaRPr>
        </a:p>
      </xdr:txBody>
    </xdr:sp>
    <xdr:clientData/>
  </xdr:oneCellAnchor>
  <xdr:twoCellAnchor>
    <xdr:from>
      <xdr:col>23</xdr:col>
      <xdr:colOff>428625</xdr:colOff>
      <xdr:row>58</xdr:row>
      <xdr:rowOff>102798</xdr:rowOff>
    </xdr:from>
    <xdr:to>
      <xdr:col>23</xdr:col>
      <xdr:colOff>606425</xdr:colOff>
      <xdr:row>58</xdr:row>
      <xdr:rowOff>102798</xdr:rowOff>
    </xdr:to>
    <xdr:cxnSp macro="">
      <xdr:nvCxnSpPr>
        <xdr:cNvPr id="574" name="直線コネクタ 573"/>
        <xdr:cNvCxnSpPr/>
      </xdr:nvCxnSpPr>
      <xdr:spPr>
        <a:xfrm>
          <a:off x="16230600" y="100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89643</xdr:rowOff>
    </xdr:from>
    <xdr:ext cx="534377" cy="259045"/>
    <xdr:sp macro="" textlink="">
      <xdr:nvSpPr>
        <xdr:cNvPr id="575" name="教育費最大値テキスト"/>
        <xdr:cNvSpPr txBox="1"/>
      </xdr:nvSpPr>
      <xdr:spPr>
        <a:xfrm>
          <a:off x="16370300" y="831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71,150</a:t>
          </a:r>
          <a:endParaRPr kumimoji="1" lang="ja-JP" altLang="en-US" sz="1000" b="1">
            <a:latin typeface="ＭＳ Ｐゴシック"/>
          </a:endParaRPr>
        </a:p>
      </xdr:txBody>
    </xdr:sp>
    <xdr:clientData/>
  </xdr:oneCellAnchor>
  <xdr:twoCellAnchor>
    <xdr:from>
      <xdr:col>23</xdr:col>
      <xdr:colOff>428625</xdr:colOff>
      <xdr:row>49</xdr:row>
      <xdr:rowOff>142966</xdr:rowOff>
    </xdr:from>
    <xdr:to>
      <xdr:col>23</xdr:col>
      <xdr:colOff>606425</xdr:colOff>
      <xdr:row>49</xdr:row>
      <xdr:rowOff>142966</xdr:rowOff>
    </xdr:to>
    <xdr:cxnSp macro="">
      <xdr:nvCxnSpPr>
        <xdr:cNvPr id="576" name="直線コネクタ 575"/>
        <xdr:cNvCxnSpPr/>
      </xdr:nvCxnSpPr>
      <xdr:spPr>
        <a:xfrm>
          <a:off x="16230600" y="854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57306</xdr:rowOff>
    </xdr:from>
    <xdr:to>
      <xdr:col>23</xdr:col>
      <xdr:colOff>517525</xdr:colOff>
      <xdr:row>55</xdr:row>
      <xdr:rowOff>170463</xdr:rowOff>
    </xdr:to>
    <xdr:cxnSp macro="">
      <xdr:nvCxnSpPr>
        <xdr:cNvPr id="577" name="直線コネクタ 576"/>
        <xdr:cNvCxnSpPr/>
      </xdr:nvCxnSpPr>
      <xdr:spPr>
        <a:xfrm flipV="1">
          <a:off x="15481300" y="9315606"/>
          <a:ext cx="838200" cy="28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134372</xdr:rowOff>
    </xdr:from>
    <xdr:ext cx="534377" cy="259045"/>
    <xdr:sp macro="" textlink="">
      <xdr:nvSpPr>
        <xdr:cNvPr id="578" name="教育費平均値テキスト"/>
        <xdr:cNvSpPr txBox="1"/>
      </xdr:nvSpPr>
      <xdr:spPr>
        <a:xfrm>
          <a:off x="16370300" y="9392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155945</xdr:rowOff>
    </xdr:from>
    <xdr:to>
      <xdr:col>23</xdr:col>
      <xdr:colOff>568325</xdr:colOff>
      <xdr:row>55</xdr:row>
      <xdr:rowOff>86095</xdr:rowOff>
    </xdr:to>
    <xdr:sp macro="" textlink="">
      <xdr:nvSpPr>
        <xdr:cNvPr id="579" name="フローチャート : 判断 578"/>
        <xdr:cNvSpPr/>
      </xdr:nvSpPr>
      <xdr:spPr>
        <a:xfrm>
          <a:off x="162687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170463</xdr:rowOff>
    </xdr:from>
    <xdr:to>
      <xdr:col>22</xdr:col>
      <xdr:colOff>365125</xdr:colOff>
      <xdr:row>56</xdr:row>
      <xdr:rowOff>68736</xdr:rowOff>
    </xdr:to>
    <xdr:cxnSp macro="">
      <xdr:nvCxnSpPr>
        <xdr:cNvPr id="580" name="直線コネクタ 579"/>
        <xdr:cNvCxnSpPr/>
      </xdr:nvCxnSpPr>
      <xdr:spPr>
        <a:xfrm flipV="1">
          <a:off x="14592300" y="9600213"/>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34951</xdr:rowOff>
    </xdr:from>
    <xdr:to>
      <xdr:col>22</xdr:col>
      <xdr:colOff>415925</xdr:colOff>
      <xdr:row>55</xdr:row>
      <xdr:rowOff>136551</xdr:rowOff>
    </xdr:to>
    <xdr:sp macro="" textlink="">
      <xdr:nvSpPr>
        <xdr:cNvPr id="581" name="フローチャート : 判断 580"/>
        <xdr:cNvSpPr/>
      </xdr:nvSpPr>
      <xdr:spPr>
        <a:xfrm>
          <a:off x="15430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153078</xdr:rowOff>
    </xdr:from>
    <xdr:ext cx="534377" cy="259045"/>
    <xdr:sp macro="" textlink="">
      <xdr:nvSpPr>
        <xdr:cNvPr id="582" name="テキスト ボックス 581"/>
        <xdr:cNvSpPr txBox="1"/>
      </xdr:nvSpPr>
      <xdr:spPr>
        <a:xfrm>
          <a:off x="15214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68736</xdr:rowOff>
    </xdr:from>
    <xdr:to>
      <xdr:col>21</xdr:col>
      <xdr:colOff>161925</xdr:colOff>
      <xdr:row>57</xdr:row>
      <xdr:rowOff>33662</xdr:rowOff>
    </xdr:to>
    <xdr:cxnSp macro="">
      <xdr:nvCxnSpPr>
        <xdr:cNvPr id="583" name="直線コネクタ 582"/>
        <xdr:cNvCxnSpPr/>
      </xdr:nvCxnSpPr>
      <xdr:spPr>
        <a:xfrm flipV="1">
          <a:off x="13703300" y="9669936"/>
          <a:ext cx="889000" cy="13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113393</xdr:rowOff>
    </xdr:from>
    <xdr:to>
      <xdr:col>21</xdr:col>
      <xdr:colOff>212725</xdr:colOff>
      <xdr:row>56</xdr:row>
      <xdr:rowOff>43543</xdr:rowOff>
    </xdr:to>
    <xdr:sp macro="" textlink="">
      <xdr:nvSpPr>
        <xdr:cNvPr id="584" name="フローチャート : 判断 583"/>
        <xdr:cNvSpPr/>
      </xdr:nvSpPr>
      <xdr:spPr>
        <a:xfrm>
          <a:off x="14541500" y="954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60070</xdr:rowOff>
    </xdr:from>
    <xdr:ext cx="534377" cy="259045"/>
    <xdr:sp macro="" textlink="">
      <xdr:nvSpPr>
        <xdr:cNvPr id="585" name="テキスト ボックス 584"/>
        <xdr:cNvSpPr txBox="1"/>
      </xdr:nvSpPr>
      <xdr:spPr>
        <a:xfrm>
          <a:off x="14325111" y="931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33662</xdr:rowOff>
    </xdr:from>
    <xdr:to>
      <xdr:col>19</xdr:col>
      <xdr:colOff>644525</xdr:colOff>
      <xdr:row>57</xdr:row>
      <xdr:rowOff>60800</xdr:rowOff>
    </xdr:to>
    <xdr:cxnSp macro="">
      <xdr:nvCxnSpPr>
        <xdr:cNvPr id="586" name="直線コネクタ 585"/>
        <xdr:cNvCxnSpPr/>
      </xdr:nvCxnSpPr>
      <xdr:spPr>
        <a:xfrm flipV="1">
          <a:off x="12814300" y="9806312"/>
          <a:ext cx="889000" cy="2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43082</xdr:rowOff>
    </xdr:from>
    <xdr:to>
      <xdr:col>20</xdr:col>
      <xdr:colOff>9525</xdr:colOff>
      <xdr:row>56</xdr:row>
      <xdr:rowOff>144682</xdr:rowOff>
    </xdr:to>
    <xdr:sp macro="" textlink="">
      <xdr:nvSpPr>
        <xdr:cNvPr id="587" name="フローチャート : 判断 586"/>
        <xdr:cNvSpPr/>
      </xdr:nvSpPr>
      <xdr:spPr>
        <a:xfrm>
          <a:off x="13652500" y="96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161209</xdr:rowOff>
    </xdr:from>
    <xdr:ext cx="534377" cy="259045"/>
    <xdr:sp macro="" textlink="">
      <xdr:nvSpPr>
        <xdr:cNvPr id="588" name="テキスト ボックス 587"/>
        <xdr:cNvSpPr txBox="1"/>
      </xdr:nvSpPr>
      <xdr:spPr>
        <a:xfrm>
          <a:off x="13436111" y="94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42788</xdr:rowOff>
    </xdr:from>
    <xdr:to>
      <xdr:col>18</xdr:col>
      <xdr:colOff>492125</xdr:colOff>
      <xdr:row>56</xdr:row>
      <xdr:rowOff>144388</xdr:rowOff>
    </xdr:to>
    <xdr:sp macro="" textlink="">
      <xdr:nvSpPr>
        <xdr:cNvPr id="589" name="フローチャート : 判断 588"/>
        <xdr:cNvSpPr/>
      </xdr:nvSpPr>
      <xdr:spPr>
        <a:xfrm>
          <a:off x="12763500" y="964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160915</xdr:rowOff>
    </xdr:from>
    <xdr:ext cx="534377" cy="259045"/>
    <xdr:sp macro="" textlink="">
      <xdr:nvSpPr>
        <xdr:cNvPr id="590" name="テキスト ボックス 589"/>
        <xdr:cNvSpPr txBox="1"/>
      </xdr:nvSpPr>
      <xdr:spPr>
        <a:xfrm>
          <a:off x="12547111" y="941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6506</xdr:rowOff>
    </xdr:from>
    <xdr:to>
      <xdr:col>23</xdr:col>
      <xdr:colOff>568325</xdr:colOff>
      <xdr:row>54</xdr:row>
      <xdr:rowOff>108106</xdr:rowOff>
    </xdr:to>
    <xdr:sp macro="" textlink="">
      <xdr:nvSpPr>
        <xdr:cNvPr id="596" name="円/楕円 595"/>
        <xdr:cNvSpPr/>
      </xdr:nvSpPr>
      <xdr:spPr>
        <a:xfrm>
          <a:off x="16268700" y="926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29383</xdr:rowOff>
    </xdr:from>
    <xdr:ext cx="534377" cy="259045"/>
    <xdr:sp macro="" textlink="">
      <xdr:nvSpPr>
        <xdr:cNvPr id="597" name="教育費該当値テキスト"/>
        <xdr:cNvSpPr txBox="1"/>
      </xdr:nvSpPr>
      <xdr:spPr>
        <a:xfrm>
          <a:off x="16370300" y="911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47,523</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119663</xdr:rowOff>
    </xdr:from>
    <xdr:to>
      <xdr:col>22</xdr:col>
      <xdr:colOff>415925</xdr:colOff>
      <xdr:row>56</xdr:row>
      <xdr:rowOff>49813</xdr:rowOff>
    </xdr:to>
    <xdr:sp macro="" textlink="">
      <xdr:nvSpPr>
        <xdr:cNvPr id="598" name="円/楕円 597"/>
        <xdr:cNvSpPr/>
      </xdr:nvSpPr>
      <xdr:spPr>
        <a:xfrm>
          <a:off x="15430500" y="954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40940</xdr:rowOff>
    </xdr:from>
    <xdr:ext cx="534377" cy="259045"/>
    <xdr:sp macro="" textlink="">
      <xdr:nvSpPr>
        <xdr:cNvPr id="599" name="テキスト ボックス 598"/>
        <xdr:cNvSpPr txBox="1"/>
      </xdr:nvSpPr>
      <xdr:spPr>
        <a:xfrm>
          <a:off x="15214111" y="964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17936</xdr:rowOff>
    </xdr:from>
    <xdr:to>
      <xdr:col>21</xdr:col>
      <xdr:colOff>212725</xdr:colOff>
      <xdr:row>56</xdr:row>
      <xdr:rowOff>119536</xdr:rowOff>
    </xdr:to>
    <xdr:sp macro="" textlink="">
      <xdr:nvSpPr>
        <xdr:cNvPr id="600" name="円/楕円 599"/>
        <xdr:cNvSpPr/>
      </xdr:nvSpPr>
      <xdr:spPr>
        <a:xfrm>
          <a:off x="14541500" y="961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110663</xdr:rowOff>
    </xdr:from>
    <xdr:ext cx="534377" cy="259045"/>
    <xdr:sp macro="" textlink="">
      <xdr:nvSpPr>
        <xdr:cNvPr id="601" name="テキスト ボックス 600"/>
        <xdr:cNvSpPr txBox="1"/>
      </xdr:nvSpPr>
      <xdr:spPr>
        <a:xfrm>
          <a:off x="14325111" y="971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36,673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154312</xdr:rowOff>
    </xdr:from>
    <xdr:to>
      <xdr:col>20</xdr:col>
      <xdr:colOff>9525</xdr:colOff>
      <xdr:row>57</xdr:row>
      <xdr:rowOff>84462</xdr:rowOff>
    </xdr:to>
    <xdr:sp macro="" textlink="">
      <xdr:nvSpPr>
        <xdr:cNvPr id="602" name="円/楕円 601"/>
        <xdr:cNvSpPr/>
      </xdr:nvSpPr>
      <xdr:spPr>
        <a:xfrm>
          <a:off x="13652500" y="975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75589</xdr:rowOff>
    </xdr:from>
    <xdr:ext cx="534377" cy="259045"/>
    <xdr:sp macro="" textlink="">
      <xdr:nvSpPr>
        <xdr:cNvPr id="603" name="テキスト ボックス 602"/>
        <xdr:cNvSpPr txBox="1"/>
      </xdr:nvSpPr>
      <xdr:spPr>
        <a:xfrm>
          <a:off x="13436111" y="984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32,497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10000</xdr:rowOff>
    </xdr:from>
    <xdr:to>
      <xdr:col>18</xdr:col>
      <xdr:colOff>492125</xdr:colOff>
      <xdr:row>57</xdr:row>
      <xdr:rowOff>111600</xdr:rowOff>
    </xdr:to>
    <xdr:sp macro="" textlink="">
      <xdr:nvSpPr>
        <xdr:cNvPr id="604" name="円/楕円 603"/>
        <xdr:cNvSpPr/>
      </xdr:nvSpPr>
      <xdr:spPr>
        <a:xfrm>
          <a:off x="12763500" y="97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102727</xdr:rowOff>
    </xdr:from>
    <xdr:ext cx="534377" cy="259045"/>
    <xdr:sp macro="" textlink="">
      <xdr:nvSpPr>
        <xdr:cNvPr id="605" name="テキスト ボックス 604"/>
        <xdr:cNvSpPr txBox="1"/>
      </xdr:nvSpPr>
      <xdr:spPr>
        <a:xfrm>
          <a:off x="12547111" y="98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31,666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25857</xdr:rowOff>
    </xdr:from>
    <xdr:to>
      <xdr:col>23</xdr:col>
      <xdr:colOff>516889</xdr:colOff>
      <xdr:row>79</xdr:row>
      <xdr:rowOff>44450</xdr:rowOff>
    </xdr:to>
    <xdr:cxnSp macro="">
      <xdr:nvCxnSpPr>
        <xdr:cNvPr id="629" name="直線コネクタ 628"/>
        <xdr:cNvCxnSpPr/>
      </xdr:nvCxnSpPr>
      <xdr:spPr>
        <a:xfrm flipV="1">
          <a:off x="16317595" y="12198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59910</xdr:rowOff>
    </xdr:from>
    <xdr:ext cx="249299" cy="259045"/>
    <xdr:sp macro="" textlink="">
      <xdr:nvSpPr>
        <xdr:cNvPr id="630" name="災害復旧費最小値テキスト"/>
        <xdr:cNvSpPr txBox="1"/>
      </xdr:nvSpPr>
      <xdr:spPr>
        <a:xfrm>
          <a:off x="16370300" y="13604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143984</xdr:rowOff>
    </xdr:from>
    <xdr:ext cx="534377" cy="259045"/>
    <xdr:sp macro="" textlink="">
      <xdr:nvSpPr>
        <xdr:cNvPr id="632" name="災害復旧費最大値テキスト"/>
        <xdr:cNvSpPr txBox="1"/>
      </xdr:nvSpPr>
      <xdr:spPr>
        <a:xfrm>
          <a:off x="16370300" y="1197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71</xdr:row>
      <xdr:rowOff>25857</xdr:rowOff>
    </xdr:from>
    <xdr:to>
      <xdr:col>23</xdr:col>
      <xdr:colOff>606425</xdr:colOff>
      <xdr:row>71</xdr:row>
      <xdr:rowOff>25857</xdr:rowOff>
    </xdr:to>
    <xdr:cxnSp macro="">
      <xdr:nvCxnSpPr>
        <xdr:cNvPr id="633" name="直線コネクタ 632"/>
        <xdr:cNvCxnSpPr/>
      </xdr:nvCxnSpPr>
      <xdr:spPr>
        <a:xfrm>
          <a:off x="16230600" y="1219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42621</xdr:rowOff>
    </xdr:from>
    <xdr:to>
      <xdr:col>23</xdr:col>
      <xdr:colOff>517525</xdr:colOff>
      <xdr:row>77</xdr:row>
      <xdr:rowOff>147473</xdr:rowOff>
    </xdr:to>
    <xdr:cxnSp macro="">
      <xdr:nvCxnSpPr>
        <xdr:cNvPr id="634" name="直線コネクタ 633"/>
        <xdr:cNvCxnSpPr/>
      </xdr:nvCxnSpPr>
      <xdr:spPr>
        <a:xfrm>
          <a:off x="15481300" y="13244271"/>
          <a:ext cx="838200" cy="10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104360</xdr:rowOff>
    </xdr:from>
    <xdr:ext cx="469744" cy="259045"/>
    <xdr:sp macro="" textlink="">
      <xdr:nvSpPr>
        <xdr:cNvPr id="635" name="災害復旧費平均値テキスト"/>
        <xdr:cNvSpPr txBox="1"/>
      </xdr:nvSpPr>
      <xdr:spPr>
        <a:xfrm>
          <a:off x="16370300" y="13477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125933</xdr:rowOff>
    </xdr:from>
    <xdr:to>
      <xdr:col>23</xdr:col>
      <xdr:colOff>568325</xdr:colOff>
      <xdr:row>79</xdr:row>
      <xdr:rowOff>56083</xdr:rowOff>
    </xdr:to>
    <xdr:sp macro="" textlink="">
      <xdr:nvSpPr>
        <xdr:cNvPr id="636" name="フローチャート : 判断 635"/>
        <xdr:cNvSpPr/>
      </xdr:nvSpPr>
      <xdr:spPr>
        <a:xfrm>
          <a:off x="162687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117069</xdr:rowOff>
    </xdr:from>
    <xdr:to>
      <xdr:col>22</xdr:col>
      <xdr:colOff>365125</xdr:colOff>
      <xdr:row>77</xdr:row>
      <xdr:rowOff>42621</xdr:rowOff>
    </xdr:to>
    <xdr:cxnSp macro="">
      <xdr:nvCxnSpPr>
        <xdr:cNvPr id="637" name="直線コネクタ 636"/>
        <xdr:cNvCxnSpPr/>
      </xdr:nvCxnSpPr>
      <xdr:spPr>
        <a:xfrm>
          <a:off x="14592300" y="13147269"/>
          <a:ext cx="889000" cy="9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128333</xdr:rowOff>
    </xdr:from>
    <xdr:to>
      <xdr:col>22</xdr:col>
      <xdr:colOff>415925</xdr:colOff>
      <xdr:row>79</xdr:row>
      <xdr:rowOff>58483</xdr:rowOff>
    </xdr:to>
    <xdr:sp macro="" textlink="">
      <xdr:nvSpPr>
        <xdr:cNvPr id="638" name="フローチャート : 判断 637"/>
        <xdr:cNvSpPr/>
      </xdr:nvSpPr>
      <xdr:spPr>
        <a:xfrm>
          <a:off x="15430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49610</xdr:rowOff>
    </xdr:from>
    <xdr:ext cx="378565" cy="259045"/>
    <xdr:sp macro="" textlink="">
      <xdr:nvSpPr>
        <xdr:cNvPr id="639" name="テキスト ボックス 638"/>
        <xdr:cNvSpPr txBox="1"/>
      </xdr:nvSpPr>
      <xdr:spPr>
        <a:xfrm>
          <a:off x="15292017" y="13594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90132</xdr:rowOff>
    </xdr:from>
    <xdr:to>
      <xdr:col>21</xdr:col>
      <xdr:colOff>161925</xdr:colOff>
      <xdr:row>76</xdr:row>
      <xdr:rowOff>117069</xdr:rowOff>
    </xdr:to>
    <xdr:cxnSp macro="">
      <xdr:nvCxnSpPr>
        <xdr:cNvPr id="640" name="直線コネクタ 639"/>
        <xdr:cNvCxnSpPr/>
      </xdr:nvCxnSpPr>
      <xdr:spPr>
        <a:xfrm>
          <a:off x="13703300" y="12777432"/>
          <a:ext cx="889000" cy="36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127267</xdr:rowOff>
    </xdr:from>
    <xdr:to>
      <xdr:col>21</xdr:col>
      <xdr:colOff>212725</xdr:colOff>
      <xdr:row>79</xdr:row>
      <xdr:rowOff>57417</xdr:rowOff>
    </xdr:to>
    <xdr:sp macro="" textlink="">
      <xdr:nvSpPr>
        <xdr:cNvPr id="641" name="フローチャート : 判断 640"/>
        <xdr:cNvSpPr/>
      </xdr:nvSpPr>
      <xdr:spPr>
        <a:xfrm>
          <a:off x="14541500" y="13500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48544</xdr:rowOff>
    </xdr:from>
    <xdr:ext cx="378565" cy="259045"/>
    <xdr:sp macro="" textlink="">
      <xdr:nvSpPr>
        <xdr:cNvPr id="642" name="テキスト ボックス 641"/>
        <xdr:cNvSpPr txBox="1"/>
      </xdr:nvSpPr>
      <xdr:spPr>
        <a:xfrm>
          <a:off x="14403017" y="13593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46507</xdr:rowOff>
    </xdr:from>
    <xdr:to>
      <xdr:col>19</xdr:col>
      <xdr:colOff>644525</xdr:colOff>
      <xdr:row>74</xdr:row>
      <xdr:rowOff>90132</xdr:rowOff>
    </xdr:to>
    <xdr:cxnSp macro="">
      <xdr:nvCxnSpPr>
        <xdr:cNvPr id="643" name="直線コネクタ 642"/>
        <xdr:cNvCxnSpPr/>
      </xdr:nvCxnSpPr>
      <xdr:spPr>
        <a:xfrm>
          <a:off x="12814300" y="12733807"/>
          <a:ext cx="889000" cy="4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112561</xdr:rowOff>
    </xdr:from>
    <xdr:to>
      <xdr:col>20</xdr:col>
      <xdr:colOff>9525</xdr:colOff>
      <xdr:row>79</xdr:row>
      <xdr:rowOff>42711</xdr:rowOff>
    </xdr:to>
    <xdr:sp macro="" textlink="">
      <xdr:nvSpPr>
        <xdr:cNvPr id="644" name="フローチャート : 判断 643"/>
        <xdr:cNvSpPr/>
      </xdr:nvSpPr>
      <xdr:spPr>
        <a:xfrm>
          <a:off x="13652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33838</xdr:rowOff>
    </xdr:from>
    <xdr:ext cx="469744" cy="259045"/>
    <xdr:sp macro="" textlink="">
      <xdr:nvSpPr>
        <xdr:cNvPr id="645" name="テキスト ボックス 644"/>
        <xdr:cNvSpPr txBox="1"/>
      </xdr:nvSpPr>
      <xdr:spPr>
        <a:xfrm>
          <a:off x="13468427" y="13578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114122</xdr:rowOff>
    </xdr:from>
    <xdr:to>
      <xdr:col>18</xdr:col>
      <xdr:colOff>492125</xdr:colOff>
      <xdr:row>79</xdr:row>
      <xdr:rowOff>44272</xdr:rowOff>
    </xdr:to>
    <xdr:sp macro="" textlink="">
      <xdr:nvSpPr>
        <xdr:cNvPr id="646" name="フローチャート : 判断 645"/>
        <xdr:cNvSpPr/>
      </xdr:nvSpPr>
      <xdr:spPr>
        <a:xfrm>
          <a:off x="12763500" y="1348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35399</xdr:rowOff>
    </xdr:from>
    <xdr:ext cx="469744" cy="259045"/>
    <xdr:sp macro="" textlink="">
      <xdr:nvSpPr>
        <xdr:cNvPr id="647" name="テキスト ボックス 646"/>
        <xdr:cNvSpPr txBox="1"/>
      </xdr:nvSpPr>
      <xdr:spPr>
        <a:xfrm>
          <a:off x="12579427" y="13579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96673</xdr:rowOff>
    </xdr:from>
    <xdr:to>
      <xdr:col>23</xdr:col>
      <xdr:colOff>568325</xdr:colOff>
      <xdr:row>78</xdr:row>
      <xdr:rowOff>26823</xdr:rowOff>
    </xdr:to>
    <xdr:sp macro="" textlink="">
      <xdr:nvSpPr>
        <xdr:cNvPr id="653" name="円/楕円 652"/>
        <xdr:cNvSpPr/>
      </xdr:nvSpPr>
      <xdr:spPr>
        <a:xfrm>
          <a:off x="16268700" y="1329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119550</xdr:rowOff>
    </xdr:from>
    <xdr:ext cx="469744" cy="259045"/>
    <xdr:sp macro="" textlink="">
      <xdr:nvSpPr>
        <xdr:cNvPr id="654" name="災害復旧費該当値テキスト"/>
        <xdr:cNvSpPr txBox="1"/>
      </xdr:nvSpPr>
      <xdr:spPr>
        <a:xfrm>
          <a:off x="16370300" y="1314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163271</xdr:rowOff>
    </xdr:from>
    <xdr:to>
      <xdr:col>22</xdr:col>
      <xdr:colOff>415925</xdr:colOff>
      <xdr:row>77</xdr:row>
      <xdr:rowOff>93421</xdr:rowOff>
    </xdr:to>
    <xdr:sp macro="" textlink="">
      <xdr:nvSpPr>
        <xdr:cNvPr id="655" name="円/楕円 654"/>
        <xdr:cNvSpPr/>
      </xdr:nvSpPr>
      <xdr:spPr>
        <a:xfrm>
          <a:off x="15430500" y="131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109948</xdr:rowOff>
    </xdr:from>
    <xdr:ext cx="469744" cy="259045"/>
    <xdr:sp macro="" textlink="">
      <xdr:nvSpPr>
        <xdr:cNvPr id="656" name="テキスト ボックス 655"/>
        <xdr:cNvSpPr txBox="1"/>
      </xdr:nvSpPr>
      <xdr:spPr>
        <a:xfrm>
          <a:off x="15246427" y="1296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66269</xdr:rowOff>
    </xdr:from>
    <xdr:to>
      <xdr:col>21</xdr:col>
      <xdr:colOff>212725</xdr:colOff>
      <xdr:row>76</xdr:row>
      <xdr:rowOff>167869</xdr:rowOff>
    </xdr:to>
    <xdr:sp macro="" textlink="">
      <xdr:nvSpPr>
        <xdr:cNvPr id="657" name="円/楕円 656"/>
        <xdr:cNvSpPr/>
      </xdr:nvSpPr>
      <xdr:spPr>
        <a:xfrm>
          <a:off x="14541500" y="1309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12946</xdr:rowOff>
    </xdr:from>
    <xdr:ext cx="534377" cy="259045"/>
    <xdr:sp macro="" textlink="">
      <xdr:nvSpPr>
        <xdr:cNvPr id="658" name="テキスト ボックス 657"/>
        <xdr:cNvSpPr txBox="1"/>
      </xdr:nvSpPr>
      <xdr:spPr>
        <a:xfrm>
          <a:off x="14325111" y="1287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11,594</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39332</xdr:rowOff>
    </xdr:from>
    <xdr:to>
      <xdr:col>20</xdr:col>
      <xdr:colOff>9525</xdr:colOff>
      <xdr:row>74</xdr:row>
      <xdr:rowOff>140932</xdr:rowOff>
    </xdr:to>
    <xdr:sp macro="" textlink="">
      <xdr:nvSpPr>
        <xdr:cNvPr id="659" name="円/楕円 658"/>
        <xdr:cNvSpPr/>
      </xdr:nvSpPr>
      <xdr:spPr>
        <a:xfrm>
          <a:off x="13652500" y="1272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157459</xdr:rowOff>
    </xdr:from>
    <xdr:ext cx="534377" cy="259045"/>
    <xdr:sp macro="" textlink="">
      <xdr:nvSpPr>
        <xdr:cNvPr id="660" name="テキスト ボックス 659"/>
        <xdr:cNvSpPr txBox="1"/>
      </xdr:nvSpPr>
      <xdr:spPr>
        <a:xfrm>
          <a:off x="13436111" y="1250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21,301</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167157</xdr:rowOff>
    </xdr:from>
    <xdr:to>
      <xdr:col>18</xdr:col>
      <xdr:colOff>492125</xdr:colOff>
      <xdr:row>74</xdr:row>
      <xdr:rowOff>97307</xdr:rowOff>
    </xdr:to>
    <xdr:sp macro="" textlink="">
      <xdr:nvSpPr>
        <xdr:cNvPr id="661" name="円/楕円 660"/>
        <xdr:cNvSpPr/>
      </xdr:nvSpPr>
      <xdr:spPr>
        <a:xfrm>
          <a:off x="12763500" y="1268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113834</xdr:rowOff>
    </xdr:from>
    <xdr:ext cx="534377" cy="259045"/>
    <xdr:sp macro="" textlink="">
      <xdr:nvSpPr>
        <xdr:cNvPr id="662" name="テキスト ボックス 661"/>
        <xdr:cNvSpPr txBox="1"/>
      </xdr:nvSpPr>
      <xdr:spPr>
        <a:xfrm>
          <a:off x="12547111" y="1245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3" name="テキスト ボックス 67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5" name="テキスト ボックス 674"/>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79" name="テキスト ボックス 67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1" name="テキスト ボックス 68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70824</xdr:rowOff>
    </xdr:from>
    <xdr:to>
      <xdr:col>23</xdr:col>
      <xdr:colOff>516889</xdr:colOff>
      <xdr:row>99</xdr:row>
      <xdr:rowOff>45859</xdr:rowOff>
    </xdr:to>
    <xdr:cxnSp macro="">
      <xdr:nvCxnSpPr>
        <xdr:cNvPr id="685" name="直線コネクタ 684"/>
        <xdr:cNvCxnSpPr/>
      </xdr:nvCxnSpPr>
      <xdr:spPr>
        <a:xfrm flipV="1">
          <a:off x="16317595" y="15844224"/>
          <a:ext cx="1269" cy="1175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49686</xdr:rowOff>
    </xdr:from>
    <xdr:ext cx="534377" cy="259045"/>
    <xdr:sp macro="" textlink="">
      <xdr:nvSpPr>
        <xdr:cNvPr id="686" name="公債費最小値テキスト"/>
        <xdr:cNvSpPr txBox="1"/>
      </xdr:nvSpPr>
      <xdr:spPr>
        <a:xfrm>
          <a:off x="16370300" y="1702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99</xdr:row>
      <xdr:rowOff>45859</xdr:rowOff>
    </xdr:from>
    <xdr:to>
      <xdr:col>23</xdr:col>
      <xdr:colOff>606425</xdr:colOff>
      <xdr:row>99</xdr:row>
      <xdr:rowOff>45859</xdr:rowOff>
    </xdr:to>
    <xdr:cxnSp macro="">
      <xdr:nvCxnSpPr>
        <xdr:cNvPr id="687" name="直線コネクタ 686"/>
        <xdr:cNvCxnSpPr/>
      </xdr:nvCxnSpPr>
      <xdr:spPr>
        <a:xfrm>
          <a:off x="16230600" y="1701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17501</xdr:rowOff>
    </xdr:from>
    <xdr:ext cx="534377" cy="259045"/>
    <xdr:sp macro="" textlink="">
      <xdr:nvSpPr>
        <xdr:cNvPr id="688" name="公債費最大値テキスト"/>
        <xdr:cNvSpPr txBox="1"/>
      </xdr:nvSpPr>
      <xdr:spPr>
        <a:xfrm>
          <a:off x="16370300" y="156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68,013</a:t>
          </a:r>
          <a:endParaRPr kumimoji="1" lang="ja-JP" altLang="en-US" sz="1000" b="1">
            <a:latin typeface="ＭＳ Ｐゴシック"/>
          </a:endParaRPr>
        </a:p>
      </xdr:txBody>
    </xdr:sp>
    <xdr:clientData/>
  </xdr:oneCellAnchor>
  <xdr:twoCellAnchor>
    <xdr:from>
      <xdr:col>23</xdr:col>
      <xdr:colOff>428625</xdr:colOff>
      <xdr:row>92</xdr:row>
      <xdr:rowOff>70824</xdr:rowOff>
    </xdr:from>
    <xdr:to>
      <xdr:col>23</xdr:col>
      <xdr:colOff>606425</xdr:colOff>
      <xdr:row>92</xdr:row>
      <xdr:rowOff>70824</xdr:rowOff>
    </xdr:to>
    <xdr:cxnSp macro="">
      <xdr:nvCxnSpPr>
        <xdr:cNvPr id="689" name="直線コネクタ 688"/>
        <xdr:cNvCxnSpPr/>
      </xdr:nvCxnSpPr>
      <xdr:spPr>
        <a:xfrm>
          <a:off x="16230600" y="158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113799</xdr:rowOff>
    </xdr:from>
    <xdr:to>
      <xdr:col>23</xdr:col>
      <xdr:colOff>517525</xdr:colOff>
      <xdr:row>96</xdr:row>
      <xdr:rowOff>101935</xdr:rowOff>
    </xdr:to>
    <xdr:cxnSp macro="">
      <xdr:nvCxnSpPr>
        <xdr:cNvPr id="690" name="直線コネクタ 689"/>
        <xdr:cNvCxnSpPr/>
      </xdr:nvCxnSpPr>
      <xdr:spPr>
        <a:xfrm>
          <a:off x="15481300" y="16401549"/>
          <a:ext cx="838200" cy="15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29596</xdr:rowOff>
    </xdr:from>
    <xdr:ext cx="534377" cy="259045"/>
    <xdr:sp macro="" textlink="">
      <xdr:nvSpPr>
        <xdr:cNvPr id="691" name="公債費平均値テキスト"/>
        <xdr:cNvSpPr txBox="1"/>
      </xdr:nvSpPr>
      <xdr:spPr>
        <a:xfrm>
          <a:off x="16370300" y="16317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6719</xdr:rowOff>
    </xdr:from>
    <xdr:to>
      <xdr:col>23</xdr:col>
      <xdr:colOff>568325</xdr:colOff>
      <xdr:row>96</xdr:row>
      <xdr:rowOff>108319</xdr:rowOff>
    </xdr:to>
    <xdr:sp macro="" textlink="">
      <xdr:nvSpPr>
        <xdr:cNvPr id="692" name="フローチャート : 判断 691"/>
        <xdr:cNvSpPr/>
      </xdr:nvSpPr>
      <xdr:spPr>
        <a:xfrm>
          <a:off x="16268700" y="164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61176</xdr:rowOff>
    </xdr:from>
    <xdr:to>
      <xdr:col>22</xdr:col>
      <xdr:colOff>365125</xdr:colOff>
      <xdr:row>95</xdr:row>
      <xdr:rowOff>113799</xdr:rowOff>
    </xdr:to>
    <xdr:cxnSp macro="">
      <xdr:nvCxnSpPr>
        <xdr:cNvPr id="693" name="直線コネクタ 692"/>
        <xdr:cNvCxnSpPr/>
      </xdr:nvCxnSpPr>
      <xdr:spPr>
        <a:xfrm>
          <a:off x="14592300" y="16348926"/>
          <a:ext cx="889000" cy="5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127671</xdr:rowOff>
    </xdr:from>
    <xdr:to>
      <xdr:col>22</xdr:col>
      <xdr:colOff>415925</xdr:colOff>
      <xdr:row>96</xdr:row>
      <xdr:rowOff>57821</xdr:rowOff>
    </xdr:to>
    <xdr:sp macro="" textlink="">
      <xdr:nvSpPr>
        <xdr:cNvPr id="694" name="フローチャート : 判断 693"/>
        <xdr:cNvSpPr/>
      </xdr:nvSpPr>
      <xdr:spPr>
        <a:xfrm>
          <a:off x="15430500" y="1641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48948</xdr:rowOff>
    </xdr:from>
    <xdr:ext cx="534377" cy="259045"/>
    <xdr:sp macro="" textlink="">
      <xdr:nvSpPr>
        <xdr:cNvPr id="695" name="テキスト ボックス 694"/>
        <xdr:cNvSpPr txBox="1"/>
      </xdr:nvSpPr>
      <xdr:spPr>
        <a:xfrm>
          <a:off x="15214111" y="1650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4643</xdr:rowOff>
    </xdr:from>
    <xdr:to>
      <xdr:col>21</xdr:col>
      <xdr:colOff>161925</xdr:colOff>
      <xdr:row>95</xdr:row>
      <xdr:rowOff>61176</xdr:rowOff>
    </xdr:to>
    <xdr:cxnSp macro="">
      <xdr:nvCxnSpPr>
        <xdr:cNvPr id="696" name="直線コネクタ 695"/>
        <xdr:cNvCxnSpPr/>
      </xdr:nvCxnSpPr>
      <xdr:spPr>
        <a:xfrm>
          <a:off x="13703300" y="16292393"/>
          <a:ext cx="889000" cy="5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117543</xdr:rowOff>
    </xdr:from>
    <xdr:to>
      <xdr:col>21</xdr:col>
      <xdr:colOff>212725</xdr:colOff>
      <xdr:row>96</xdr:row>
      <xdr:rowOff>47693</xdr:rowOff>
    </xdr:to>
    <xdr:sp macro="" textlink="">
      <xdr:nvSpPr>
        <xdr:cNvPr id="697" name="フローチャート : 判断 696"/>
        <xdr:cNvSpPr/>
      </xdr:nvSpPr>
      <xdr:spPr>
        <a:xfrm>
          <a:off x="14541500" y="1640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38820</xdr:rowOff>
    </xdr:from>
    <xdr:ext cx="534377" cy="259045"/>
    <xdr:sp macro="" textlink="">
      <xdr:nvSpPr>
        <xdr:cNvPr id="698" name="テキスト ボックス 697"/>
        <xdr:cNvSpPr txBox="1"/>
      </xdr:nvSpPr>
      <xdr:spPr>
        <a:xfrm>
          <a:off x="14325111" y="1649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133276</xdr:rowOff>
    </xdr:from>
    <xdr:to>
      <xdr:col>19</xdr:col>
      <xdr:colOff>644525</xdr:colOff>
      <xdr:row>95</xdr:row>
      <xdr:rowOff>4643</xdr:rowOff>
    </xdr:to>
    <xdr:cxnSp macro="">
      <xdr:nvCxnSpPr>
        <xdr:cNvPr id="699" name="直線コネクタ 698"/>
        <xdr:cNvCxnSpPr/>
      </xdr:nvCxnSpPr>
      <xdr:spPr>
        <a:xfrm>
          <a:off x="12814300" y="16249576"/>
          <a:ext cx="889000" cy="4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104811</xdr:rowOff>
    </xdr:from>
    <xdr:to>
      <xdr:col>20</xdr:col>
      <xdr:colOff>9525</xdr:colOff>
      <xdr:row>96</xdr:row>
      <xdr:rowOff>34961</xdr:rowOff>
    </xdr:to>
    <xdr:sp macro="" textlink="">
      <xdr:nvSpPr>
        <xdr:cNvPr id="700" name="フローチャート : 判断 699"/>
        <xdr:cNvSpPr/>
      </xdr:nvSpPr>
      <xdr:spPr>
        <a:xfrm>
          <a:off x="13652500" y="1639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26088</xdr:rowOff>
    </xdr:from>
    <xdr:ext cx="534377" cy="259045"/>
    <xdr:sp macro="" textlink="">
      <xdr:nvSpPr>
        <xdr:cNvPr id="701" name="テキスト ボックス 700"/>
        <xdr:cNvSpPr txBox="1"/>
      </xdr:nvSpPr>
      <xdr:spPr>
        <a:xfrm>
          <a:off x="13436111" y="1648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66337</xdr:rowOff>
    </xdr:from>
    <xdr:to>
      <xdr:col>18</xdr:col>
      <xdr:colOff>492125</xdr:colOff>
      <xdr:row>95</xdr:row>
      <xdr:rowOff>167937</xdr:rowOff>
    </xdr:to>
    <xdr:sp macro="" textlink="">
      <xdr:nvSpPr>
        <xdr:cNvPr id="702" name="フローチャート : 判断 701"/>
        <xdr:cNvSpPr/>
      </xdr:nvSpPr>
      <xdr:spPr>
        <a:xfrm>
          <a:off x="12763500" y="1635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159064</xdr:rowOff>
    </xdr:from>
    <xdr:ext cx="534377" cy="259045"/>
    <xdr:sp macro="" textlink="">
      <xdr:nvSpPr>
        <xdr:cNvPr id="703" name="テキスト ボックス 702"/>
        <xdr:cNvSpPr txBox="1"/>
      </xdr:nvSpPr>
      <xdr:spPr>
        <a:xfrm>
          <a:off x="12547111" y="1644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51135</xdr:rowOff>
    </xdr:from>
    <xdr:to>
      <xdr:col>23</xdr:col>
      <xdr:colOff>568325</xdr:colOff>
      <xdr:row>96</xdr:row>
      <xdr:rowOff>152735</xdr:rowOff>
    </xdr:to>
    <xdr:sp macro="" textlink="">
      <xdr:nvSpPr>
        <xdr:cNvPr id="709" name="円/楕円 708"/>
        <xdr:cNvSpPr/>
      </xdr:nvSpPr>
      <xdr:spPr>
        <a:xfrm>
          <a:off x="16268700" y="1651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29562</xdr:rowOff>
    </xdr:from>
    <xdr:ext cx="534377" cy="259045"/>
    <xdr:sp macro="" textlink="">
      <xdr:nvSpPr>
        <xdr:cNvPr id="710" name="公債費該当値テキスト"/>
        <xdr:cNvSpPr txBox="1"/>
      </xdr:nvSpPr>
      <xdr:spPr>
        <a:xfrm>
          <a:off x="16370300" y="1648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36,652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62999</xdr:rowOff>
    </xdr:from>
    <xdr:to>
      <xdr:col>22</xdr:col>
      <xdr:colOff>415925</xdr:colOff>
      <xdr:row>95</xdr:row>
      <xdr:rowOff>164599</xdr:rowOff>
    </xdr:to>
    <xdr:sp macro="" textlink="">
      <xdr:nvSpPr>
        <xdr:cNvPr id="711" name="円/楕円 710"/>
        <xdr:cNvSpPr/>
      </xdr:nvSpPr>
      <xdr:spPr>
        <a:xfrm>
          <a:off x="15430500" y="1635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9676</xdr:rowOff>
    </xdr:from>
    <xdr:ext cx="534377" cy="259045"/>
    <xdr:sp macro="" textlink="">
      <xdr:nvSpPr>
        <xdr:cNvPr id="712" name="テキスト ボックス 711"/>
        <xdr:cNvSpPr txBox="1"/>
      </xdr:nvSpPr>
      <xdr:spPr>
        <a:xfrm>
          <a:off x="15214111" y="161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43,633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10376</xdr:rowOff>
    </xdr:from>
    <xdr:to>
      <xdr:col>21</xdr:col>
      <xdr:colOff>212725</xdr:colOff>
      <xdr:row>95</xdr:row>
      <xdr:rowOff>111976</xdr:rowOff>
    </xdr:to>
    <xdr:sp macro="" textlink="">
      <xdr:nvSpPr>
        <xdr:cNvPr id="713" name="円/楕円 712"/>
        <xdr:cNvSpPr/>
      </xdr:nvSpPr>
      <xdr:spPr>
        <a:xfrm>
          <a:off x="14541500" y="1629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128503</xdr:rowOff>
    </xdr:from>
    <xdr:ext cx="534377" cy="259045"/>
    <xdr:sp macro="" textlink="">
      <xdr:nvSpPr>
        <xdr:cNvPr id="714" name="テキスト ボックス 713"/>
        <xdr:cNvSpPr txBox="1"/>
      </xdr:nvSpPr>
      <xdr:spPr>
        <a:xfrm>
          <a:off x="14325111" y="1607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45,935</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125293</xdr:rowOff>
    </xdr:from>
    <xdr:to>
      <xdr:col>20</xdr:col>
      <xdr:colOff>9525</xdr:colOff>
      <xdr:row>95</xdr:row>
      <xdr:rowOff>55443</xdr:rowOff>
    </xdr:to>
    <xdr:sp macro="" textlink="">
      <xdr:nvSpPr>
        <xdr:cNvPr id="715" name="円/楕円 714"/>
        <xdr:cNvSpPr/>
      </xdr:nvSpPr>
      <xdr:spPr>
        <a:xfrm>
          <a:off x="13652500" y="162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71970</xdr:rowOff>
    </xdr:from>
    <xdr:ext cx="534377" cy="259045"/>
    <xdr:sp macro="" textlink="">
      <xdr:nvSpPr>
        <xdr:cNvPr id="716" name="テキスト ボックス 715"/>
        <xdr:cNvSpPr txBox="1"/>
      </xdr:nvSpPr>
      <xdr:spPr>
        <a:xfrm>
          <a:off x="13436111" y="1601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48,408</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82476</xdr:rowOff>
    </xdr:from>
    <xdr:to>
      <xdr:col>18</xdr:col>
      <xdr:colOff>492125</xdr:colOff>
      <xdr:row>95</xdr:row>
      <xdr:rowOff>12626</xdr:rowOff>
    </xdr:to>
    <xdr:sp macro="" textlink="">
      <xdr:nvSpPr>
        <xdr:cNvPr id="717" name="円/楕円 716"/>
        <xdr:cNvSpPr/>
      </xdr:nvSpPr>
      <xdr:spPr>
        <a:xfrm>
          <a:off x="12763500" y="1619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29153</xdr:rowOff>
    </xdr:from>
    <xdr:ext cx="534377" cy="259045"/>
    <xdr:sp macro="" textlink="">
      <xdr:nvSpPr>
        <xdr:cNvPr id="718" name="テキスト ボックス 717"/>
        <xdr:cNvSpPr txBox="1"/>
      </xdr:nvSpPr>
      <xdr:spPr>
        <a:xfrm>
          <a:off x="12547111" y="1597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8" name="テキスト ボックス 73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0" name="テキスト ボックス 73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126964</xdr:rowOff>
    </xdr:from>
    <xdr:to>
      <xdr:col>32</xdr:col>
      <xdr:colOff>186689</xdr:colOff>
      <xdr:row>39</xdr:row>
      <xdr:rowOff>98878</xdr:rowOff>
    </xdr:to>
    <xdr:cxnSp macro="">
      <xdr:nvCxnSpPr>
        <xdr:cNvPr id="744" name="直線コネクタ 743"/>
        <xdr:cNvCxnSpPr/>
      </xdr:nvCxnSpPr>
      <xdr:spPr>
        <a:xfrm flipV="1">
          <a:off x="22159595" y="5270464"/>
          <a:ext cx="1269" cy="151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5"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73641</xdr:rowOff>
    </xdr:from>
    <xdr:ext cx="469744" cy="259045"/>
    <xdr:sp macro="" textlink="">
      <xdr:nvSpPr>
        <xdr:cNvPr id="747" name="諸支出金最大値テキスト"/>
        <xdr:cNvSpPr txBox="1"/>
      </xdr:nvSpPr>
      <xdr:spPr>
        <a:xfrm>
          <a:off x="22212300" y="504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4,639</a:t>
          </a:r>
          <a:endParaRPr kumimoji="1" lang="ja-JP" altLang="en-US" sz="1000" b="1">
            <a:latin typeface="ＭＳ Ｐゴシック"/>
          </a:endParaRPr>
        </a:p>
      </xdr:txBody>
    </xdr:sp>
    <xdr:clientData/>
  </xdr:oneCellAnchor>
  <xdr:twoCellAnchor>
    <xdr:from>
      <xdr:col>32</xdr:col>
      <xdr:colOff>98425</xdr:colOff>
      <xdr:row>30</xdr:row>
      <xdr:rowOff>126964</xdr:rowOff>
    </xdr:from>
    <xdr:to>
      <xdr:col>32</xdr:col>
      <xdr:colOff>276225</xdr:colOff>
      <xdr:row>30</xdr:row>
      <xdr:rowOff>126964</xdr:rowOff>
    </xdr:to>
    <xdr:cxnSp macro="">
      <xdr:nvCxnSpPr>
        <xdr:cNvPr id="748" name="直線コネクタ 747"/>
        <xdr:cNvCxnSpPr/>
      </xdr:nvCxnSpPr>
      <xdr:spPr>
        <a:xfrm>
          <a:off x="22072600" y="527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111450</xdr:rowOff>
    </xdr:from>
    <xdr:ext cx="378565" cy="259045"/>
    <xdr:sp macro="" textlink="">
      <xdr:nvSpPr>
        <xdr:cNvPr id="750" name="諸支出金平均値テキスト"/>
        <xdr:cNvSpPr txBox="1"/>
      </xdr:nvSpPr>
      <xdr:spPr>
        <a:xfrm>
          <a:off x="22212300" y="64551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88574</xdr:rowOff>
    </xdr:from>
    <xdr:to>
      <xdr:col>32</xdr:col>
      <xdr:colOff>238125</xdr:colOff>
      <xdr:row>39</xdr:row>
      <xdr:rowOff>18724</xdr:rowOff>
    </xdr:to>
    <xdr:sp macro="" textlink="">
      <xdr:nvSpPr>
        <xdr:cNvPr id="751" name="フローチャート : 判断 750"/>
        <xdr:cNvSpPr/>
      </xdr:nvSpPr>
      <xdr:spPr>
        <a:xfrm>
          <a:off x="221107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146050</xdr:rowOff>
    </xdr:from>
    <xdr:to>
      <xdr:col>31</xdr:col>
      <xdr:colOff>85725</xdr:colOff>
      <xdr:row>38</xdr:row>
      <xdr:rowOff>76200</xdr:rowOff>
    </xdr:to>
    <xdr:sp macro="" textlink="">
      <xdr:nvSpPr>
        <xdr:cNvPr id="753" name="フローチャート : 判断 752"/>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92727</xdr:rowOff>
    </xdr:from>
    <xdr:ext cx="378565" cy="259045"/>
    <xdr:sp macro="" textlink="">
      <xdr:nvSpPr>
        <xdr:cNvPr id="754" name="テキスト ボックス 753"/>
        <xdr:cNvSpPr txBox="1"/>
      </xdr:nvSpPr>
      <xdr:spPr>
        <a:xfrm>
          <a:off x="21134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108168</xdr:rowOff>
    </xdr:from>
    <xdr:to>
      <xdr:col>29</xdr:col>
      <xdr:colOff>568325</xdr:colOff>
      <xdr:row>39</xdr:row>
      <xdr:rowOff>38318</xdr:rowOff>
    </xdr:to>
    <xdr:sp macro="" textlink="">
      <xdr:nvSpPr>
        <xdr:cNvPr id="756" name="フローチャート : 判断 755"/>
        <xdr:cNvSpPr/>
      </xdr:nvSpPr>
      <xdr:spPr>
        <a:xfrm>
          <a:off x="20383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54845</xdr:rowOff>
    </xdr:from>
    <xdr:ext cx="378565" cy="259045"/>
    <xdr:sp macro="" textlink="">
      <xdr:nvSpPr>
        <xdr:cNvPr id="757" name="テキスト ボックス 756"/>
        <xdr:cNvSpPr txBox="1"/>
      </xdr:nvSpPr>
      <xdr:spPr>
        <a:xfrm>
          <a:off x="20245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53957</xdr:rowOff>
    </xdr:from>
    <xdr:to>
      <xdr:col>28</xdr:col>
      <xdr:colOff>365125</xdr:colOff>
      <xdr:row>37</xdr:row>
      <xdr:rowOff>155557</xdr:rowOff>
    </xdr:to>
    <xdr:sp macro="" textlink="">
      <xdr:nvSpPr>
        <xdr:cNvPr id="759" name="フローチャート : 判断 758"/>
        <xdr:cNvSpPr/>
      </xdr:nvSpPr>
      <xdr:spPr>
        <a:xfrm>
          <a:off x="19494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634</xdr:rowOff>
    </xdr:from>
    <xdr:ext cx="469744" cy="259045"/>
    <xdr:sp macro="" textlink="">
      <xdr:nvSpPr>
        <xdr:cNvPr id="760" name="テキスト ボックス 759"/>
        <xdr:cNvSpPr txBox="1"/>
      </xdr:nvSpPr>
      <xdr:spPr>
        <a:xfrm>
          <a:off x="19310427"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36975</xdr:rowOff>
    </xdr:from>
    <xdr:to>
      <xdr:col>27</xdr:col>
      <xdr:colOff>161925</xdr:colOff>
      <xdr:row>38</xdr:row>
      <xdr:rowOff>138575</xdr:rowOff>
    </xdr:to>
    <xdr:sp macro="" textlink="">
      <xdr:nvSpPr>
        <xdr:cNvPr id="761" name="フローチャート : 判断 760"/>
        <xdr:cNvSpPr/>
      </xdr:nvSpPr>
      <xdr:spPr>
        <a:xfrm>
          <a:off x="18605500" y="65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155102</xdr:rowOff>
    </xdr:from>
    <xdr:ext cx="378565" cy="259045"/>
    <xdr:sp macro="" textlink="">
      <xdr:nvSpPr>
        <xdr:cNvPr id="762" name="テキスト ボックス 761"/>
        <xdr:cNvSpPr txBox="1"/>
      </xdr:nvSpPr>
      <xdr:spPr>
        <a:xfrm>
          <a:off x="18467017" y="6327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8" name="円/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69"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0" name="円/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1" name="テキスト ボックス 77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2" name="円/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3" name="テキスト ボックス 77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4" name="円/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5" name="テキスト ボックス 77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6" name="円/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7" name="テキスト ボックス 77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・総務費については、採択事業の減に伴う東日本大震災復興交付金基金積立金の減等により、住民</a:t>
          </a:r>
          <a:r>
            <a:rPr kumimoji="1" lang="ja-JP" altLang="en-US" sz="1300">
              <a:solidFill>
                <a:schemeClr val="dk1"/>
              </a:solidFill>
              <a:effectLst/>
              <a:latin typeface="+mn-ea"/>
              <a:ea typeface="+mn-ea"/>
              <a:cs typeface="+mn-cs"/>
            </a:rPr>
            <a:t>一</a:t>
          </a:r>
          <a:r>
            <a:rPr kumimoji="1" lang="ja-JP" altLang="ja-JP" sz="1300">
              <a:solidFill>
                <a:schemeClr val="dk1"/>
              </a:solidFill>
              <a:effectLst/>
              <a:latin typeface="+mn-ea"/>
              <a:ea typeface="+mn-ea"/>
              <a:cs typeface="+mn-cs"/>
            </a:rPr>
            <a:t>人あたりのコストは、前年度と比較して</a:t>
          </a:r>
          <a:r>
            <a:rPr kumimoji="1" lang="en-US" altLang="ja-JP" sz="1300">
              <a:solidFill>
                <a:srgbClr val="0000FF"/>
              </a:solidFill>
              <a:effectLst/>
              <a:latin typeface="+mn-ea"/>
              <a:ea typeface="+mn-ea"/>
              <a:cs typeface="+mn-cs"/>
            </a:rPr>
            <a:t>43,304</a:t>
          </a:r>
          <a:r>
            <a:rPr kumimoji="1" lang="ja-JP" altLang="ja-JP" sz="1300">
              <a:solidFill>
                <a:srgbClr val="0000FF"/>
              </a:solidFill>
              <a:effectLst/>
              <a:latin typeface="+mn-ea"/>
              <a:ea typeface="+mn-ea"/>
              <a:cs typeface="+mn-cs"/>
            </a:rPr>
            <a:t>円</a:t>
          </a:r>
          <a:r>
            <a:rPr kumimoji="1" lang="ja-JP" altLang="ja-JP" sz="1300">
              <a:solidFill>
                <a:schemeClr val="dk1"/>
              </a:solidFill>
              <a:effectLst/>
              <a:latin typeface="+mn-ea"/>
              <a:ea typeface="+mn-ea"/>
              <a:cs typeface="+mn-cs"/>
            </a:rPr>
            <a:t>の減となった。</a:t>
          </a:r>
          <a:endParaRPr lang="ja-JP" altLang="ja-JP" sz="1300">
            <a:effectLst/>
            <a:latin typeface="+mn-ea"/>
            <a:ea typeface="+mn-ea"/>
          </a:endParaRPr>
        </a:p>
        <a:p>
          <a:pPr eaLnBrk="1" fontAlgn="auto" latinLnBrk="0" hangingPunct="1"/>
          <a:r>
            <a:rPr kumimoji="1" lang="ja-JP" altLang="ja-JP" sz="1300">
              <a:solidFill>
                <a:schemeClr val="dk1"/>
              </a:solidFill>
              <a:effectLst/>
              <a:latin typeface="+mn-ea"/>
              <a:ea typeface="+mn-ea"/>
              <a:cs typeface="+mn-cs"/>
            </a:rPr>
            <a:t>・民生費については、事業終了に伴う災害廃棄物処理事業費の皆減や、事業進捗に伴う除染推進事業費の減等により、住民</a:t>
          </a:r>
          <a:r>
            <a:rPr kumimoji="1" lang="ja-JP" altLang="ja-JP" sz="1300">
              <a:solidFill>
                <a:schemeClr val="dk1"/>
              </a:solidFill>
              <a:effectLst/>
              <a:latin typeface="+mn-lt"/>
              <a:ea typeface="+mn-ea"/>
              <a:cs typeface="+mn-cs"/>
            </a:rPr>
            <a:t>一</a:t>
          </a:r>
          <a:r>
            <a:rPr kumimoji="1" lang="ja-JP" altLang="ja-JP" sz="1300">
              <a:solidFill>
                <a:schemeClr val="dk1"/>
              </a:solidFill>
              <a:effectLst/>
              <a:latin typeface="+mn-ea"/>
              <a:ea typeface="+mn-ea"/>
              <a:cs typeface="+mn-cs"/>
            </a:rPr>
            <a:t>人あたりのコストは、前年度と比較して</a:t>
          </a:r>
          <a:r>
            <a:rPr kumimoji="1" lang="en-US" altLang="ja-JP" sz="1300">
              <a:solidFill>
                <a:schemeClr val="dk1"/>
              </a:solidFill>
              <a:effectLst/>
              <a:latin typeface="+mn-ea"/>
              <a:ea typeface="+mn-ea"/>
              <a:cs typeface="+mn-cs"/>
            </a:rPr>
            <a:t>39,559</a:t>
          </a:r>
          <a:r>
            <a:rPr kumimoji="1" lang="ja-JP" altLang="ja-JP" sz="1300">
              <a:solidFill>
                <a:schemeClr val="dk1"/>
              </a:solidFill>
              <a:effectLst/>
              <a:latin typeface="+mn-ea"/>
              <a:ea typeface="+mn-ea"/>
              <a:cs typeface="+mn-cs"/>
            </a:rPr>
            <a:t>円の減となった。</a:t>
          </a:r>
          <a:endParaRPr lang="ja-JP" altLang="ja-JP" sz="1300">
            <a:effectLst/>
            <a:latin typeface="+mn-ea"/>
            <a:ea typeface="+mn-ea"/>
          </a:endParaRPr>
        </a:p>
        <a:p>
          <a:pPr eaLnBrk="1" fontAlgn="auto" latinLnBrk="0" hangingPunct="1"/>
          <a:r>
            <a:rPr kumimoji="1" lang="ja-JP" altLang="ja-JP" sz="1300">
              <a:solidFill>
                <a:schemeClr val="dk1"/>
              </a:solidFill>
              <a:effectLst/>
              <a:latin typeface="+mn-ea"/>
              <a:ea typeface="+mn-ea"/>
              <a:cs typeface="+mn-cs"/>
            </a:rPr>
            <a:t>・労働費については、採択事業の減に伴う緊急雇用創出事業の減等により、住民</a:t>
          </a:r>
          <a:r>
            <a:rPr kumimoji="1" lang="ja-JP" altLang="ja-JP" sz="1300">
              <a:solidFill>
                <a:schemeClr val="dk1"/>
              </a:solidFill>
              <a:effectLst/>
              <a:latin typeface="+mn-lt"/>
              <a:ea typeface="+mn-ea"/>
              <a:cs typeface="+mn-cs"/>
            </a:rPr>
            <a:t>一</a:t>
          </a:r>
          <a:r>
            <a:rPr kumimoji="1" lang="ja-JP" altLang="ja-JP" sz="1300">
              <a:solidFill>
                <a:schemeClr val="dk1"/>
              </a:solidFill>
              <a:effectLst/>
              <a:latin typeface="+mn-ea"/>
              <a:ea typeface="+mn-ea"/>
              <a:cs typeface="+mn-cs"/>
            </a:rPr>
            <a:t>人あたりのコストは、前年度と比較して</a:t>
          </a:r>
          <a:r>
            <a:rPr kumimoji="1" lang="en-US" altLang="ja-JP" sz="1300">
              <a:solidFill>
                <a:schemeClr val="dk1"/>
              </a:solidFill>
              <a:effectLst/>
              <a:latin typeface="+mn-ea"/>
              <a:ea typeface="+mn-ea"/>
              <a:cs typeface="+mn-cs"/>
            </a:rPr>
            <a:t>2,398</a:t>
          </a:r>
          <a:r>
            <a:rPr kumimoji="1" lang="ja-JP" altLang="ja-JP" sz="1300">
              <a:solidFill>
                <a:srgbClr val="0000FF"/>
              </a:solidFill>
              <a:effectLst/>
              <a:latin typeface="+mn-ea"/>
              <a:ea typeface="+mn-ea"/>
              <a:cs typeface="+mn-cs"/>
            </a:rPr>
            <a:t>円</a:t>
          </a:r>
          <a:r>
            <a:rPr kumimoji="1" lang="ja-JP" altLang="ja-JP" sz="1300">
              <a:solidFill>
                <a:schemeClr val="dk1"/>
              </a:solidFill>
              <a:effectLst/>
              <a:latin typeface="+mn-ea"/>
              <a:ea typeface="+mn-ea"/>
              <a:cs typeface="+mn-cs"/>
            </a:rPr>
            <a:t>の減となった。</a:t>
          </a:r>
          <a:endParaRPr lang="ja-JP" altLang="ja-JP" sz="1300">
            <a:effectLst/>
            <a:latin typeface="+mn-ea"/>
            <a:ea typeface="+mn-ea"/>
          </a:endParaRPr>
        </a:p>
        <a:p>
          <a:pPr eaLnBrk="1" fontAlgn="auto" latinLnBrk="0" hangingPunct="1"/>
          <a:r>
            <a:rPr kumimoji="1" lang="ja-JP" altLang="ja-JP" sz="1300">
              <a:solidFill>
                <a:schemeClr val="dk1"/>
              </a:solidFill>
              <a:effectLst/>
              <a:latin typeface="+mn-ea"/>
              <a:ea typeface="+mn-ea"/>
              <a:cs typeface="+mn-cs"/>
            </a:rPr>
            <a:t>・農林水産業費については、事業完了に伴う小名浜地域水産業施設復興整備事業費補助金の減等により、住民</a:t>
          </a:r>
          <a:r>
            <a:rPr kumimoji="1" lang="ja-JP" altLang="ja-JP" sz="1300">
              <a:solidFill>
                <a:schemeClr val="dk1"/>
              </a:solidFill>
              <a:effectLst/>
              <a:latin typeface="+mn-lt"/>
              <a:ea typeface="+mn-ea"/>
              <a:cs typeface="+mn-cs"/>
            </a:rPr>
            <a:t>一</a:t>
          </a:r>
          <a:r>
            <a:rPr kumimoji="1" lang="ja-JP" altLang="ja-JP" sz="1300">
              <a:solidFill>
                <a:schemeClr val="dk1"/>
              </a:solidFill>
              <a:effectLst/>
              <a:latin typeface="+mn-ea"/>
              <a:ea typeface="+mn-ea"/>
              <a:cs typeface="+mn-cs"/>
            </a:rPr>
            <a:t>人あたりのコストは、前年度と比較して</a:t>
          </a:r>
          <a:r>
            <a:rPr kumimoji="1" lang="en-US" altLang="ja-JP" sz="1300">
              <a:solidFill>
                <a:schemeClr val="dk1"/>
              </a:solidFill>
              <a:effectLst/>
              <a:latin typeface="+mn-ea"/>
              <a:ea typeface="+mn-ea"/>
              <a:cs typeface="+mn-cs"/>
            </a:rPr>
            <a:t>12,185</a:t>
          </a:r>
          <a:r>
            <a:rPr kumimoji="1" lang="ja-JP" altLang="ja-JP" sz="1300">
              <a:solidFill>
                <a:schemeClr val="dk1"/>
              </a:solidFill>
              <a:effectLst/>
              <a:latin typeface="+mn-ea"/>
              <a:ea typeface="+mn-ea"/>
              <a:cs typeface="+mn-cs"/>
            </a:rPr>
            <a:t>円の減となった。</a:t>
          </a:r>
          <a:endParaRPr lang="ja-JP" altLang="ja-JP" sz="1300">
            <a:effectLst/>
            <a:latin typeface="+mn-ea"/>
            <a:ea typeface="+mn-ea"/>
          </a:endParaRPr>
        </a:p>
        <a:p>
          <a:pPr eaLnBrk="1" fontAlgn="auto" latinLnBrk="0" hangingPunct="1"/>
          <a:r>
            <a:rPr kumimoji="1" lang="ja-JP" altLang="ja-JP" sz="1300">
              <a:solidFill>
                <a:schemeClr val="dk1"/>
              </a:solidFill>
              <a:effectLst/>
              <a:latin typeface="+mn-ea"/>
              <a:ea typeface="+mn-ea"/>
              <a:cs typeface="+mn-cs"/>
            </a:rPr>
            <a:t>・土木費については、、事業進捗に伴う災害公営住宅整備事業費の減等により、住民</a:t>
          </a:r>
          <a:r>
            <a:rPr kumimoji="1" lang="ja-JP" altLang="ja-JP" sz="1300">
              <a:solidFill>
                <a:schemeClr val="dk1"/>
              </a:solidFill>
              <a:effectLst/>
              <a:latin typeface="+mn-lt"/>
              <a:ea typeface="+mn-ea"/>
              <a:cs typeface="+mn-cs"/>
            </a:rPr>
            <a:t>一</a:t>
          </a:r>
          <a:r>
            <a:rPr kumimoji="1" lang="ja-JP" altLang="ja-JP" sz="1300">
              <a:solidFill>
                <a:schemeClr val="dk1"/>
              </a:solidFill>
              <a:effectLst/>
              <a:latin typeface="+mn-ea"/>
              <a:ea typeface="+mn-ea"/>
              <a:cs typeface="+mn-cs"/>
            </a:rPr>
            <a:t>人あたりのコストは、前年度と比較して</a:t>
          </a:r>
          <a:r>
            <a:rPr kumimoji="1" lang="en-US" altLang="ja-JP" sz="1300">
              <a:solidFill>
                <a:schemeClr val="dk1"/>
              </a:solidFill>
              <a:effectLst/>
              <a:latin typeface="+mn-ea"/>
              <a:ea typeface="+mn-ea"/>
              <a:cs typeface="+mn-cs"/>
            </a:rPr>
            <a:t>19,388</a:t>
          </a:r>
          <a:r>
            <a:rPr kumimoji="1" lang="ja-JP" altLang="ja-JP" sz="1300">
              <a:solidFill>
                <a:schemeClr val="dk1"/>
              </a:solidFill>
              <a:effectLst/>
              <a:latin typeface="+mn-ea"/>
              <a:ea typeface="+mn-ea"/>
              <a:cs typeface="+mn-cs"/>
            </a:rPr>
            <a:t>円の減となった。なお、平成</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年度以降においては</a:t>
          </a:r>
          <a:r>
            <a:rPr kumimoji="1" lang="en-US" altLang="ja-JP" sz="1300">
              <a:solidFill>
                <a:schemeClr val="dk1"/>
              </a:solidFill>
              <a:effectLst/>
              <a:latin typeface="+mn-ea"/>
              <a:ea typeface="+mn-ea"/>
              <a:cs typeface="+mn-cs"/>
            </a:rPr>
            <a:t>10</a:t>
          </a:r>
          <a:r>
            <a:rPr kumimoji="1" lang="ja-JP" altLang="ja-JP" sz="1300">
              <a:solidFill>
                <a:schemeClr val="dk1"/>
              </a:solidFill>
              <a:effectLst/>
              <a:latin typeface="+mn-ea"/>
              <a:ea typeface="+mn-ea"/>
              <a:cs typeface="+mn-cs"/>
            </a:rPr>
            <a:t>万円を超える高い水準で推移しており、類似団体の中で最も高い結果となった。</a:t>
          </a:r>
          <a:endParaRPr lang="ja-JP" altLang="ja-JP" sz="1300">
            <a:effectLst/>
            <a:latin typeface="+mn-ea"/>
            <a:ea typeface="+mn-ea"/>
          </a:endParaRPr>
        </a:p>
        <a:p>
          <a:pPr eaLnBrk="1" fontAlgn="auto" latinLnBrk="0" hangingPunct="1"/>
          <a:r>
            <a:rPr kumimoji="1" lang="ja-JP" altLang="ja-JP" sz="1300">
              <a:solidFill>
                <a:schemeClr val="dk1"/>
              </a:solidFill>
              <a:effectLst/>
              <a:latin typeface="+mn-ea"/>
              <a:ea typeface="+mn-ea"/>
              <a:cs typeface="+mn-cs"/>
            </a:rPr>
            <a:t>・教育費については、事業進捗に伴うスポーツ交流促進施設（多目的運動場）整備事業費の増等により、</a:t>
          </a:r>
          <a:r>
            <a:rPr kumimoji="1" lang="ja-JP" altLang="ja-JP" sz="1300">
              <a:solidFill>
                <a:schemeClr val="dk1"/>
              </a:solidFill>
              <a:effectLst/>
              <a:latin typeface="+mn-lt"/>
              <a:ea typeface="+mn-ea"/>
              <a:cs typeface="+mn-cs"/>
            </a:rPr>
            <a:t>住民一人あたりのコストは、</a:t>
          </a:r>
          <a:r>
            <a:rPr kumimoji="1" lang="ja-JP" altLang="ja-JP" sz="1300">
              <a:solidFill>
                <a:schemeClr val="dk1"/>
              </a:solidFill>
              <a:effectLst/>
              <a:latin typeface="+mn-ea"/>
              <a:ea typeface="+mn-ea"/>
              <a:cs typeface="+mn-cs"/>
            </a:rPr>
            <a:t>前年度と比較して</a:t>
          </a:r>
          <a:r>
            <a:rPr kumimoji="1" lang="en-US" altLang="ja-JP" sz="1300">
              <a:solidFill>
                <a:schemeClr val="dk1"/>
              </a:solidFill>
              <a:effectLst/>
              <a:latin typeface="+mn-ea"/>
              <a:ea typeface="+mn-ea"/>
              <a:cs typeface="+mn-cs"/>
            </a:rPr>
            <a:t>8,715</a:t>
          </a:r>
          <a:r>
            <a:rPr kumimoji="1" lang="ja-JP" altLang="ja-JP" sz="1300">
              <a:solidFill>
                <a:srgbClr val="0000FF"/>
              </a:solidFill>
              <a:effectLst/>
              <a:latin typeface="+mn-ea"/>
              <a:ea typeface="+mn-ea"/>
              <a:cs typeface="+mn-cs"/>
            </a:rPr>
            <a:t>円</a:t>
          </a:r>
          <a:r>
            <a:rPr kumimoji="1" lang="ja-JP" altLang="ja-JP" sz="1300">
              <a:solidFill>
                <a:schemeClr val="dk1"/>
              </a:solidFill>
              <a:effectLst/>
              <a:latin typeface="+mn-ea"/>
              <a:ea typeface="+mn-ea"/>
              <a:cs typeface="+mn-cs"/>
            </a:rPr>
            <a:t>の増となった。</a:t>
          </a:r>
          <a:endParaRPr lang="ja-JP" altLang="ja-JP" sz="13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福島県いわき市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　財政調整基金残高については、実質収支等の積立により平成</a:t>
          </a:r>
          <a:r>
            <a:rPr kumimoji="1" lang="en-US" altLang="ja-JP" sz="1300">
              <a:solidFill>
                <a:schemeClr val="dk1"/>
              </a:solidFill>
              <a:effectLst/>
              <a:latin typeface="+mn-ea"/>
              <a:ea typeface="+mn-ea"/>
              <a:cs typeface="+mn-cs"/>
            </a:rPr>
            <a:t>22</a:t>
          </a:r>
          <a:r>
            <a:rPr kumimoji="1" lang="ja-JP" altLang="ja-JP" sz="1300">
              <a:solidFill>
                <a:schemeClr val="dk1"/>
              </a:solidFill>
              <a:effectLst/>
              <a:latin typeface="+mn-ea"/>
              <a:ea typeface="+mn-ea"/>
              <a:cs typeface="+mn-cs"/>
            </a:rPr>
            <a:t>年度に大幅に増加し、震災以降増加傾向にある。</a:t>
          </a:r>
          <a:endParaRPr lang="ja-JP" altLang="ja-JP" sz="1300">
            <a:effectLst/>
            <a:latin typeface="+mn-ea"/>
            <a:ea typeface="+mn-ea"/>
          </a:endParaRPr>
        </a:p>
        <a:p>
          <a:r>
            <a:rPr kumimoji="1" lang="ja-JP" altLang="ja-JP" sz="1300">
              <a:solidFill>
                <a:schemeClr val="dk1"/>
              </a:solidFill>
              <a:effectLst/>
              <a:latin typeface="+mn-ea"/>
              <a:ea typeface="+mn-ea"/>
              <a:cs typeface="+mn-cs"/>
            </a:rPr>
            <a:t>　実質収支については、昨年度と同水準となっているが、標準財政規模が増となったことにより、標準財政規模比実質収支額は、前年度と比較して</a:t>
          </a:r>
          <a:r>
            <a:rPr kumimoji="1" lang="en-US" altLang="ja-JP" sz="1300">
              <a:solidFill>
                <a:schemeClr val="dk1"/>
              </a:solidFill>
              <a:effectLst/>
              <a:latin typeface="+mn-ea"/>
              <a:ea typeface="+mn-ea"/>
              <a:cs typeface="+mn-cs"/>
            </a:rPr>
            <a:t>0.36%</a:t>
          </a:r>
          <a:r>
            <a:rPr kumimoji="1" lang="ja-JP" altLang="ja-JP" sz="1300">
              <a:solidFill>
                <a:schemeClr val="dk1"/>
              </a:solidFill>
              <a:effectLst/>
              <a:latin typeface="+mn-ea"/>
              <a:ea typeface="+mn-ea"/>
              <a:cs typeface="+mn-cs"/>
            </a:rPr>
            <a:t>低下した。</a:t>
          </a:r>
          <a:endParaRPr lang="ja-JP" altLang="ja-JP" sz="1300">
            <a:effectLst/>
            <a:latin typeface="+mn-ea"/>
            <a:ea typeface="+mn-ea"/>
          </a:endParaRPr>
        </a:p>
        <a:p>
          <a:r>
            <a:rPr kumimoji="1" lang="ja-JP" altLang="ja-JP" sz="1300">
              <a:solidFill>
                <a:schemeClr val="dk1"/>
              </a:solidFill>
              <a:effectLst/>
              <a:latin typeface="+mn-ea"/>
              <a:ea typeface="+mn-ea"/>
              <a:cs typeface="+mn-cs"/>
            </a:rPr>
            <a:t>　実質単年度収支については、財政調整基金への積立額の増に伴い大幅に増加し、標準財政規模比実質単年度収支は、前年度と比較して</a:t>
          </a:r>
          <a:r>
            <a:rPr kumimoji="1" lang="en-US" altLang="ja-JP" sz="1300">
              <a:solidFill>
                <a:schemeClr val="dk1"/>
              </a:solidFill>
              <a:effectLst/>
              <a:latin typeface="+mn-ea"/>
              <a:ea typeface="+mn-ea"/>
              <a:cs typeface="+mn-cs"/>
            </a:rPr>
            <a:t>3.35%</a:t>
          </a:r>
          <a:r>
            <a:rPr kumimoji="1" lang="ja-JP" altLang="ja-JP" sz="1300">
              <a:solidFill>
                <a:schemeClr val="dk1"/>
              </a:solidFill>
              <a:effectLst/>
              <a:latin typeface="+mn-ea"/>
              <a:ea typeface="+mn-ea"/>
              <a:cs typeface="+mn-cs"/>
            </a:rPr>
            <a:t>上昇した。</a:t>
          </a:r>
          <a:endParaRPr lang="ja-JP" altLang="ja-JP" sz="1300">
            <a:effectLst/>
            <a:latin typeface="+mn-ea"/>
            <a:ea typeface="+mn-ea"/>
          </a:endParaRPr>
        </a:p>
        <a:p>
          <a:r>
            <a:rPr kumimoji="1" lang="ja-JP" altLang="ja-JP" sz="1300">
              <a:solidFill>
                <a:schemeClr val="dk1"/>
              </a:solidFill>
              <a:effectLst/>
              <a:latin typeface="+mn-ea"/>
              <a:ea typeface="+mn-ea"/>
              <a:cs typeface="+mn-cs"/>
            </a:rPr>
            <a:t>　</a:t>
          </a:r>
          <a:endParaRPr lang="ja-JP" altLang="ja-JP" sz="13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福島県いわき市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　土地区画整理事業特別会計において、事業繰越が減となったことや、下水道事業特別会計において、企業会計移行による打ち切り決算に伴い剰余金が増となったこと、また、水道事業会計及び病院事業会計において、流動資産が増となったことなどにより、連結実質黒字額は前年度と比較して、約</a:t>
          </a:r>
          <a:r>
            <a:rPr kumimoji="1" lang="en-US" altLang="ja-JP" sz="1300">
              <a:solidFill>
                <a:schemeClr val="dk1"/>
              </a:solidFill>
              <a:effectLst/>
              <a:latin typeface="+mn-ea"/>
              <a:ea typeface="+mn-ea"/>
              <a:cs typeface="+mn-cs"/>
            </a:rPr>
            <a:t>37.8</a:t>
          </a:r>
          <a:r>
            <a:rPr kumimoji="1" lang="ja-JP" altLang="ja-JP" sz="1300">
              <a:solidFill>
                <a:schemeClr val="dk1"/>
              </a:solidFill>
              <a:effectLst/>
              <a:latin typeface="+mn-ea"/>
              <a:ea typeface="+mn-ea"/>
              <a:cs typeface="+mn-cs"/>
            </a:rPr>
            <a:t>億円の増となった。</a:t>
          </a:r>
          <a:endParaRPr lang="ja-JP" altLang="ja-JP" sz="1300">
            <a:effectLst/>
            <a:latin typeface="+mn-ea"/>
            <a:ea typeface="+mn-ea"/>
          </a:endParaRPr>
        </a:p>
        <a:p>
          <a:r>
            <a:rPr kumimoji="1" lang="ja-JP" altLang="ja-JP" sz="1300">
              <a:solidFill>
                <a:schemeClr val="dk1"/>
              </a:solidFill>
              <a:effectLst/>
              <a:latin typeface="+mn-ea"/>
              <a:ea typeface="+mn-ea"/>
              <a:cs typeface="+mn-cs"/>
            </a:rPr>
            <a:t>　今後においても、引き続き健全な財政運営に努める。</a:t>
          </a:r>
          <a:endParaRPr lang="ja-JP" altLang="ja-JP" sz="13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182369756</v>
      </c>
      <c r="BO4" s="409"/>
      <c r="BP4" s="409"/>
      <c r="BQ4" s="409"/>
      <c r="BR4" s="409"/>
      <c r="BS4" s="409"/>
      <c r="BT4" s="409"/>
      <c r="BU4" s="410"/>
      <c r="BV4" s="408">
        <v>223391411</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7.1</v>
      </c>
      <c r="CU4" s="586"/>
      <c r="CV4" s="586"/>
      <c r="CW4" s="586"/>
      <c r="CX4" s="586"/>
      <c r="CY4" s="586"/>
      <c r="CZ4" s="586"/>
      <c r="DA4" s="587"/>
      <c r="DB4" s="585">
        <v>7.5</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168505816</v>
      </c>
      <c r="BO5" s="414"/>
      <c r="BP5" s="414"/>
      <c r="BQ5" s="414"/>
      <c r="BR5" s="414"/>
      <c r="BS5" s="414"/>
      <c r="BT5" s="414"/>
      <c r="BU5" s="415"/>
      <c r="BV5" s="413">
        <v>207465141</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83.9</v>
      </c>
      <c r="CU5" s="384"/>
      <c r="CV5" s="384"/>
      <c r="CW5" s="384"/>
      <c r="CX5" s="384"/>
      <c r="CY5" s="384"/>
      <c r="CZ5" s="384"/>
      <c r="DA5" s="385"/>
      <c r="DB5" s="383">
        <v>85.8</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13863940</v>
      </c>
      <c r="BO6" s="414"/>
      <c r="BP6" s="414"/>
      <c r="BQ6" s="414"/>
      <c r="BR6" s="414"/>
      <c r="BS6" s="414"/>
      <c r="BT6" s="414"/>
      <c r="BU6" s="415"/>
      <c r="BV6" s="413">
        <v>15926270</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89.7</v>
      </c>
      <c r="CU6" s="560"/>
      <c r="CV6" s="560"/>
      <c r="CW6" s="560"/>
      <c r="CX6" s="560"/>
      <c r="CY6" s="560"/>
      <c r="CZ6" s="560"/>
      <c r="DA6" s="561"/>
      <c r="DB6" s="559">
        <v>92.6</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8637729</v>
      </c>
      <c r="BO7" s="414"/>
      <c r="BP7" s="414"/>
      <c r="BQ7" s="414"/>
      <c r="BR7" s="414"/>
      <c r="BS7" s="414"/>
      <c r="BT7" s="414"/>
      <c r="BU7" s="415"/>
      <c r="BV7" s="413">
        <v>10449127</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73381106</v>
      </c>
      <c r="CU7" s="414"/>
      <c r="CV7" s="414"/>
      <c r="CW7" s="414"/>
      <c r="CX7" s="414"/>
      <c r="CY7" s="414"/>
      <c r="CZ7" s="414"/>
      <c r="DA7" s="415"/>
      <c r="DB7" s="413">
        <v>73244677</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5226211</v>
      </c>
      <c r="BO8" s="414"/>
      <c r="BP8" s="414"/>
      <c r="BQ8" s="414"/>
      <c r="BR8" s="414"/>
      <c r="BS8" s="414"/>
      <c r="BT8" s="414"/>
      <c r="BU8" s="415"/>
      <c r="BV8" s="413">
        <v>5477143</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0.72</v>
      </c>
      <c r="CU8" s="523"/>
      <c r="CV8" s="523"/>
      <c r="CW8" s="523"/>
      <c r="CX8" s="523"/>
      <c r="CY8" s="523"/>
      <c r="CZ8" s="523"/>
      <c r="DA8" s="524"/>
      <c r="DB8" s="522">
        <v>0.68</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350237</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-250932</v>
      </c>
      <c r="BO9" s="414"/>
      <c r="BP9" s="414"/>
      <c r="BQ9" s="414"/>
      <c r="BR9" s="414"/>
      <c r="BS9" s="414"/>
      <c r="BT9" s="414"/>
      <c r="BU9" s="415"/>
      <c r="BV9" s="413">
        <v>-1366274</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10.9</v>
      </c>
      <c r="CU9" s="384"/>
      <c r="CV9" s="384"/>
      <c r="CW9" s="384"/>
      <c r="CX9" s="384"/>
      <c r="CY9" s="384"/>
      <c r="CZ9" s="384"/>
      <c r="DA9" s="385"/>
      <c r="DB9" s="383">
        <v>13.2</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342249</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8208025</v>
      </c>
      <c r="BO10" s="414"/>
      <c r="BP10" s="414"/>
      <c r="BQ10" s="414"/>
      <c r="BR10" s="414"/>
      <c r="BS10" s="414"/>
      <c r="BT10" s="414"/>
      <c r="BU10" s="415"/>
      <c r="BV10" s="413">
        <v>5140698</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106</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331920</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5683867</v>
      </c>
      <c r="BO12" s="414"/>
      <c r="BP12" s="414"/>
      <c r="BQ12" s="414"/>
      <c r="BR12" s="414"/>
      <c r="BS12" s="414"/>
      <c r="BT12" s="414"/>
      <c r="BU12" s="415"/>
      <c r="BV12" s="413">
        <v>3956144</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330038</v>
      </c>
      <c r="S13" s="515"/>
      <c r="T13" s="515"/>
      <c r="U13" s="515"/>
      <c r="V13" s="516"/>
      <c r="W13" s="502" t="s">
        <v>120</v>
      </c>
      <c r="X13" s="426"/>
      <c r="Y13" s="426"/>
      <c r="Z13" s="426"/>
      <c r="AA13" s="426"/>
      <c r="AB13" s="427"/>
      <c r="AC13" s="389">
        <v>4736</v>
      </c>
      <c r="AD13" s="390"/>
      <c r="AE13" s="390"/>
      <c r="AF13" s="390"/>
      <c r="AG13" s="391"/>
      <c r="AH13" s="389">
        <v>6681</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2273226</v>
      </c>
      <c r="BO13" s="414"/>
      <c r="BP13" s="414"/>
      <c r="BQ13" s="414"/>
      <c r="BR13" s="414"/>
      <c r="BS13" s="414"/>
      <c r="BT13" s="414"/>
      <c r="BU13" s="415"/>
      <c r="BV13" s="413">
        <v>-181720</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9.6999999999999993</v>
      </c>
      <c r="CU13" s="384"/>
      <c r="CV13" s="384"/>
      <c r="CW13" s="384"/>
      <c r="CX13" s="384"/>
      <c r="CY13" s="384"/>
      <c r="CZ13" s="384"/>
      <c r="DA13" s="385"/>
      <c r="DB13" s="383">
        <v>11.1</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333802</v>
      </c>
      <c r="S14" s="515"/>
      <c r="T14" s="515"/>
      <c r="U14" s="515"/>
      <c r="V14" s="516"/>
      <c r="W14" s="517"/>
      <c r="X14" s="429"/>
      <c r="Y14" s="429"/>
      <c r="Z14" s="429"/>
      <c r="AA14" s="429"/>
      <c r="AB14" s="430"/>
      <c r="AC14" s="507">
        <v>3.2</v>
      </c>
      <c r="AD14" s="508"/>
      <c r="AE14" s="508"/>
      <c r="AF14" s="508"/>
      <c r="AG14" s="509"/>
      <c r="AH14" s="507">
        <v>4.2</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36.700000000000003</v>
      </c>
      <c r="CU14" s="486"/>
      <c r="CV14" s="486"/>
      <c r="CW14" s="486"/>
      <c r="CX14" s="486"/>
      <c r="CY14" s="486"/>
      <c r="CZ14" s="486"/>
      <c r="DA14" s="487"/>
      <c r="DB14" s="518">
        <v>40.799999999999997</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332068</v>
      </c>
      <c r="S15" s="515"/>
      <c r="T15" s="515"/>
      <c r="U15" s="515"/>
      <c r="V15" s="516"/>
      <c r="W15" s="502" t="s">
        <v>127</v>
      </c>
      <c r="X15" s="426"/>
      <c r="Y15" s="426"/>
      <c r="Z15" s="426"/>
      <c r="AA15" s="426"/>
      <c r="AB15" s="427"/>
      <c r="AC15" s="389">
        <v>46002</v>
      </c>
      <c r="AD15" s="390"/>
      <c r="AE15" s="390"/>
      <c r="AF15" s="390"/>
      <c r="AG15" s="391"/>
      <c r="AH15" s="389">
        <v>51435</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42503904</v>
      </c>
      <c r="BO15" s="409"/>
      <c r="BP15" s="409"/>
      <c r="BQ15" s="409"/>
      <c r="BR15" s="409"/>
      <c r="BS15" s="409"/>
      <c r="BT15" s="409"/>
      <c r="BU15" s="410"/>
      <c r="BV15" s="408">
        <v>40029330</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31.2</v>
      </c>
      <c r="AD16" s="508"/>
      <c r="AE16" s="508"/>
      <c r="AF16" s="508"/>
      <c r="AG16" s="509"/>
      <c r="AH16" s="507">
        <v>32</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56327382</v>
      </c>
      <c r="BO16" s="414"/>
      <c r="BP16" s="414"/>
      <c r="BQ16" s="414"/>
      <c r="BR16" s="414"/>
      <c r="BS16" s="414"/>
      <c r="BT16" s="414"/>
      <c r="BU16" s="415"/>
      <c r="BV16" s="413">
        <v>55668214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96852</v>
      </c>
      <c r="AD17" s="390"/>
      <c r="AE17" s="390"/>
      <c r="AF17" s="390"/>
      <c r="AG17" s="391"/>
      <c r="AH17" s="389">
        <v>101642</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54634082</v>
      </c>
      <c r="BO17" s="414"/>
      <c r="BP17" s="414"/>
      <c r="BQ17" s="414"/>
      <c r="BR17" s="414"/>
      <c r="BS17" s="414"/>
      <c r="BT17" s="414"/>
      <c r="BU17" s="415"/>
      <c r="BV17" s="413">
        <v>52216965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1232.02</v>
      </c>
      <c r="M18" s="478"/>
      <c r="N18" s="478"/>
      <c r="O18" s="478"/>
      <c r="P18" s="478"/>
      <c r="Q18" s="478"/>
      <c r="R18" s="479"/>
      <c r="S18" s="479"/>
      <c r="T18" s="479"/>
      <c r="U18" s="479"/>
      <c r="V18" s="480"/>
      <c r="W18" s="494"/>
      <c r="X18" s="495"/>
      <c r="Y18" s="495"/>
      <c r="Z18" s="495"/>
      <c r="AA18" s="495"/>
      <c r="AB18" s="503"/>
      <c r="AC18" s="377">
        <v>65.599999999999994</v>
      </c>
      <c r="AD18" s="378"/>
      <c r="AE18" s="378"/>
      <c r="AF18" s="378"/>
      <c r="AG18" s="481"/>
      <c r="AH18" s="377">
        <v>63.2</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61908013</v>
      </c>
      <c r="BO18" s="414"/>
      <c r="BP18" s="414"/>
      <c r="BQ18" s="414"/>
      <c r="BR18" s="414"/>
      <c r="BS18" s="414"/>
      <c r="BT18" s="414"/>
      <c r="BU18" s="415"/>
      <c r="BV18" s="413">
        <v>63132917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284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107833002</v>
      </c>
      <c r="BO19" s="414"/>
      <c r="BP19" s="414"/>
      <c r="BQ19" s="414"/>
      <c r="BR19" s="414"/>
      <c r="BS19" s="414"/>
      <c r="BT19" s="414"/>
      <c r="BU19" s="415"/>
      <c r="BV19" s="413">
        <v>106804905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141069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127483396</v>
      </c>
      <c r="BO23" s="414"/>
      <c r="BP23" s="414"/>
      <c r="BQ23" s="414"/>
      <c r="BR23" s="414"/>
      <c r="BS23" s="414"/>
      <c r="BT23" s="414"/>
      <c r="BU23" s="415"/>
      <c r="BV23" s="413">
        <v>127342413</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10890</v>
      </c>
      <c r="R24" s="390"/>
      <c r="S24" s="390"/>
      <c r="T24" s="390"/>
      <c r="U24" s="390"/>
      <c r="V24" s="391"/>
      <c r="W24" s="455"/>
      <c r="X24" s="446"/>
      <c r="Y24" s="447"/>
      <c r="Z24" s="386" t="s">
        <v>150</v>
      </c>
      <c r="AA24" s="387"/>
      <c r="AB24" s="387"/>
      <c r="AC24" s="387"/>
      <c r="AD24" s="387"/>
      <c r="AE24" s="387"/>
      <c r="AF24" s="387"/>
      <c r="AG24" s="388"/>
      <c r="AH24" s="389">
        <v>2149</v>
      </c>
      <c r="AI24" s="390"/>
      <c r="AJ24" s="390"/>
      <c r="AK24" s="390"/>
      <c r="AL24" s="391"/>
      <c r="AM24" s="389">
        <v>6831671</v>
      </c>
      <c r="AN24" s="390"/>
      <c r="AO24" s="390"/>
      <c r="AP24" s="390"/>
      <c r="AQ24" s="390"/>
      <c r="AR24" s="391"/>
      <c r="AS24" s="389">
        <v>3179</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88632375</v>
      </c>
      <c r="BO24" s="414"/>
      <c r="BP24" s="414"/>
      <c r="BQ24" s="414"/>
      <c r="BR24" s="414"/>
      <c r="BS24" s="414"/>
      <c r="BT24" s="414"/>
      <c r="BU24" s="415"/>
      <c r="BV24" s="413">
        <v>91629067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2</v>
      </c>
      <c r="M25" s="390"/>
      <c r="N25" s="390"/>
      <c r="O25" s="390"/>
      <c r="P25" s="391"/>
      <c r="Q25" s="389">
        <v>8910</v>
      </c>
      <c r="R25" s="390"/>
      <c r="S25" s="390"/>
      <c r="T25" s="390"/>
      <c r="U25" s="390"/>
      <c r="V25" s="391"/>
      <c r="W25" s="455"/>
      <c r="X25" s="446"/>
      <c r="Y25" s="447"/>
      <c r="Z25" s="386" t="s">
        <v>153</v>
      </c>
      <c r="AA25" s="387"/>
      <c r="AB25" s="387"/>
      <c r="AC25" s="387"/>
      <c r="AD25" s="387"/>
      <c r="AE25" s="387"/>
      <c r="AF25" s="387"/>
      <c r="AG25" s="388"/>
      <c r="AH25" s="389">
        <v>354</v>
      </c>
      <c r="AI25" s="390"/>
      <c r="AJ25" s="390"/>
      <c r="AK25" s="390"/>
      <c r="AL25" s="391"/>
      <c r="AM25" s="389">
        <v>1015980</v>
      </c>
      <c r="AN25" s="390"/>
      <c r="AO25" s="390"/>
      <c r="AP25" s="390"/>
      <c r="AQ25" s="390"/>
      <c r="AR25" s="391"/>
      <c r="AS25" s="389">
        <v>2870</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13045392</v>
      </c>
      <c r="BO25" s="409"/>
      <c r="BP25" s="409"/>
      <c r="BQ25" s="409"/>
      <c r="BR25" s="409"/>
      <c r="BS25" s="409"/>
      <c r="BT25" s="409"/>
      <c r="BU25" s="410"/>
      <c r="BV25" s="408">
        <v>18014828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7740</v>
      </c>
      <c r="R26" s="390"/>
      <c r="S26" s="390"/>
      <c r="T26" s="390"/>
      <c r="U26" s="390"/>
      <c r="V26" s="391"/>
      <c r="W26" s="455"/>
      <c r="X26" s="446"/>
      <c r="Y26" s="447"/>
      <c r="Z26" s="386" t="s">
        <v>156</v>
      </c>
      <c r="AA26" s="468"/>
      <c r="AB26" s="468"/>
      <c r="AC26" s="468"/>
      <c r="AD26" s="468"/>
      <c r="AE26" s="468"/>
      <c r="AF26" s="468"/>
      <c r="AG26" s="469"/>
      <c r="AH26" s="389">
        <v>139</v>
      </c>
      <c r="AI26" s="390"/>
      <c r="AJ26" s="390"/>
      <c r="AK26" s="390"/>
      <c r="AL26" s="391"/>
      <c r="AM26" s="389">
        <v>496925</v>
      </c>
      <c r="AN26" s="390"/>
      <c r="AO26" s="390"/>
      <c r="AP26" s="390"/>
      <c r="AQ26" s="390"/>
      <c r="AR26" s="391"/>
      <c r="AS26" s="389">
        <v>3575</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v>400000</v>
      </c>
      <c r="BO26" s="414"/>
      <c r="BP26" s="414"/>
      <c r="BQ26" s="414"/>
      <c r="BR26" s="414"/>
      <c r="BS26" s="414"/>
      <c r="BT26" s="414"/>
      <c r="BU26" s="415"/>
      <c r="BV26" s="413">
        <v>500000</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7000</v>
      </c>
      <c r="R27" s="390"/>
      <c r="S27" s="390"/>
      <c r="T27" s="390"/>
      <c r="U27" s="390"/>
      <c r="V27" s="391"/>
      <c r="W27" s="455"/>
      <c r="X27" s="446"/>
      <c r="Y27" s="447"/>
      <c r="Z27" s="386" t="s">
        <v>159</v>
      </c>
      <c r="AA27" s="387"/>
      <c r="AB27" s="387"/>
      <c r="AC27" s="387"/>
      <c r="AD27" s="387"/>
      <c r="AE27" s="387"/>
      <c r="AF27" s="387"/>
      <c r="AG27" s="388"/>
      <c r="AH27" s="389">
        <v>61</v>
      </c>
      <c r="AI27" s="390"/>
      <c r="AJ27" s="390"/>
      <c r="AK27" s="390"/>
      <c r="AL27" s="391"/>
      <c r="AM27" s="389">
        <v>204879</v>
      </c>
      <c r="AN27" s="390"/>
      <c r="AO27" s="390"/>
      <c r="AP27" s="390"/>
      <c r="AQ27" s="390"/>
      <c r="AR27" s="391"/>
      <c r="AS27" s="389">
        <v>3359</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3990343</v>
      </c>
      <c r="BO27" s="417"/>
      <c r="BP27" s="417"/>
      <c r="BQ27" s="417"/>
      <c r="BR27" s="417"/>
      <c r="BS27" s="417"/>
      <c r="BT27" s="417"/>
      <c r="BU27" s="418"/>
      <c r="BV27" s="416">
        <v>3990343</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6600</v>
      </c>
      <c r="R28" s="390"/>
      <c r="S28" s="390"/>
      <c r="T28" s="390"/>
      <c r="U28" s="390"/>
      <c r="V28" s="391"/>
      <c r="W28" s="455"/>
      <c r="X28" s="446"/>
      <c r="Y28" s="447"/>
      <c r="Z28" s="386" t="s">
        <v>162</v>
      </c>
      <c r="AA28" s="387"/>
      <c r="AB28" s="387"/>
      <c r="AC28" s="387"/>
      <c r="AD28" s="387"/>
      <c r="AE28" s="387"/>
      <c r="AF28" s="387"/>
      <c r="AG28" s="388"/>
      <c r="AH28" s="389">
        <v>1</v>
      </c>
      <c r="AI28" s="390"/>
      <c r="AJ28" s="390"/>
      <c r="AK28" s="390"/>
      <c r="AL28" s="391"/>
      <c r="AM28" s="389" t="s">
        <v>163</v>
      </c>
      <c r="AN28" s="390"/>
      <c r="AO28" s="390"/>
      <c r="AP28" s="390"/>
      <c r="AQ28" s="390"/>
      <c r="AR28" s="391"/>
      <c r="AS28" s="389" t="s">
        <v>163</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14340384</v>
      </c>
      <c r="BO28" s="409"/>
      <c r="BP28" s="409"/>
      <c r="BQ28" s="409"/>
      <c r="BR28" s="409"/>
      <c r="BS28" s="409"/>
      <c r="BT28" s="409"/>
      <c r="BU28" s="410"/>
      <c r="BV28" s="408">
        <v>11816226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35</v>
      </c>
      <c r="M29" s="390"/>
      <c r="N29" s="390"/>
      <c r="O29" s="390"/>
      <c r="P29" s="391"/>
      <c r="Q29" s="389">
        <v>6300</v>
      </c>
      <c r="R29" s="390"/>
      <c r="S29" s="390"/>
      <c r="T29" s="390"/>
      <c r="U29" s="390"/>
      <c r="V29" s="391"/>
      <c r="W29" s="456"/>
      <c r="X29" s="457"/>
      <c r="Y29" s="458"/>
      <c r="Z29" s="386" t="s">
        <v>167</v>
      </c>
      <c r="AA29" s="387"/>
      <c r="AB29" s="387"/>
      <c r="AC29" s="387"/>
      <c r="AD29" s="387"/>
      <c r="AE29" s="387"/>
      <c r="AF29" s="387"/>
      <c r="AG29" s="388"/>
      <c r="AH29" s="389">
        <v>2211</v>
      </c>
      <c r="AI29" s="390"/>
      <c r="AJ29" s="390"/>
      <c r="AK29" s="390"/>
      <c r="AL29" s="391"/>
      <c r="AM29" s="389">
        <v>7040243</v>
      </c>
      <c r="AN29" s="390"/>
      <c r="AO29" s="390"/>
      <c r="AP29" s="390"/>
      <c r="AQ29" s="390"/>
      <c r="AR29" s="391"/>
      <c r="AS29" s="389">
        <v>3184</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2523853</v>
      </c>
      <c r="BO29" s="414"/>
      <c r="BP29" s="414"/>
      <c r="BQ29" s="414"/>
      <c r="BR29" s="414"/>
      <c r="BS29" s="414"/>
      <c r="BT29" s="414"/>
      <c r="BU29" s="415"/>
      <c r="BV29" s="413">
        <v>2522379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101.6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57693832</v>
      </c>
      <c r="BO30" s="417"/>
      <c r="BP30" s="417"/>
      <c r="BQ30" s="417"/>
      <c r="BR30" s="417"/>
      <c r="BS30" s="417"/>
      <c r="BT30" s="417"/>
      <c r="BU30" s="418"/>
      <c r="BV30" s="416">
        <v>69051360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5</v>
      </c>
      <c r="V34" s="373"/>
      <c r="W34" s="372" t="str">
        <f>IF('各会計、関係団体の財政状況及び健全化判断比率'!B28="","",'各会計、関係団体の財政状況及び健全化判断比率'!B28)</f>
        <v>国民健康保険事業（事業勘定）特別会計</v>
      </c>
      <c r="X34" s="372"/>
      <c r="Y34" s="372"/>
      <c r="Z34" s="372"/>
      <c r="AA34" s="372"/>
      <c r="AB34" s="372"/>
      <c r="AC34" s="372"/>
      <c r="AD34" s="372"/>
      <c r="AE34" s="372"/>
      <c r="AF34" s="372"/>
      <c r="AG34" s="372"/>
      <c r="AH34" s="372"/>
      <c r="AI34" s="372"/>
      <c r="AJ34" s="372"/>
      <c r="AK34" s="372"/>
      <c r="AL34" s="165"/>
      <c r="AM34" s="373">
        <f>IF(AO34="","",MAX(C34:D43,U34:V43)+1)</f>
        <v>10</v>
      </c>
      <c r="AN34" s="373"/>
      <c r="AO34" s="372" t="str">
        <f>IF('各会計、関係団体の財政状況及び健全化判断比率'!B33="","",'各会計、関係団体の財政状況及び健全化判断比率'!B33)</f>
        <v>水道事業会計</v>
      </c>
      <c r="AP34" s="372"/>
      <c r="AQ34" s="372"/>
      <c r="AR34" s="372"/>
      <c r="AS34" s="372"/>
      <c r="AT34" s="372"/>
      <c r="AU34" s="372"/>
      <c r="AV34" s="372"/>
      <c r="AW34" s="372"/>
      <c r="AX34" s="372"/>
      <c r="AY34" s="372"/>
      <c r="AZ34" s="372"/>
      <c r="BA34" s="372"/>
      <c r="BB34" s="372"/>
      <c r="BC34" s="372"/>
      <c r="BD34" s="165"/>
      <c r="BE34" s="373">
        <f>IF(BG34="","",MAX(C34:D43,U34:V43,AM34:AN43)+1)</f>
        <v>12</v>
      </c>
      <c r="BF34" s="373"/>
      <c r="BG34" s="372" t="str">
        <f>IF('各会計、関係団体の財政状況及び健全化判断比率'!B35="","",'各会計、関係団体の財政状況及び健全化判断比率'!B35)</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15</v>
      </c>
      <c r="BX34" s="373"/>
      <c r="BY34" s="372" t="str">
        <f>IF('各会計、関係団体の財政状況及び健全化判断比率'!B68="","",'各会計、関係団体の財政状況及び健全化判断比率'!B68)</f>
        <v>公立小野町地方綜合病院企業団</v>
      </c>
      <c r="BZ34" s="372"/>
      <c r="CA34" s="372"/>
      <c r="CB34" s="372"/>
      <c r="CC34" s="372"/>
      <c r="CD34" s="372"/>
      <c r="CE34" s="372"/>
      <c r="CF34" s="372"/>
      <c r="CG34" s="372"/>
      <c r="CH34" s="372"/>
      <c r="CI34" s="372"/>
      <c r="CJ34" s="372"/>
      <c r="CK34" s="372"/>
      <c r="CL34" s="372"/>
      <c r="CM34" s="372"/>
      <c r="CN34" s="165"/>
      <c r="CO34" s="373">
        <f>IF(CQ34="","",MAX(C34:D43,U34:V43,AM34:AN43,BE34:BF43,BW34:BX43)+1)</f>
        <v>24</v>
      </c>
      <c r="CP34" s="373"/>
      <c r="CQ34" s="372" t="str">
        <f>IF('各会計、関係団体の財政状況及び健全化判断比率'!BS7="","",'各会計、関係団体の財政状況及び健全化判断比率'!BS7)</f>
        <v>いわき市国際交流協会</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母子父子寡婦福祉資金貸付金特別会計</v>
      </c>
      <c r="F35" s="372"/>
      <c r="G35" s="372"/>
      <c r="H35" s="372"/>
      <c r="I35" s="372"/>
      <c r="J35" s="372"/>
      <c r="K35" s="372"/>
      <c r="L35" s="372"/>
      <c r="M35" s="372"/>
      <c r="N35" s="372"/>
      <c r="O35" s="372"/>
      <c r="P35" s="372"/>
      <c r="Q35" s="372"/>
      <c r="R35" s="372"/>
      <c r="S35" s="372"/>
      <c r="T35" s="165"/>
      <c r="U35" s="373">
        <f>IF(W35="","",U34+1)</f>
        <v>6</v>
      </c>
      <c r="V35" s="373"/>
      <c r="W35" s="372" t="str">
        <f>IF('各会計、関係団体の財政状況及び健全化判断比率'!B29="","",'各会計、関係団体の財政状況及び健全化判断比率'!B29)</f>
        <v>国民健康保険事業（直診勘定）特別会計</v>
      </c>
      <c r="X35" s="372"/>
      <c r="Y35" s="372"/>
      <c r="Z35" s="372"/>
      <c r="AA35" s="372"/>
      <c r="AB35" s="372"/>
      <c r="AC35" s="372"/>
      <c r="AD35" s="372"/>
      <c r="AE35" s="372"/>
      <c r="AF35" s="372"/>
      <c r="AG35" s="372"/>
      <c r="AH35" s="372"/>
      <c r="AI35" s="372"/>
      <c r="AJ35" s="372"/>
      <c r="AK35" s="372"/>
      <c r="AL35" s="165"/>
      <c r="AM35" s="373">
        <f t="shared" ref="AM35:AM43" si="0">IF(AO35="","",AM34+1)</f>
        <v>11</v>
      </c>
      <c r="AN35" s="373"/>
      <c r="AO35" s="372" t="str">
        <f>IF('各会計、関係団体の財政状況及び健全化判断比率'!B34="","",'各会計、関係団体の財政状況及び健全化判断比率'!B34)</f>
        <v>病院事業会計</v>
      </c>
      <c r="AP35" s="372"/>
      <c r="AQ35" s="372"/>
      <c r="AR35" s="372"/>
      <c r="AS35" s="372"/>
      <c r="AT35" s="372"/>
      <c r="AU35" s="372"/>
      <c r="AV35" s="372"/>
      <c r="AW35" s="372"/>
      <c r="AX35" s="372"/>
      <c r="AY35" s="372"/>
      <c r="AZ35" s="372"/>
      <c r="BA35" s="372"/>
      <c r="BB35" s="372"/>
      <c r="BC35" s="372"/>
      <c r="BD35" s="165"/>
      <c r="BE35" s="373">
        <f t="shared" ref="BE35:BE43" si="1">IF(BG35="","",BE34+1)</f>
        <v>13</v>
      </c>
      <c r="BF35" s="373"/>
      <c r="BG35" s="372" t="str">
        <f>IF('各会計、関係団体の財政状況及び健全化判断比率'!B36="","",'各会計、関係団体の財政状況及び健全化判断比率'!B36)</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16</v>
      </c>
      <c r="BX35" s="373"/>
      <c r="BY35" s="372" t="str">
        <f>IF('各会計、関係団体の財政状況及び健全化判断比率'!B69="","",'各会計、関係団体の財政状況及び健全化判断比率'!B69)</f>
        <v>福島県市町村総合事務組合（一般会計）</v>
      </c>
      <c r="BZ35" s="372"/>
      <c r="CA35" s="372"/>
      <c r="CB35" s="372"/>
      <c r="CC35" s="372"/>
      <c r="CD35" s="372"/>
      <c r="CE35" s="372"/>
      <c r="CF35" s="372"/>
      <c r="CG35" s="372"/>
      <c r="CH35" s="372"/>
      <c r="CI35" s="372"/>
      <c r="CJ35" s="372"/>
      <c r="CK35" s="372"/>
      <c r="CL35" s="372"/>
      <c r="CM35" s="372"/>
      <c r="CN35" s="165"/>
      <c r="CO35" s="373">
        <f t="shared" ref="CO35:CO43" si="3">IF(CQ35="","",CO34+1)</f>
        <v>25</v>
      </c>
      <c r="CP35" s="373"/>
      <c r="CQ35" s="372" t="str">
        <f>IF('各会計、関係団体の財政状況及び健全化判断比率'!BS8="","",'各会計、関係団体の財政状況及び健全化判断比率'!BS8)</f>
        <v>常磐湯本温泉</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土地区画整理事業特別会計</v>
      </c>
      <c r="F36" s="372"/>
      <c r="G36" s="372"/>
      <c r="H36" s="372"/>
      <c r="I36" s="372"/>
      <c r="J36" s="372"/>
      <c r="K36" s="372"/>
      <c r="L36" s="372"/>
      <c r="M36" s="372"/>
      <c r="N36" s="372"/>
      <c r="O36" s="372"/>
      <c r="P36" s="372"/>
      <c r="Q36" s="372"/>
      <c r="R36" s="372"/>
      <c r="S36" s="372"/>
      <c r="T36" s="165"/>
      <c r="U36" s="373">
        <f t="shared" ref="U36:U43" si="4">IF(W36="","",U35+1)</f>
        <v>7</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14</v>
      </c>
      <c r="BF36" s="373"/>
      <c r="BG36" s="372" t="str">
        <f>IF('各会計、関係団体の財政状況及び健全化判断比率'!B37="","",'各会計、関係団体の財政状況及び健全化判断比率'!B37)</f>
        <v>中央卸売市場事業特別会計</v>
      </c>
      <c r="BH36" s="372"/>
      <c r="BI36" s="372"/>
      <c r="BJ36" s="372"/>
      <c r="BK36" s="372"/>
      <c r="BL36" s="372"/>
      <c r="BM36" s="372"/>
      <c r="BN36" s="372"/>
      <c r="BO36" s="372"/>
      <c r="BP36" s="372"/>
      <c r="BQ36" s="372"/>
      <c r="BR36" s="372"/>
      <c r="BS36" s="372"/>
      <c r="BT36" s="372"/>
      <c r="BU36" s="372"/>
      <c r="BV36" s="165"/>
      <c r="BW36" s="373">
        <f t="shared" si="2"/>
        <v>17</v>
      </c>
      <c r="BX36" s="373"/>
      <c r="BY36" s="372" t="str">
        <f>IF('各会計、関係団体の財政状況及び健全化判断比率'!B70="","",'各会計、関係団体の財政状況及び健全化判断比率'!B70)</f>
        <v>福島県市町村総合事務組合（消防補償等特別会計）</v>
      </c>
      <c r="BZ36" s="372"/>
      <c r="CA36" s="372"/>
      <c r="CB36" s="372"/>
      <c r="CC36" s="372"/>
      <c r="CD36" s="372"/>
      <c r="CE36" s="372"/>
      <c r="CF36" s="372"/>
      <c r="CG36" s="372"/>
      <c r="CH36" s="372"/>
      <c r="CI36" s="372"/>
      <c r="CJ36" s="372"/>
      <c r="CK36" s="372"/>
      <c r="CL36" s="372"/>
      <c r="CM36" s="372"/>
      <c r="CN36" s="165"/>
      <c r="CO36" s="373">
        <f t="shared" si="3"/>
        <v>26</v>
      </c>
      <c r="CP36" s="373"/>
      <c r="CQ36" s="372" t="str">
        <f>IF('各会計、関係団体の財政状況及び健全化判断比率'!BS9="","",'各会計、関係団体の財政状況及び健全化判断比率'!BS9)</f>
        <v>いわき市社会福祉施設事業団</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f>IF(E37="","",C36+1)</f>
        <v>4</v>
      </c>
      <c r="D37" s="373"/>
      <c r="E37" s="372" t="str">
        <f>IF('各会計、関係団体の財政状況及び健全化判断比率'!B10="","",'各会計、関係団体の財政状況及び健全化判断比率'!B10)</f>
        <v>地域汚水処理事業特別会計</v>
      </c>
      <c r="F37" s="372"/>
      <c r="G37" s="372"/>
      <c r="H37" s="372"/>
      <c r="I37" s="372"/>
      <c r="J37" s="372"/>
      <c r="K37" s="372"/>
      <c r="L37" s="372"/>
      <c r="M37" s="372"/>
      <c r="N37" s="372"/>
      <c r="O37" s="372"/>
      <c r="P37" s="372"/>
      <c r="Q37" s="372"/>
      <c r="R37" s="372"/>
      <c r="S37" s="372"/>
      <c r="T37" s="165"/>
      <c r="U37" s="373">
        <f t="shared" si="4"/>
        <v>8</v>
      </c>
      <c r="V37" s="373"/>
      <c r="W37" s="372" t="str">
        <f>IF('各会計、関係団体の財政状況及び健全化判断比率'!B31="","",'各会計、関係団体の財政状況及び健全化判断比率'!B31)</f>
        <v>介護保険特別会計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18</v>
      </c>
      <c r="BX37" s="373"/>
      <c r="BY37" s="372" t="str">
        <f>IF('各会計、関係団体の財政状況及び健全化判断比率'!B71="","",'各会計、関係団体の財政状況及び健全化判断比率'!B71)</f>
        <v>福島県市町村総合事務組合（消防賞じゅつ特別会計）</v>
      </c>
      <c r="BZ37" s="372"/>
      <c r="CA37" s="372"/>
      <c r="CB37" s="372"/>
      <c r="CC37" s="372"/>
      <c r="CD37" s="372"/>
      <c r="CE37" s="372"/>
      <c r="CF37" s="372"/>
      <c r="CG37" s="372"/>
      <c r="CH37" s="372"/>
      <c r="CI37" s="372"/>
      <c r="CJ37" s="372"/>
      <c r="CK37" s="372"/>
      <c r="CL37" s="372"/>
      <c r="CM37" s="372"/>
      <c r="CN37" s="165"/>
      <c r="CO37" s="373">
        <f t="shared" si="3"/>
        <v>27</v>
      </c>
      <c r="CP37" s="373"/>
      <c r="CQ37" s="372" t="str">
        <f>IF('各会計、関係団体の財政状況及び健全化判断比率'!BS10="","",'各会計、関係団体の財政状況及び健全化判断比率'!BS10)</f>
        <v>いわきの里鬼ヶ城</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9</v>
      </c>
      <c r="V38" s="373"/>
      <c r="W38" s="372" t="str">
        <f>IF('各会計、関係団体の財政状況及び健全化判断比率'!B32="","",'各会計、関係団体の財政状況及び健全化判断比率'!B32)</f>
        <v>競輪事業特別会計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19</v>
      </c>
      <c r="BX38" s="373"/>
      <c r="BY38" s="372" t="str">
        <f>IF('各会計、関係団体の財政状況及び健全化判断比率'!B72="","",'各会計、関係団体の財政状況及び健全化判断比率'!B72)</f>
        <v>福島県市町村総合事務組合（非常勤職員公務災害補償特別会計）</v>
      </c>
      <c r="BZ38" s="372"/>
      <c r="CA38" s="372"/>
      <c r="CB38" s="372"/>
      <c r="CC38" s="372"/>
      <c r="CD38" s="372"/>
      <c r="CE38" s="372"/>
      <c r="CF38" s="372"/>
      <c r="CG38" s="372"/>
      <c r="CH38" s="372"/>
      <c r="CI38" s="372"/>
      <c r="CJ38" s="372"/>
      <c r="CK38" s="372"/>
      <c r="CL38" s="372"/>
      <c r="CM38" s="372"/>
      <c r="CN38" s="165"/>
      <c r="CO38" s="373">
        <f t="shared" si="3"/>
        <v>28</v>
      </c>
      <c r="CP38" s="373"/>
      <c r="CQ38" s="372" t="str">
        <f>IF('各会計、関係団体の財政状況及び健全化判断比率'!BS11="","",'各会計、関係団体の財政状況及び健全化判断比率'!BS11)</f>
        <v>いわき勤労福祉事業団</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20</v>
      </c>
      <c r="BX39" s="373"/>
      <c r="BY39" s="372" t="str">
        <f>IF('各会計、関係団体の財政状況及び健全化判断比率'!B73="","",'各会計、関係団体の財政状況及び健全化判断比率'!B73)</f>
        <v>福島県市町村総合事務組合（自治会館管理特別会計）</v>
      </c>
      <c r="BZ39" s="372"/>
      <c r="CA39" s="372"/>
      <c r="CB39" s="372"/>
      <c r="CC39" s="372"/>
      <c r="CD39" s="372"/>
      <c r="CE39" s="372"/>
      <c r="CF39" s="372"/>
      <c r="CG39" s="372"/>
      <c r="CH39" s="372"/>
      <c r="CI39" s="372"/>
      <c r="CJ39" s="372"/>
      <c r="CK39" s="372"/>
      <c r="CL39" s="372"/>
      <c r="CM39" s="372"/>
      <c r="CN39" s="165"/>
      <c r="CO39" s="373">
        <f t="shared" si="3"/>
        <v>29</v>
      </c>
      <c r="CP39" s="373"/>
      <c r="CQ39" s="372" t="str">
        <f>IF('各会計、関係団体の財政状況及び健全化判断比率'!BS12="","",'各会計、関係団体の財政状況及び健全化判断比率'!BS12)</f>
        <v>いわき市勤労者福祉サービスセンター</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21</v>
      </c>
      <c r="BX40" s="373"/>
      <c r="BY40" s="372" t="str">
        <f>IF('各会計、関係団体の財政状況及び健全化判断比率'!B74="","",'各会計、関係団体の財政状況及び健全化判断比率'!B74)</f>
        <v>福島県市民交通災害共済組合</v>
      </c>
      <c r="BZ40" s="372"/>
      <c r="CA40" s="372"/>
      <c r="CB40" s="372"/>
      <c r="CC40" s="372"/>
      <c r="CD40" s="372"/>
      <c r="CE40" s="372"/>
      <c r="CF40" s="372"/>
      <c r="CG40" s="372"/>
      <c r="CH40" s="372"/>
      <c r="CI40" s="372"/>
      <c r="CJ40" s="372"/>
      <c r="CK40" s="372"/>
      <c r="CL40" s="372"/>
      <c r="CM40" s="372"/>
      <c r="CN40" s="165"/>
      <c r="CO40" s="373">
        <f t="shared" si="3"/>
        <v>30</v>
      </c>
      <c r="CP40" s="373"/>
      <c r="CQ40" s="372" t="str">
        <f>IF('各会計、関係団体の財政状況及び健全化判断比率'!BS13="","",'各会計、関係団体の財政状況及び健全化判断比率'!BS13)</f>
        <v>いわき市産業振興公社</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22</v>
      </c>
      <c r="BX41" s="373"/>
      <c r="BY41" s="372" t="str">
        <f>IF('各会計、関係団体の財政状況及び健全化判断比率'!B75="","",'各会計、関係団体の財政状況及び健全化判断比率'!B75)</f>
        <v>福島県後期高齢者医療広域連合（一般会計）</v>
      </c>
      <c r="BZ41" s="372"/>
      <c r="CA41" s="372"/>
      <c r="CB41" s="372"/>
      <c r="CC41" s="372"/>
      <c r="CD41" s="372"/>
      <c r="CE41" s="372"/>
      <c r="CF41" s="372"/>
      <c r="CG41" s="372"/>
      <c r="CH41" s="372"/>
      <c r="CI41" s="372"/>
      <c r="CJ41" s="372"/>
      <c r="CK41" s="372"/>
      <c r="CL41" s="372"/>
      <c r="CM41" s="372"/>
      <c r="CN41" s="165"/>
      <c r="CO41" s="373">
        <f t="shared" si="3"/>
        <v>31</v>
      </c>
      <c r="CP41" s="373"/>
      <c r="CQ41" s="372" t="str">
        <f>IF('各会計、関係団体の財政状況及び健全化判断比率'!BS14="","",'各会計、関係団体の財政状況及び健全化判断比率'!BS14)</f>
        <v>いわき市観光物産センター</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23</v>
      </c>
      <c r="BX42" s="373"/>
      <c r="BY42" s="372" t="str">
        <f>IF('各会計、関係団体の財政状況及び健全化判断比率'!B76="","",'各会計、関係団体の財政状況及び健全化判断比率'!B76)</f>
        <v>福島県後期高齢者医療広域連合（後期高齢者医療特別会計）</v>
      </c>
      <c r="BZ42" s="372"/>
      <c r="CA42" s="372"/>
      <c r="CB42" s="372"/>
      <c r="CC42" s="372"/>
      <c r="CD42" s="372"/>
      <c r="CE42" s="372"/>
      <c r="CF42" s="372"/>
      <c r="CG42" s="372"/>
      <c r="CH42" s="372"/>
      <c r="CI42" s="372"/>
      <c r="CJ42" s="372"/>
      <c r="CK42" s="372"/>
      <c r="CL42" s="372"/>
      <c r="CM42" s="372"/>
      <c r="CN42" s="165"/>
      <c r="CO42" s="373">
        <f t="shared" si="3"/>
        <v>32</v>
      </c>
      <c r="CP42" s="373"/>
      <c r="CQ42" s="372" t="str">
        <f>IF('各会計、関係団体の財政状況及び健全化判断比率'!BS15="","",'各会計、関係団体の財政状況及び健全化判断比率'!BS15)</f>
        <v>いわきニュータウンセンター</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f t="shared" si="3"/>
        <v>33</v>
      </c>
      <c r="CP43" s="373"/>
      <c r="CQ43" s="372" t="str">
        <f>IF('各会計、関係団体の財政状況及び健全化判断比率'!BS16="","",'各会計、関係団体の財政状況及び健全化判断比率'!BS16)</f>
        <v>いわき市土地開発公社</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81" t="s">
        <v>532</v>
      </c>
      <c r="D34" s="1181"/>
      <c r="E34" s="1182"/>
      <c r="F34" s="32">
        <v>0</v>
      </c>
      <c r="G34" s="33">
        <v>0</v>
      </c>
      <c r="H34" s="33">
        <v>0</v>
      </c>
      <c r="I34" s="33" t="s">
        <v>533</v>
      </c>
      <c r="J34" s="34" t="s">
        <v>534</v>
      </c>
      <c r="K34" s="22"/>
      <c r="L34" s="22"/>
      <c r="M34" s="22"/>
      <c r="N34" s="22"/>
      <c r="O34" s="22"/>
      <c r="P34" s="22"/>
    </row>
    <row r="35" spans="1:16" ht="39" customHeight="1" x14ac:dyDescent="0.15">
      <c r="A35" s="22"/>
      <c r="B35" s="35"/>
      <c r="C35" s="1175" t="s">
        <v>535</v>
      </c>
      <c r="D35" s="1176"/>
      <c r="E35" s="1177"/>
      <c r="F35" s="36">
        <v>9.2200000000000006</v>
      </c>
      <c r="G35" s="37">
        <v>9.94</v>
      </c>
      <c r="H35" s="37">
        <v>10.97</v>
      </c>
      <c r="I35" s="37">
        <v>11.39</v>
      </c>
      <c r="J35" s="38">
        <v>13.14</v>
      </c>
      <c r="K35" s="22"/>
      <c r="L35" s="22"/>
      <c r="M35" s="22"/>
      <c r="N35" s="22"/>
      <c r="O35" s="22"/>
      <c r="P35" s="22"/>
    </row>
    <row r="36" spans="1:16" ht="39" customHeight="1" x14ac:dyDescent="0.15">
      <c r="A36" s="22"/>
      <c r="B36" s="35"/>
      <c r="C36" s="1175" t="s">
        <v>536</v>
      </c>
      <c r="D36" s="1176"/>
      <c r="E36" s="1177"/>
      <c r="F36" s="36">
        <v>1.52</v>
      </c>
      <c r="G36" s="37">
        <v>3.52</v>
      </c>
      <c r="H36" s="37">
        <v>5.28</v>
      </c>
      <c r="I36" s="37">
        <v>6.84</v>
      </c>
      <c r="J36" s="38">
        <v>8.7799999999999994</v>
      </c>
      <c r="K36" s="22"/>
      <c r="L36" s="22"/>
      <c r="M36" s="22"/>
      <c r="N36" s="22"/>
      <c r="O36" s="22"/>
      <c r="P36" s="22"/>
    </row>
    <row r="37" spans="1:16" ht="39" customHeight="1" x14ac:dyDescent="0.15">
      <c r="A37" s="22"/>
      <c r="B37" s="35"/>
      <c r="C37" s="1175" t="s">
        <v>537</v>
      </c>
      <c r="D37" s="1176"/>
      <c r="E37" s="1177"/>
      <c r="F37" s="36">
        <v>4.18</v>
      </c>
      <c r="G37" s="37">
        <v>6.28</v>
      </c>
      <c r="H37" s="37">
        <v>9</v>
      </c>
      <c r="I37" s="37">
        <v>9.66</v>
      </c>
      <c r="J37" s="38">
        <v>7.15</v>
      </c>
      <c r="K37" s="22"/>
      <c r="L37" s="22"/>
      <c r="M37" s="22"/>
      <c r="N37" s="22"/>
      <c r="O37" s="22"/>
      <c r="P37" s="22"/>
    </row>
    <row r="38" spans="1:16" ht="39" customHeight="1" x14ac:dyDescent="0.15">
      <c r="A38" s="22"/>
      <c r="B38" s="35"/>
      <c r="C38" s="1175" t="s">
        <v>538</v>
      </c>
      <c r="D38" s="1176"/>
      <c r="E38" s="1177"/>
      <c r="F38" s="36">
        <v>1.99</v>
      </c>
      <c r="G38" s="37">
        <v>3.86</v>
      </c>
      <c r="H38" s="37">
        <v>3.36</v>
      </c>
      <c r="I38" s="37">
        <v>4.1900000000000004</v>
      </c>
      <c r="J38" s="38">
        <v>3.7</v>
      </c>
      <c r="K38" s="22"/>
      <c r="L38" s="22"/>
      <c r="M38" s="22"/>
      <c r="N38" s="22"/>
      <c r="O38" s="22"/>
      <c r="P38" s="22"/>
    </row>
    <row r="39" spans="1:16" ht="39" customHeight="1" x14ac:dyDescent="0.15">
      <c r="A39" s="22"/>
      <c r="B39" s="35"/>
      <c r="C39" s="1175" t="s">
        <v>539</v>
      </c>
      <c r="D39" s="1176"/>
      <c r="E39" s="1177"/>
      <c r="F39" s="36">
        <v>0</v>
      </c>
      <c r="G39" s="37">
        <v>0.22</v>
      </c>
      <c r="H39" s="37">
        <v>0</v>
      </c>
      <c r="I39" s="37">
        <v>0</v>
      </c>
      <c r="J39" s="38">
        <v>1.87</v>
      </c>
      <c r="K39" s="22"/>
      <c r="L39" s="22"/>
      <c r="M39" s="22"/>
      <c r="N39" s="22"/>
      <c r="O39" s="22"/>
      <c r="P39" s="22"/>
    </row>
    <row r="40" spans="1:16" ht="39" customHeight="1" x14ac:dyDescent="0.15">
      <c r="A40" s="22"/>
      <c r="B40" s="35"/>
      <c r="C40" s="1175" t="s">
        <v>540</v>
      </c>
      <c r="D40" s="1176"/>
      <c r="E40" s="1177"/>
      <c r="F40" s="36">
        <v>0.6</v>
      </c>
      <c r="G40" s="37">
        <v>1.27</v>
      </c>
      <c r="H40" s="37">
        <v>1.39</v>
      </c>
      <c r="I40" s="37">
        <v>0.78</v>
      </c>
      <c r="J40" s="38">
        <v>0.91</v>
      </c>
      <c r="K40" s="22"/>
      <c r="L40" s="22"/>
      <c r="M40" s="22"/>
      <c r="N40" s="22"/>
      <c r="O40" s="22"/>
      <c r="P40" s="22"/>
    </row>
    <row r="41" spans="1:16" ht="39" customHeight="1" x14ac:dyDescent="0.15">
      <c r="A41" s="22"/>
      <c r="B41" s="35"/>
      <c r="C41" s="1175" t="s">
        <v>541</v>
      </c>
      <c r="D41" s="1176"/>
      <c r="E41" s="1177"/>
      <c r="F41" s="36">
        <v>0.96</v>
      </c>
      <c r="G41" s="37">
        <v>1.19</v>
      </c>
      <c r="H41" s="37">
        <v>1.36</v>
      </c>
      <c r="I41" s="37">
        <v>0.78</v>
      </c>
      <c r="J41" s="38">
        <v>0.87</v>
      </c>
      <c r="K41" s="22"/>
      <c r="L41" s="22"/>
      <c r="M41" s="22"/>
      <c r="N41" s="22"/>
      <c r="O41" s="22"/>
      <c r="P41" s="22"/>
    </row>
    <row r="42" spans="1:16" ht="39" customHeight="1" x14ac:dyDescent="0.15">
      <c r="A42" s="22"/>
      <c r="B42" s="39"/>
      <c r="C42" s="1175" t="s">
        <v>542</v>
      </c>
      <c r="D42" s="1176"/>
      <c r="E42" s="1177"/>
      <c r="F42" s="36" t="s">
        <v>543</v>
      </c>
      <c r="G42" s="37" t="s">
        <v>487</v>
      </c>
      <c r="H42" s="37" t="s">
        <v>487</v>
      </c>
      <c r="I42" s="37" t="s">
        <v>487</v>
      </c>
      <c r="J42" s="38" t="s">
        <v>487</v>
      </c>
      <c r="K42" s="22"/>
      <c r="L42" s="22"/>
      <c r="M42" s="22"/>
      <c r="N42" s="22"/>
      <c r="O42" s="22"/>
      <c r="P42" s="22"/>
    </row>
    <row r="43" spans="1:16" ht="39" customHeight="1" thickBot="1" x14ac:dyDescent="0.2">
      <c r="A43" s="22"/>
      <c r="B43" s="40"/>
      <c r="C43" s="1178" t="s">
        <v>544</v>
      </c>
      <c r="D43" s="1179"/>
      <c r="E43" s="1180"/>
      <c r="F43" s="41">
        <v>0.38</v>
      </c>
      <c r="G43" s="42">
        <v>0.43</v>
      </c>
      <c r="H43" s="42">
        <v>0.47</v>
      </c>
      <c r="I43" s="42">
        <v>0.47</v>
      </c>
      <c r="J43" s="43">
        <v>0.52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17000</v>
      </c>
      <c r="L45" s="60">
        <v>16276</v>
      </c>
      <c r="M45" s="60">
        <v>15136</v>
      </c>
      <c r="N45" s="60">
        <v>14490</v>
      </c>
      <c r="O45" s="61">
        <v>12132</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487</v>
      </c>
      <c r="L46" s="64" t="s">
        <v>487</v>
      </c>
      <c r="M46" s="64" t="s">
        <v>487</v>
      </c>
      <c r="N46" s="64" t="s">
        <v>487</v>
      </c>
      <c r="O46" s="65" t="s">
        <v>487</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487</v>
      </c>
      <c r="L47" s="64" t="s">
        <v>487</v>
      </c>
      <c r="M47" s="64" t="s">
        <v>487</v>
      </c>
      <c r="N47" s="64" t="s">
        <v>487</v>
      </c>
      <c r="O47" s="65" t="s">
        <v>487</v>
      </c>
      <c r="P47" s="48"/>
      <c r="Q47" s="48"/>
      <c r="R47" s="48"/>
      <c r="S47" s="48"/>
      <c r="T47" s="48"/>
      <c r="U47" s="48"/>
    </row>
    <row r="48" spans="1:21" ht="30.75" customHeight="1" x14ac:dyDescent="0.15">
      <c r="A48" s="48"/>
      <c r="B48" s="1193"/>
      <c r="C48" s="1194"/>
      <c r="D48" s="62"/>
      <c r="E48" s="1185" t="s">
        <v>14</v>
      </c>
      <c r="F48" s="1185"/>
      <c r="G48" s="1185"/>
      <c r="H48" s="1185"/>
      <c r="I48" s="1185"/>
      <c r="J48" s="1186"/>
      <c r="K48" s="63">
        <v>3738</v>
      </c>
      <c r="L48" s="64">
        <v>3743</v>
      </c>
      <c r="M48" s="64">
        <v>3308</v>
      </c>
      <c r="N48" s="64">
        <v>3134</v>
      </c>
      <c r="O48" s="65">
        <v>3990</v>
      </c>
      <c r="P48" s="48"/>
      <c r="Q48" s="48"/>
      <c r="R48" s="48"/>
      <c r="S48" s="48"/>
      <c r="T48" s="48"/>
      <c r="U48" s="48"/>
    </row>
    <row r="49" spans="1:21" ht="30.75" customHeight="1" x14ac:dyDescent="0.15">
      <c r="A49" s="48"/>
      <c r="B49" s="1193"/>
      <c r="C49" s="1194"/>
      <c r="D49" s="62"/>
      <c r="E49" s="1185" t="s">
        <v>15</v>
      </c>
      <c r="F49" s="1185"/>
      <c r="G49" s="1185"/>
      <c r="H49" s="1185"/>
      <c r="I49" s="1185"/>
      <c r="J49" s="1186"/>
      <c r="K49" s="63">
        <v>3</v>
      </c>
      <c r="L49" s="64">
        <v>3</v>
      </c>
      <c r="M49" s="64">
        <v>3</v>
      </c>
      <c r="N49" s="64">
        <v>3</v>
      </c>
      <c r="O49" s="65">
        <v>3</v>
      </c>
      <c r="P49" s="48"/>
      <c r="Q49" s="48"/>
      <c r="R49" s="48"/>
      <c r="S49" s="48"/>
      <c r="T49" s="48"/>
      <c r="U49" s="48"/>
    </row>
    <row r="50" spans="1:21" ht="30.75" customHeight="1" x14ac:dyDescent="0.15">
      <c r="A50" s="48"/>
      <c r="B50" s="1193"/>
      <c r="C50" s="1194"/>
      <c r="D50" s="62"/>
      <c r="E50" s="1185" t="s">
        <v>16</v>
      </c>
      <c r="F50" s="1185"/>
      <c r="G50" s="1185"/>
      <c r="H50" s="1185"/>
      <c r="I50" s="1185"/>
      <c r="J50" s="1186"/>
      <c r="K50" s="63">
        <v>972</v>
      </c>
      <c r="L50" s="64">
        <v>973</v>
      </c>
      <c r="M50" s="64">
        <v>973</v>
      </c>
      <c r="N50" s="64">
        <v>1840</v>
      </c>
      <c r="O50" s="65">
        <v>973</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487</v>
      </c>
      <c r="L51" s="64" t="s">
        <v>487</v>
      </c>
      <c r="M51" s="64" t="s">
        <v>487</v>
      </c>
      <c r="N51" s="64" t="s">
        <v>487</v>
      </c>
      <c r="O51" s="65" t="s">
        <v>487</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13462</v>
      </c>
      <c r="L52" s="64">
        <v>13253</v>
      </c>
      <c r="M52" s="64">
        <v>13024</v>
      </c>
      <c r="N52" s="64">
        <v>12765</v>
      </c>
      <c r="O52" s="65">
        <v>11864</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8251</v>
      </c>
      <c r="L53" s="69">
        <v>7742</v>
      </c>
      <c r="M53" s="69">
        <v>6396</v>
      </c>
      <c r="N53" s="69">
        <v>6702</v>
      </c>
      <c r="O53" s="70">
        <v>5234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526</v>
      </c>
      <c r="J40" s="79" t="s">
        <v>527</v>
      </c>
      <c r="K40" s="79" t="s">
        <v>528</v>
      </c>
      <c r="L40" s="79" t="s">
        <v>529</v>
      </c>
      <c r="M40" s="80" t="s">
        <v>530</v>
      </c>
    </row>
    <row r="41" spans="2:13" ht="27.75" customHeight="1" x14ac:dyDescent="0.15">
      <c r="B41" s="1211" t="s">
        <v>23</v>
      </c>
      <c r="C41" s="1212"/>
      <c r="D41" s="81"/>
      <c r="E41" s="1213" t="s">
        <v>24</v>
      </c>
      <c r="F41" s="1213"/>
      <c r="G41" s="1213"/>
      <c r="H41" s="1214"/>
      <c r="I41" s="82">
        <v>132768</v>
      </c>
      <c r="J41" s="83">
        <v>128713</v>
      </c>
      <c r="K41" s="83">
        <v>126446</v>
      </c>
      <c r="L41" s="83">
        <v>125224</v>
      </c>
      <c r="M41" s="84">
        <v>125337</v>
      </c>
    </row>
    <row r="42" spans="2:13" ht="27.75" customHeight="1" x14ac:dyDescent="0.15">
      <c r="B42" s="1201"/>
      <c r="C42" s="1202"/>
      <c r="D42" s="85"/>
      <c r="E42" s="1205" t="s">
        <v>25</v>
      </c>
      <c r="F42" s="1205"/>
      <c r="G42" s="1205"/>
      <c r="H42" s="1206"/>
      <c r="I42" s="86">
        <v>11179</v>
      </c>
      <c r="J42" s="87">
        <v>11283</v>
      </c>
      <c r="K42" s="87">
        <v>10873</v>
      </c>
      <c r="L42" s="87">
        <v>8151</v>
      </c>
      <c r="M42" s="88">
        <v>7365</v>
      </c>
    </row>
    <row r="43" spans="2:13" ht="27.75" customHeight="1" x14ac:dyDescent="0.15">
      <c r="B43" s="1201"/>
      <c r="C43" s="1202"/>
      <c r="D43" s="85"/>
      <c r="E43" s="1205" t="s">
        <v>26</v>
      </c>
      <c r="F43" s="1205"/>
      <c r="G43" s="1205"/>
      <c r="H43" s="1206"/>
      <c r="I43" s="86">
        <v>54290</v>
      </c>
      <c r="J43" s="87">
        <v>53311</v>
      </c>
      <c r="K43" s="87">
        <v>51110</v>
      </c>
      <c r="L43" s="87">
        <v>48072</v>
      </c>
      <c r="M43" s="88">
        <v>52839</v>
      </c>
    </row>
    <row r="44" spans="2:13" ht="27.75" customHeight="1" x14ac:dyDescent="0.15">
      <c r="B44" s="1201"/>
      <c r="C44" s="1202"/>
      <c r="D44" s="85"/>
      <c r="E44" s="1205" t="s">
        <v>27</v>
      </c>
      <c r="F44" s="1205"/>
      <c r="G44" s="1205"/>
      <c r="H44" s="1206"/>
      <c r="I44" s="86">
        <v>16</v>
      </c>
      <c r="J44" s="87">
        <v>14</v>
      </c>
      <c r="K44" s="87">
        <v>13</v>
      </c>
      <c r="L44" s="87">
        <v>26</v>
      </c>
      <c r="M44" s="88">
        <v>24</v>
      </c>
    </row>
    <row r="45" spans="2:13" ht="27.75" customHeight="1" x14ac:dyDescent="0.15">
      <c r="B45" s="1201"/>
      <c r="C45" s="1202"/>
      <c r="D45" s="85"/>
      <c r="E45" s="1205" t="s">
        <v>28</v>
      </c>
      <c r="F45" s="1205"/>
      <c r="G45" s="1205"/>
      <c r="H45" s="1206"/>
      <c r="I45" s="86">
        <v>20936</v>
      </c>
      <c r="J45" s="87">
        <v>19912</v>
      </c>
      <c r="K45" s="87">
        <v>18227</v>
      </c>
      <c r="L45" s="87">
        <v>16830</v>
      </c>
      <c r="M45" s="88">
        <v>16955</v>
      </c>
    </row>
    <row r="46" spans="2:13" ht="27.75" customHeight="1" x14ac:dyDescent="0.15">
      <c r="B46" s="1201"/>
      <c r="C46" s="1202"/>
      <c r="D46" s="85"/>
      <c r="E46" s="1205" t="s">
        <v>29</v>
      </c>
      <c r="F46" s="1205"/>
      <c r="G46" s="1205"/>
      <c r="H46" s="1206"/>
      <c r="I46" s="86" t="s">
        <v>487</v>
      </c>
      <c r="J46" s="87" t="s">
        <v>487</v>
      </c>
      <c r="K46" s="87" t="s">
        <v>487</v>
      </c>
      <c r="L46" s="87" t="s">
        <v>487</v>
      </c>
      <c r="M46" s="88" t="s">
        <v>487</v>
      </c>
    </row>
    <row r="47" spans="2:13" ht="27.75" customHeight="1" x14ac:dyDescent="0.15">
      <c r="B47" s="1201"/>
      <c r="C47" s="1202"/>
      <c r="D47" s="85"/>
      <c r="E47" s="1205" t="s">
        <v>30</v>
      </c>
      <c r="F47" s="1205"/>
      <c r="G47" s="1205"/>
      <c r="H47" s="1206"/>
      <c r="I47" s="86" t="s">
        <v>487</v>
      </c>
      <c r="J47" s="87" t="s">
        <v>487</v>
      </c>
      <c r="K47" s="87" t="s">
        <v>487</v>
      </c>
      <c r="L47" s="87" t="s">
        <v>487</v>
      </c>
      <c r="M47" s="88" t="s">
        <v>487</v>
      </c>
    </row>
    <row r="48" spans="2:13" ht="27.75" customHeight="1" x14ac:dyDescent="0.15">
      <c r="B48" s="1203"/>
      <c r="C48" s="1204"/>
      <c r="D48" s="85"/>
      <c r="E48" s="1205" t="s">
        <v>31</v>
      </c>
      <c r="F48" s="1205"/>
      <c r="G48" s="1205"/>
      <c r="H48" s="1206"/>
      <c r="I48" s="86" t="s">
        <v>487</v>
      </c>
      <c r="J48" s="87" t="s">
        <v>487</v>
      </c>
      <c r="K48" s="87" t="s">
        <v>487</v>
      </c>
      <c r="L48" s="87" t="s">
        <v>487</v>
      </c>
      <c r="M48" s="88" t="s">
        <v>487</v>
      </c>
    </row>
    <row r="49" spans="2:13" ht="27.75" customHeight="1" x14ac:dyDescent="0.15">
      <c r="B49" s="1199" t="s">
        <v>32</v>
      </c>
      <c r="C49" s="1200"/>
      <c r="D49" s="89"/>
      <c r="E49" s="1205" t="s">
        <v>33</v>
      </c>
      <c r="F49" s="1205"/>
      <c r="G49" s="1205"/>
      <c r="H49" s="1206"/>
      <c r="I49" s="86">
        <v>20803</v>
      </c>
      <c r="J49" s="87">
        <v>24857</v>
      </c>
      <c r="K49" s="87">
        <v>29456</v>
      </c>
      <c r="L49" s="87">
        <v>33004</v>
      </c>
      <c r="M49" s="88">
        <v>39203</v>
      </c>
    </row>
    <row r="50" spans="2:13" ht="27.75" customHeight="1" x14ac:dyDescent="0.15">
      <c r="B50" s="1201"/>
      <c r="C50" s="1202"/>
      <c r="D50" s="85"/>
      <c r="E50" s="1205" t="s">
        <v>34</v>
      </c>
      <c r="F50" s="1205"/>
      <c r="G50" s="1205"/>
      <c r="H50" s="1206"/>
      <c r="I50" s="86">
        <v>35254</v>
      </c>
      <c r="J50" s="87">
        <v>32563</v>
      </c>
      <c r="K50" s="87">
        <v>30274</v>
      </c>
      <c r="L50" s="87">
        <v>28257</v>
      </c>
      <c r="M50" s="88">
        <v>27623</v>
      </c>
    </row>
    <row r="51" spans="2:13" ht="27.75" customHeight="1" x14ac:dyDescent="0.15">
      <c r="B51" s="1203"/>
      <c r="C51" s="1204"/>
      <c r="D51" s="85"/>
      <c r="E51" s="1205" t="s">
        <v>35</v>
      </c>
      <c r="F51" s="1205"/>
      <c r="G51" s="1205"/>
      <c r="H51" s="1206"/>
      <c r="I51" s="86">
        <v>113069</v>
      </c>
      <c r="J51" s="87">
        <v>112406</v>
      </c>
      <c r="K51" s="87">
        <v>112207</v>
      </c>
      <c r="L51" s="87">
        <v>111479</v>
      </c>
      <c r="M51" s="88">
        <v>112327</v>
      </c>
    </row>
    <row r="52" spans="2:13" ht="27.75" customHeight="1" thickBot="1" x14ac:dyDescent="0.2">
      <c r="B52" s="1207" t="s">
        <v>36</v>
      </c>
      <c r="C52" s="1208"/>
      <c r="D52" s="90"/>
      <c r="E52" s="1209" t="s">
        <v>37</v>
      </c>
      <c r="F52" s="1209"/>
      <c r="G52" s="1209"/>
      <c r="H52" s="1210"/>
      <c r="I52" s="91">
        <v>50063</v>
      </c>
      <c r="J52" s="92">
        <v>43408</v>
      </c>
      <c r="K52" s="92">
        <v>34731</v>
      </c>
      <c r="L52" s="92">
        <v>25563</v>
      </c>
      <c r="M52" s="93">
        <v>23367</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573</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573</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574</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575</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576</v>
      </c>
    </row>
    <row r="50" spans="1:17" x14ac:dyDescent="0.15">
      <c r="B50" s="248"/>
      <c r="C50" s="244"/>
      <c r="D50" s="244"/>
      <c r="E50" s="244"/>
      <c r="F50" s="244"/>
      <c r="G50" s="1224"/>
      <c r="H50" s="1225"/>
      <c r="I50" s="1225"/>
      <c r="J50" s="1226"/>
      <c r="K50" s="354" t="s">
        <v>526</v>
      </c>
      <c r="L50" s="354" t="s">
        <v>527</v>
      </c>
      <c r="M50" s="354" t="s">
        <v>528</v>
      </c>
      <c r="N50" s="354" t="s">
        <v>529</v>
      </c>
      <c r="O50" s="354" t="s">
        <v>530</v>
      </c>
    </row>
    <row r="51" spans="1:17" x14ac:dyDescent="0.15">
      <c r="B51" s="248"/>
      <c r="C51" s="244"/>
      <c r="D51" s="244"/>
      <c r="E51" s="244"/>
      <c r="F51" s="244"/>
      <c r="G51" s="1227" t="s">
        <v>577</v>
      </c>
      <c r="H51" s="1228"/>
      <c r="I51" s="1233" t="s">
        <v>578</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579</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580</v>
      </c>
      <c r="H55" s="1241"/>
      <c r="I55" s="1237" t="s">
        <v>578</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579</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581</v>
      </c>
      <c r="C63" s="244"/>
      <c r="D63" s="244"/>
      <c r="E63" s="244"/>
      <c r="F63" s="244"/>
      <c r="G63" s="244"/>
      <c r="H63" s="244"/>
      <c r="I63" s="244"/>
      <c r="J63" s="244"/>
      <c r="K63" s="244"/>
      <c r="L63" s="244"/>
      <c r="M63" s="244"/>
      <c r="N63" s="244"/>
      <c r="O63" s="244"/>
    </row>
    <row r="64" spans="1:17" x14ac:dyDescent="0.15">
      <c r="B64" s="248"/>
      <c r="C64" s="244"/>
      <c r="D64" s="244"/>
      <c r="E64" s="244"/>
      <c r="F64" s="244"/>
      <c r="G64" s="351" t="s">
        <v>575</v>
      </c>
      <c r="I64" s="352"/>
      <c r="J64" s="352"/>
      <c r="K64" s="352"/>
      <c r="L64" s="244"/>
      <c r="M64" s="244"/>
      <c r="N64" s="244"/>
      <c r="O64" s="244"/>
    </row>
    <row r="65" spans="2:30" x14ac:dyDescent="0.15">
      <c r="B65" s="248"/>
      <c r="C65" s="244"/>
      <c r="D65" s="244"/>
      <c r="E65" s="244"/>
      <c r="F65" s="244"/>
      <c r="G65" s="1247" t="s">
        <v>584</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582</v>
      </c>
      <c r="I71" s="368"/>
      <c r="J71" s="364"/>
      <c r="K71" s="364"/>
      <c r="L71" s="365"/>
      <c r="M71" s="364"/>
      <c r="N71" s="365"/>
      <c r="O71" s="366"/>
    </row>
    <row r="72" spans="2:30" x14ac:dyDescent="0.15">
      <c r="B72" s="248"/>
      <c r="C72" s="244"/>
      <c r="D72" s="244"/>
      <c r="E72" s="244"/>
      <c r="F72" s="244"/>
      <c r="G72" s="1224"/>
      <c r="H72" s="1225"/>
      <c r="I72" s="1225"/>
      <c r="J72" s="1226"/>
      <c r="K72" s="354" t="s">
        <v>526</v>
      </c>
      <c r="L72" s="354" t="s">
        <v>527</v>
      </c>
      <c r="M72" s="354" t="s">
        <v>528</v>
      </c>
      <c r="N72" s="354" t="s">
        <v>529</v>
      </c>
      <c r="O72" s="354" t="s">
        <v>530</v>
      </c>
    </row>
    <row r="73" spans="2:30" x14ac:dyDescent="0.15">
      <c r="B73" s="248"/>
      <c r="C73" s="244"/>
      <c r="D73" s="244"/>
      <c r="E73" s="244"/>
      <c r="F73" s="244"/>
      <c r="G73" s="1227" t="s">
        <v>577</v>
      </c>
      <c r="H73" s="1228"/>
      <c r="I73" s="1233" t="s">
        <v>578</v>
      </c>
      <c r="J73" s="1233"/>
      <c r="K73" s="1248">
        <v>80.2</v>
      </c>
      <c r="L73" s="1248">
        <v>70.2</v>
      </c>
      <c r="M73" s="1236">
        <v>55.6</v>
      </c>
      <c r="N73" s="1236">
        <v>40.799999999999997</v>
      </c>
      <c r="O73" s="1236">
        <v>36.700000000000003</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583</v>
      </c>
      <c r="J75" s="1237"/>
      <c r="K75" s="1249">
        <v>12.8</v>
      </c>
      <c r="L75" s="1249">
        <v>12.6</v>
      </c>
      <c r="M75" s="1249">
        <v>12</v>
      </c>
      <c r="N75" s="1249">
        <v>11.1</v>
      </c>
      <c r="O75" s="1249">
        <v>9.6999999999999993</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580</v>
      </c>
      <c r="H77" s="1241"/>
      <c r="I77" s="1237" t="s">
        <v>578</v>
      </c>
      <c r="J77" s="1237"/>
      <c r="K77" s="1248">
        <v>74</v>
      </c>
      <c r="L77" s="1248">
        <v>62.7</v>
      </c>
      <c r="M77" s="1236">
        <v>54.4</v>
      </c>
      <c r="N77" s="1236">
        <v>47</v>
      </c>
      <c r="O77" s="1236">
        <v>41.4</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583</v>
      </c>
      <c r="J79" s="1246"/>
      <c r="K79" s="1251">
        <v>9.1999999999999993</v>
      </c>
      <c r="L79" s="1251">
        <v>8.6</v>
      </c>
      <c r="M79" s="1251">
        <v>8.1</v>
      </c>
      <c r="N79" s="1251">
        <v>7.3</v>
      </c>
      <c r="O79" s="1251">
        <v>6.7</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525</v>
      </c>
      <c r="G2" s="111"/>
      <c r="H2" s="112"/>
    </row>
    <row r="3" spans="1:8" x14ac:dyDescent="0.15">
      <c r="A3" s="108" t="s">
        <v>518</v>
      </c>
      <c r="B3" s="113"/>
      <c r="C3" s="114"/>
      <c r="D3" s="115">
        <v>22236</v>
      </c>
      <c r="E3" s="116"/>
      <c r="F3" s="117">
        <v>43858</v>
      </c>
      <c r="G3" s="118"/>
      <c r="H3" s="119"/>
    </row>
    <row r="4" spans="1:8" x14ac:dyDescent="0.15">
      <c r="A4" s="120"/>
      <c r="B4" s="121"/>
      <c r="C4" s="122"/>
      <c r="D4" s="123">
        <v>11910</v>
      </c>
      <c r="E4" s="124"/>
      <c r="F4" s="125">
        <v>23714</v>
      </c>
      <c r="G4" s="126"/>
      <c r="H4" s="127"/>
    </row>
    <row r="5" spans="1:8" x14ac:dyDescent="0.15">
      <c r="A5" s="108" t="s">
        <v>520</v>
      </c>
      <c r="B5" s="113"/>
      <c r="C5" s="114"/>
      <c r="D5" s="115">
        <v>39352</v>
      </c>
      <c r="E5" s="116"/>
      <c r="F5" s="117">
        <v>41705</v>
      </c>
      <c r="G5" s="118"/>
      <c r="H5" s="119"/>
    </row>
    <row r="6" spans="1:8" x14ac:dyDescent="0.15">
      <c r="A6" s="120"/>
      <c r="B6" s="121"/>
      <c r="C6" s="122"/>
      <c r="D6" s="123">
        <v>15365</v>
      </c>
      <c r="E6" s="124"/>
      <c r="F6" s="125">
        <v>22742</v>
      </c>
      <c r="G6" s="126"/>
      <c r="H6" s="127"/>
    </row>
    <row r="7" spans="1:8" x14ac:dyDescent="0.15">
      <c r="A7" s="108" t="s">
        <v>521</v>
      </c>
      <c r="B7" s="113"/>
      <c r="C7" s="114"/>
      <c r="D7" s="115">
        <v>112309</v>
      </c>
      <c r="E7" s="116"/>
      <c r="F7" s="117">
        <v>47677</v>
      </c>
      <c r="G7" s="118"/>
      <c r="H7" s="119"/>
    </row>
    <row r="8" spans="1:8" x14ac:dyDescent="0.15">
      <c r="A8" s="120"/>
      <c r="B8" s="121"/>
      <c r="C8" s="122"/>
      <c r="D8" s="123">
        <v>15236</v>
      </c>
      <c r="E8" s="124"/>
      <c r="F8" s="125">
        <v>23360</v>
      </c>
      <c r="G8" s="126"/>
      <c r="H8" s="127"/>
    </row>
    <row r="9" spans="1:8" x14ac:dyDescent="0.15">
      <c r="A9" s="108" t="s">
        <v>522</v>
      </c>
      <c r="B9" s="113"/>
      <c r="C9" s="114"/>
      <c r="D9" s="115">
        <v>143980</v>
      </c>
      <c r="E9" s="116"/>
      <c r="F9" s="117">
        <v>51613</v>
      </c>
      <c r="G9" s="118"/>
      <c r="H9" s="119"/>
    </row>
    <row r="10" spans="1:8" x14ac:dyDescent="0.15">
      <c r="A10" s="120"/>
      <c r="B10" s="121"/>
      <c r="C10" s="122"/>
      <c r="D10" s="123">
        <v>23681</v>
      </c>
      <c r="E10" s="124"/>
      <c r="F10" s="125">
        <v>25872</v>
      </c>
      <c r="G10" s="126"/>
      <c r="H10" s="127"/>
    </row>
    <row r="11" spans="1:8" x14ac:dyDescent="0.15">
      <c r="A11" s="108" t="s">
        <v>523</v>
      </c>
      <c r="B11" s="113"/>
      <c r="C11" s="114"/>
      <c r="D11" s="115">
        <v>114922</v>
      </c>
      <c r="E11" s="116"/>
      <c r="F11" s="117">
        <v>50880</v>
      </c>
      <c r="G11" s="118"/>
      <c r="H11" s="119"/>
    </row>
    <row r="12" spans="1:8" x14ac:dyDescent="0.15">
      <c r="A12" s="120"/>
      <c r="B12" s="121"/>
      <c r="C12" s="128"/>
      <c r="D12" s="123">
        <v>28920</v>
      </c>
      <c r="E12" s="124"/>
      <c r="F12" s="125">
        <v>27819</v>
      </c>
      <c r="G12" s="126"/>
      <c r="H12" s="127"/>
    </row>
    <row r="13" spans="1:8" x14ac:dyDescent="0.15">
      <c r="A13" s="108"/>
      <c r="B13" s="113"/>
      <c r="C13" s="129"/>
      <c r="D13" s="130">
        <v>86560</v>
      </c>
      <c r="E13" s="131"/>
      <c r="F13" s="132">
        <v>47147</v>
      </c>
      <c r="G13" s="133"/>
      <c r="H13" s="119"/>
    </row>
    <row r="14" spans="1:8" x14ac:dyDescent="0.15">
      <c r="A14" s="120"/>
      <c r="B14" s="121"/>
      <c r="C14" s="122"/>
      <c r="D14" s="123">
        <v>19022</v>
      </c>
      <c r="E14" s="124"/>
      <c r="F14" s="125">
        <v>24701</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4.54</v>
      </c>
      <c r="C19" s="134">
        <f>ROUND(VALUE(SUBSTITUTE(実質収支比率等に係る経年分析!G$48,"▲","-")),2)</f>
        <v>6.64</v>
      </c>
      <c r="D19" s="134">
        <f>ROUND(VALUE(SUBSTITUTE(実質収支比率等に係る経年分析!H$48,"▲","-")),2)</f>
        <v>9.3800000000000008</v>
      </c>
      <c r="E19" s="134">
        <f>ROUND(VALUE(SUBSTITUTE(実質収支比率等に係る経年分析!I$48,"▲","-")),2)</f>
        <v>7.48</v>
      </c>
      <c r="F19" s="134">
        <f>ROUND(VALUE(SUBSTITUTE(実質収支比率等に係る経年分析!J$48,"▲","-")),2)</f>
        <v>7.12</v>
      </c>
    </row>
    <row r="20" spans="1:11" x14ac:dyDescent="0.15">
      <c r="A20" s="134" t="s">
        <v>42</v>
      </c>
      <c r="B20" s="134">
        <f>ROUND(VALUE(SUBSTITUTE(実質収支比率等に係る経年分析!F$47,"▲","-")),2)</f>
        <v>11.59</v>
      </c>
      <c r="C20" s="134">
        <f>ROUND(VALUE(SUBSTITUTE(実質収支比率等に係る経年分析!G$47,"▲","-")),2)</f>
        <v>13.89</v>
      </c>
      <c r="D20" s="134">
        <f>ROUND(VALUE(SUBSTITUTE(実質収支比率等に係る経年分析!H$47,"▲","-")),2)</f>
        <v>14.57</v>
      </c>
      <c r="E20" s="134">
        <f>ROUND(VALUE(SUBSTITUTE(実質収支比率等に係る経年分析!I$47,"▲","-")),2)</f>
        <v>16.13</v>
      </c>
      <c r="F20" s="134">
        <f>ROUND(VALUE(SUBSTITUTE(実質収支比率等に係る経年分析!J$47,"▲","-")),2)</f>
        <v>19.54</v>
      </c>
    </row>
    <row r="21" spans="1:11" x14ac:dyDescent="0.15">
      <c r="A21" s="134" t="s">
        <v>43</v>
      </c>
      <c r="B21" s="134">
        <f>IF(ISNUMBER(VALUE(SUBSTITUTE(実質収支比率等に係る経年分析!F$49,"▲","-"))),ROUND(VALUE(SUBSTITUTE(実質収支比率等に係る経年分析!F$49,"▲","-")),2),NA())</f>
        <v>0.31</v>
      </c>
      <c r="C21" s="134">
        <f>IF(ISNUMBER(VALUE(SUBSTITUTE(実質収支比率等に係る経年分析!G$49,"▲","-"))),ROUND(VALUE(SUBSTITUTE(実質収支比率等に係る経年分析!G$49,"▲","-")),2),NA())</f>
        <v>4.2699999999999996</v>
      </c>
      <c r="D21" s="134">
        <f>IF(ISNUMBER(VALUE(SUBSTITUTE(実質収支比率等に係る経年分析!H$49,"▲","-"))),ROUND(VALUE(SUBSTITUTE(実質収支比率等に係る経年分析!H$49,"▲","-")),2),NA())</f>
        <v>3.58</v>
      </c>
      <c r="E21" s="134">
        <f>IF(ISNUMBER(VALUE(SUBSTITUTE(実質収支比率等に係る経年分析!I$49,"▲","-"))),ROUND(VALUE(SUBSTITUTE(実質収支比率等に係る経年分析!I$49,"▲","-")),2),NA())</f>
        <v>-0.25</v>
      </c>
      <c r="F21" s="134">
        <f>IF(ISNUMBER(VALUE(SUBSTITUTE(実質収支比率等に係る経年分析!J$49,"▲","-"))),ROUND(VALUE(SUBSTITUTE(実質収支比率等に係る経年分析!J$49,"▲","-")),2),NA())</f>
        <v>3.1</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0.43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0.47</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0.47</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0.52</v>
      </c>
    </row>
    <row r="28" spans="1:11" x14ac:dyDescent="0.15">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0.08</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介護保険特別会計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0.96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1.19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1.36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0.78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0.87</v>
      </c>
    </row>
    <row r="30" spans="1:11" x14ac:dyDescent="0.15">
      <c r="A30" s="135" t="str">
        <f>IF(連結実質赤字比率に係る赤字・黒字の構成分析!C$40="",NA(),連結実質赤字比率に係る赤字・黒字の構成分析!C$40)</f>
        <v>競輪事業特別会計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1.27</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1.39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0.78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0.91</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1.87</v>
      </c>
    </row>
    <row r="32" spans="1:11" x14ac:dyDescent="0.15">
      <c r="A32" s="135" t="str">
        <f>IF(連結実質赤字比率に係る赤字・黒字の構成分析!C$38="",NA(),連結実質赤字比率に係る赤字・黒字の構成分析!C$38)</f>
        <v>国民健康保険事業（事業勘定）特別会計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1.99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3.86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3.36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4.1900000000000004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3.7</v>
      </c>
    </row>
    <row r="33" spans="1:16" x14ac:dyDescent="0.15">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4.18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6.28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9.66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7.15</v>
      </c>
    </row>
    <row r="34" spans="1:16" x14ac:dyDescent="0.15">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3.52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5.28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6.84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8.7799999999999994</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9.2200000000000006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9.94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10.97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11.39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13.14</v>
      </c>
    </row>
    <row r="36" spans="1:16" x14ac:dyDescent="0.15">
      <c r="A36" s="135" t="str">
        <f>IF(連結実質赤字比率に係る赤字・黒字の構成分析!C$34="",NA(),連結実質赤字比率に係る赤字・黒字の構成分析!C$34)</f>
        <v>土地区画整理事業特別会計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v>
      </c>
      <c r="H36" s="135">
        <f>IF(ROUND(VALUE(SUBSTITUTE(連結実質赤字比率に係る赤字・黒字の構成分析!I$34,"▲", "-")), 2) &lt; 0, ABS(ROUND(VALUE(SUBSTITUTE(連結実質赤字比率に係る赤字・黒字の構成分析!I$34,"▲", "-")), 2)), NA())</f>
        <v>2.61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0.34</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13462</v>
      </c>
      <c r="E42" s="136"/>
      <c r="F42" s="136"/>
      <c r="G42" s="136">
        <f>'実質公債費比率（分子）の構造'!L$52</f>
        <v>13253</v>
      </c>
      <c r="H42" s="136"/>
      <c r="I42" s="136"/>
      <c r="J42" s="136">
        <f>'実質公債費比率（分子）の構造'!M$52</f>
        <v>13024</v>
      </c>
      <c r="K42" s="136"/>
      <c r="L42" s="136"/>
      <c r="M42" s="136">
        <f>'実質公債費比率（分子）の構造'!N$52</f>
        <v>12765</v>
      </c>
      <c r="N42" s="136"/>
      <c r="O42" s="136"/>
      <c r="P42" s="136">
        <f>'実質公債費比率（分子）の構造'!O$52</f>
        <v>11864</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972</v>
      </c>
      <c r="C44" s="136"/>
      <c r="D44" s="136"/>
      <c r="E44" s="136">
        <f>'実質公債費比率（分子）の構造'!L$50</f>
        <v>973</v>
      </c>
      <c r="F44" s="136"/>
      <c r="G44" s="136"/>
      <c r="H44" s="136">
        <f>'実質公債費比率（分子）の構造'!M$50</f>
        <v>973</v>
      </c>
      <c r="I44" s="136"/>
      <c r="J44" s="136"/>
      <c r="K44" s="136">
        <f>'実質公債費比率（分子）の構造'!N$50</f>
        <v>1840</v>
      </c>
      <c r="L44" s="136"/>
      <c r="M44" s="136"/>
      <c r="N44" s="136">
        <f>'実質公債費比率（分子）の構造'!O$50</f>
        <v>973</v>
      </c>
      <c r="O44" s="136"/>
      <c r="P44" s="136"/>
    </row>
    <row r="45" spans="1:16" x14ac:dyDescent="0.15">
      <c r="A45" s="136" t="s">
        <v>53</v>
      </c>
      <c r="B45" s="136">
        <f>'実質公債費比率（分子）の構造'!K$49</f>
        <v>3</v>
      </c>
      <c r="C45" s="136"/>
      <c r="D45" s="136"/>
      <c r="E45" s="136">
        <f>'実質公債費比率（分子）の構造'!L$49</f>
        <v>3</v>
      </c>
      <c r="F45" s="136"/>
      <c r="G45" s="136"/>
      <c r="H45" s="136">
        <f>'実質公債費比率（分子）の構造'!M$49</f>
        <v>3</v>
      </c>
      <c r="I45" s="136"/>
      <c r="J45" s="136"/>
      <c r="K45" s="136">
        <f>'実質公債費比率（分子）の構造'!N$49</f>
        <v>3</v>
      </c>
      <c r="L45" s="136"/>
      <c r="M45" s="136"/>
      <c r="N45" s="136">
        <f>'実質公債費比率（分子）の構造'!O$49</f>
        <v>3</v>
      </c>
      <c r="O45" s="136"/>
      <c r="P45" s="136"/>
    </row>
    <row r="46" spans="1:16" x14ac:dyDescent="0.15">
      <c r="A46" s="136" t="s">
        <v>54</v>
      </c>
      <c r="B46" s="136">
        <f>'実質公債費比率（分子）の構造'!K$48</f>
        <v>3738</v>
      </c>
      <c r="C46" s="136"/>
      <c r="D46" s="136"/>
      <c r="E46" s="136">
        <f>'実質公債費比率（分子）の構造'!L$48</f>
        <v>3743</v>
      </c>
      <c r="F46" s="136"/>
      <c r="G46" s="136"/>
      <c r="H46" s="136">
        <f>'実質公債費比率（分子）の構造'!M$48</f>
        <v>3308</v>
      </c>
      <c r="I46" s="136"/>
      <c r="J46" s="136"/>
      <c r="K46" s="136">
        <f>'実質公債費比率（分子）の構造'!N$48</f>
        <v>3134</v>
      </c>
      <c r="L46" s="136"/>
      <c r="M46" s="136"/>
      <c r="N46" s="136">
        <f>'実質公債費比率（分子）の構造'!O$48</f>
        <v>3990</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17000</v>
      </c>
      <c r="C49" s="136"/>
      <c r="D49" s="136"/>
      <c r="E49" s="136">
        <f>'実質公債費比率（分子）の構造'!L$45</f>
        <v>16276</v>
      </c>
      <c r="F49" s="136"/>
      <c r="G49" s="136"/>
      <c r="H49" s="136">
        <f>'実質公債費比率（分子）の構造'!M$45</f>
        <v>15136</v>
      </c>
      <c r="I49" s="136"/>
      <c r="J49" s="136"/>
      <c r="K49" s="136">
        <f>'実質公債費比率（分子）の構造'!N$45</f>
        <v>14490</v>
      </c>
      <c r="L49" s="136"/>
      <c r="M49" s="136"/>
      <c r="N49" s="136">
        <f>'実質公債費比率（分子）の構造'!O$45</f>
        <v>12132</v>
      </c>
      <c r="O49" s="136"/>
      <c r="P49" s="136"/>
    </row>
    <row r="50" spans="1:16" x14ac:dyDescent="0.15">
      <c r="A50" s="136" t="s">
        <v>58</v>
      </c>
      <c r="B50" s="136" t="e">
        <f>NA()</f>
        <v>#N/A</v>
      </c>
      <c r="C50" s="136">
        <f>IF(ISNUMBER('実質公債費比率（分子）の構造'!K$53),'実質公債費比率（分子）の構造'!K$53,NA())</f>
        <v>8251</v>
      </c>
      <c r="D50" s="136" t="e">
        <f>NA()</f>
        <v>#N/A</v>
      </c>
      <c r="E50" s="136" t="e">
        <f>NA()</f>
        <v>#N/A</v>
      </c>
      <c r="F50" s="136">
        <f>IF(ISNUMBER('実質公債費比率（分子）の構造'!L$53),'実質公債費比率（分子）の構造'!L$53,NA())</f>
        <v>7742</v>
      </c>
      <c r="G50" s="136" t="e">
        <f>NA()</f>
        <v>#N/A</v>
      </c>
      <c r="H50" s="136" t="e">
        <f>NA()</f>
        <v>#N/A</v>
      </c>
      <c r="I50" s="136">
        <f>IF(ISNUMBER('実質公債費比率（分子）の構造'!M$53),'実質公債費比率（分子）の構造'!M$53,NA())</f>
        <v>6396</v>
      </c>
      <c r="J50" s="136" t="e">
        <f>NA()</f>
        <v>#N/A</v>
      </c>
      <c r="K50" s="136" t="e">
        <f>NA()</f>
        <v>#N/A</v>
      </c>
      <c r="L50" s="136">
        <f>IF(ISNUMBER('実質公債費比率（分子）の構造'!N$53),'実質公債費比率（分子）の構造'!N$53,NA())</f>
        <v>6702</v>
      </c>
      <c r="M50" s="136" t="e">
        <f>NA()</f>
        <v>#N/A</v>
      </c>
      <c r="N50" s="136" t="e">
        <f>NA()</f>
        <v>#N/A</v>
      </c>
      <c r="O50" s="136">
        <f>IF(ISNUMBER('実質公債費比率（分子）の構造'!O$53),'実質公債費比率（分子）の構造'!O$53,NA())</f>
        <v>5234</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113069</v>
      </c>
      <c r="E56" s="135"/>
      <c r="F56" s="135"/>
      <c r="G56" s="135">
        <f>'将来負担比率（分子）の構造'!J$51</f>
        <v>112406</v>
      </c>
      <c r="H56" s="135"/>
      <c r="I56" s="135"/>
      <c r="J56" s="135">
        <f>'将来負担比率（分子）の構造'!K$51</f>
        <v>112207</v>
      </c>
      <c r="K56" s="135"/>
      <c r="L56" s="135"/>
      <c r="M56" s="135">
        <f>'将来負担比率（分子）の構造'!L$51</f>
        <v>111479</v>
      </c>
      <c r="N56" s="135"/>
      <c r="O56" s="135"/>
      <c r="P56" s="135">
        <f>'将来負担比率（分子）の構造'!M$51</f>
        <v>112327</v>
      </c>
    </row>
    <row r="57" spans="1:16" x14ac:dyDescent="0.15">
      <c r="A57" s="135" t="s">
        <v>34</v>
      </c>
      <c r="B57" s="135"/>
      <c r="C57" s="135"/>
      <c r="D57" s="135">
        <f>'将来負担比率（分子）の構造'!I$50</f>
        <v>35254</v>
      </c>
      <c r="E57" s="135"/>
      <c r="F57" s="135"/>
      <c r="G57" s="135">
        <f>'将来負担比率（分子）の構造'!J$50</f>
        <v>32563</v>
      </c>
      <c r="H57" s="135"/>
      <c r="I57" s="135"/>
      <c r="J57" s="135">
        <f>'将来負担比率（分子）の構造'!K$50</f>
        <v>30274</v>
      </c>
      <c r="K57" s="135"/>
      <c r="L57" s="135"/>
      <c r="M57" s="135">
        <f>'将来負担比率（分子）の構造'!L$50</f>
        <v>28257</v>
      </c>
      <c r="N57" s="135"/>
      <c r="O57" s="135"/>
      <c r="P57" s="135">
        <f>'将来負担比率（分子）の構造'!M$50</f>
        <v>27623</v>
      </c>
    </row>
    <row r="58" spans="1:16" x14ac:dyDescent="0.15">
      <c r="A58" s="135" t="s">
        <v>33</v>
      </c>
      <c r="B58" s="135"/>
      <c r="C58" s="135"/>
      <c r="D58" s="135">
        <f>'将来負担比率（分子）の構造'!I$49</f>
        <v>20803</v>
      </c>
      <c r="E58" s="135"/>
      <c r="F58" s="135"/>
      <c r="G58" s="135">
        <f>'将来負担比率（分子）の構造'!J$49</f>
        <v>24857</v>
      </c>
      <c r="H58" s="135"/>
      <c r="I58" s="135"/>
      <c r="J58" s="135">
        <f>'将来負担比率（分子）の構造'!K$49</f>
        <v>29456</v>
      </c>
      <c r="K58" s="135"/>
      <c r="L58" s="135"/>
      <c r="M58" s="135">
        <f>'将来負担比率（分子）の構造'!L$49</f>
        <v>33004</v>
      </c>
      <c r="N58" s="135"/>
      <c r="O58" s="135"/>
      <c r="P58" s="135">
        <f>'将来負担比率（分子）の構造'!M$49</f>
        <v>39203</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20936</v>
      </c>
      <c r="C62" s="135"/>
      <c r="D62" s="135"/>
      <c r="E62" s="135">
        <f>'将来負担比率（分子）の構造'!J$45</f>
        <v>19912</v>
      </c>
      <c r="F62" s="135"/>
      <c r="G62" s="135"/>
      <c r="H62" s="135">
        <f>'将来負担比率（分子）の構造'!K$45</f>
        <v>18227</v>
      </c>
      <c r="I62" s="135"/>
      <c r="J62" s="135"/>
      <c r="K62" s="135">
        <f>'将来負担比率（分子）の構造'!L$45</f>
        <v>16830</v>
      </c>
      <c r="L62" s="135"/>
      <c r="M62" s="135"/>
      <c r="N62" s="135">
        <f>'将来負担比率（分子）の構造'!M$45</f>
        <v>16955</v>
      </c>
      <c r="O62" s="135"/>
      <c r="P62" s="135"/>
    </row>
    <row r="63" spans="1:16" x14ac:dyDescent="0.15">
      <c r="A63" s="135" t="s">
        <v>27</v>
      </c>
      <c r="B63" s="135">
        <f>'将来負担比率（分子）の構造'!I$44</f>
        <v>16</v>
      </c>
      <c r="C63" s="135"/>
      <c r="D63" s="135"/>
      <c r="E63" s="135">
        <f>'将来負担比率（分子）の構造'!J$44</f>
        <v>14</v>
      </c>
      <c r="F63" s="135"/>
      <c r="G63" s="135"/>
      <c r="H63" s="135">
        <f>'将来負担比率（分子）の構造'!K$44</f>
        <v>13</v>
      </c>
      <c r="I63" s="135"/>
      <c r="J63" s="135"/>
      <c r="K63" s="135">
        <f>'将来負担比率（分子）の構造'!L$44</f>
        <v>26</v>
      </c>
      <c r="L63" s="135"/>
      <c r="M63" s="135"/>
      <c r="N63" s="135">
        <f>'将来負担比率（分子）の構造'!M$44</f>
        <v>24</v>
      </c>
      <c r="O63" s="135"/>
      <c r="P63" s="135"/>
    </row>
    <row r="64" spans="1:16" x14ac:dyDescent="0.15">
      <c r="A64" s="135" t="s">
        <v>26</v>
      </c>
      <c r="B64" s="135">
        <f>'将来負担比率（分子）の構造'!I$43</f>
        <v>54290</v>
      </c>
      <c r="C64" s="135"/>
      <c r="D64" s="135"/>
      <c r="E64" s="135">
        <f>'将来負担比率（分子）の構造'!J$43</f>
        <v>53311</v>
      </c>
      <c r="F64" s="135"/>
      <c r="G64" s="135"/>
      <c r="H64" s="135">
        <f>'将来負担比率（分子）の構造'!K$43</f>
        <v>51110</v>
      </c>
      <c r="I64" s="135"/>
      <c r="J64" s="135"/>
      <c r="K64" s="135">
        <f>'将来負担比率（分子）の構造'!L$43</f>
        <v>48072</v>
      </c>
      <c r="L64" s="135"/>
      <c r="M64" s="135"/>
      <c r="N64" s="135">
        <f>'将来負担比率（分子）の構造'!M$43</f>
        <v>52839</v>
      </c>
      <c r="O64" s="135"/>
      <c r="P64" s="135"/>
    </row>
    <row r="65" spans="1:16" x14ac:dyDescent="0.15">
      <c r="A65" s="135" t="s">
        <v>25</v>
      </c>
      <c r="B65" s="135">
        <f>'将来負担比率（分子）の構造'!I$42</f>
        <v>11179</v>
      </c>
      <c r="C65" s="135"/>
      <c r="D65" s="135"/>
      <c r="E65" s="135">
        <f>'将来負担比率（分子）の構造'!J$42</f>
        <v>11283</v>
      </c>
      <c r="F65" s="135"/>
      <c r="G65" s="135"/>
      <c r="H65" s="135">
        <f>'将来負担比率（分子）の構造'!K$42</f>
        <v>10873</v>
      </c>
      <c r="I65" s="135"/>
      <c r="J65" s="135"/>
      <c r="K65" s="135">
        <f>'将来負担比率（分子）の構造'!L$42</f>
        <v>8151</v>
      </c>
      <c r="L65" s="135"/>
      <c r="M65" s="135"/>
      <c r="N65" s="135">
        <f>'将来負担比率（分子）の構造'!M$42</f>
        <v>7365</v>
      </c>
      <c r="O65" s="135"/>
      <c r="P65" s="135"/>
    </row>
    <row r="66" spans="1:16" x14ac:dyDescent="0.15">
      <c r="A66" s="135" t="s">
        <v>24</v>
      </c>
      <c r="B66" s="135">
        <f>'将来負担比率（分子）の構造'!I$41</f>
        <v>132768</v>
      </c>
      <c r="C66" s="135"/>
      <c r="D66" s="135"/>
      <c r="E66" s="135">
        <f>'将来負担比率（分子）の構造'!J$41</f>
        <v>128713</v>
      </c>
      <c r="F66" s="135"/>
      <c r="G66" s="135"/>
      <c r="H66" s="135">
        <f>'将来負担比率（分子）の構造'!K$41</f>
        <v>126446</v>
      </c>
      <c r="I66" s="135"/>
      <c r="J66" s="135"/>
      <c r="K66" s="135">
        <f>'将来負担比率（分子）の構造'!L$41</f>
        <v>125224</v>
      </c>
      <c r="L66" s="135"/>
      <c r="M66" s="135"/>
      <c r="N66" s="135">
        <f>'将来負担比率（分子）の構造'!M$41</f>
        <v>125337</v>
      </c>
      <c r="O66" s="135"/>
      <c r="P66" s="135"/>
    </row>
    <row r="67" spans="1:16" x14ac:dyDescent="0.15">
      <c r="A67" s="135" t="s">
        <v>62</v>
      </c>
      <c r="B67" s="135" t="e">
        <f>NA()</f>
        <v>#N/A</v>
      </c>
      <c r="C67" s="135">
        <f>IF(ISNUMBER('将来負担比率（分子）の構造'!I$52), IF('将来負担比率（分子）の構造'!I$52 &lt; 0, 0, '将来負担比率（分子）の構造'!I$52), NA())</f>
        <v>50063</v>
      </c>
      <c r="D67" s="135" t="e">
        <f>NA()</f>
        <v>#N/A</v>
      </c>
      <c r="E67" s="135" t="e">
        <f>NA()</f>
        <v>#N/A</v>
      </c>
      <c r="F67" s="135">
        <f>IF(ISNUMBER('将来負担比率（分子）の構造'!J$52), IF('将来負担比率（分子）の構造'!J$52 &lt; 0, 0, '将来負担比率（分子）の構造'!J$52), NA())</f>
        <v>43408</v>
      </c>
      <c r="G67" s="135" t="e">
        <f>NA()</f>
        <v>#N/A</v>
      </c>
      <c r="H67" s="135" t="e">
        <f>NA()</f>
        <v>#N/A</v>
      </c>
      <c r="I67" s="135">
        <f>IF(ISNUMBER('将来負担比率（分子）の構造'!K$52), IF('将来負担比率（分子）の構造'!K$52 &lt; 0, 0, '将来負担比率（分子）の構造'!K$52), NA())</f>
        <v>34731</v>
      </c>
      <c r="J67" s="135" t="e">
        <f>NA()</f>
        <v>#N/A</v>
      </c>
      <c r="K67" s="135" t="e">
        <f>NA()</f>
        <v>#N/A</v>
      </c>
      <c r="L67" s="135">
        <f>IF(ISNUMBER('将来負担比率（分子）の構造'!L$52), IF('将来負担比率（分子）の構造'!L$52 &lt; 0, 0, '将来負担比率（分子）の構造'!L$52), NA())</f>
        <v>25563</v>
      </c>
      <c r="M67" s="135" t="e">
        <f>NA()</f>
        <v>#N/A</v>
      </c>
      <c r="N67" s="135" t="e">
        <f>NA()</f>
        <v>#N/A</v>
      </c>
      <c r="O67" s="135">
        <f>IF(ISNUMBER('将来負担比率（分子）の構造'!M$52), IF('将来負担比率（分子）の構造'!M$52 &lt; 0, 0, '将来負担比率（分子）の構造'!M$52), NA())</f>
        <v>23367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49185603</v>
      </c>
      <c r="S5" s="669"/>
      <c r="T5" s="669"/>
      <c r="U5" s="669"/>
      <c r="V5" s="669"/>
      <c r="W5" s="669"/>
      <c r="X5" s="669"/>
      <c r="Y5" s="716"/>
      <c r="Z5" s="729">
        <v>27</v>
      </c>
      <c r="AA5" s="729"/>
      <c r="AB5" s="729"/>
      <c r="AC5" s="729"/>
      <c r="AD5" s="730">
        <v>46395457</v>
      </c>
      <c r="AE5" s="730"/>
      <c r="AF5" s="730"/>
      <c r="AG5" s="730"/>
      <c r="AH5" s="730"/>
      <c r="AI5" s="730"/>
      <c r="AJ5" s="730"/>
      <c r="AK5" s="730"/>
      <c r="AL5" s="717">
        <v>67.2</v>
      </c>
      <c r="AM5" s="686"/>
      <c r="AN5" s="686"/>
      <c r="AO5" s="718"/>
      <c r="AP5" s="705" t="s">
        <v>206</v>
      </c>
      <c r="AQ5" s="706"/>
      <c r="AR5" s="706"/>
      <c r="AS5" s="706"/>
      <c r="AT5" s="706"/>
      <c r="AU5" s="706"/>
      <c r="AV5" s="706"/>
      <c r="AW5" s="706"/>
      <c r="AX5" s="706"/>
      <c r="AY5" s="706"/>
      <c r="AZ5" s="706"/>
      <c r="BA5" s="706"/>
      <c r="BB5" s="706"/>
      <c r="BC5" s="706"/>
      <c r="BD5" s="706"/>
      <c r="BE5" s="706"/>
      <c r="BF5" s="707"/>
      <c r="BG5" s="618">
        <v>43934717</v>
      </c>
      <c r="BH5" s="619"/>
      <c r="BI5" s="619"/>
      <c r="BJ5" s="619"/>
      <c r="BK5" s="619"/>
      <c r="BL5" s="619"/>
      <c r="BM5" s="619"/>
      <c r="BN5" s="620"/>
      <c r="BO5" s="671">
        <v>89.3</v>
      </c>
      <c r="BP5" s="671"/>
      <c r="BQ5" s="671"/>
      <c r="BR5" s="671"/>
      <c r="BS5" s="672">
        <v>587214</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1232897</v>
      </c>
      <c r="S6" s="619"/>
      <c r="T6" s="619"/>
      <c r="U6" s="619"/>
      <c r="V6" s="619"/>
      <c r="W6" s="619"/>
      <c r="X6" s="619"/>
      <c r="Y6" s="620"/>
      <c r="Z6" s="671">
        <v>0.7</v>
      </c>
      <c r="AA6" s="671"/>
      <c r="AB6" s="671"/>
      <c r="AC6" s="671"/>
      <c r="AD6" s="672">
        <v>1232897</v>
      </c>
      <c r="AE6" s="672"/>
      <c r="AF6" s="672"/>
      <c r="AG6" s="672"/>
      <c r="AH6" s="672"/>
      <c r="AI6" s="672"/>
      <c r="AJ6" s="672"/>
      <c r="AK6" s="672"/>
      <c r="AL6" s="641">
        <v>1.8</v>
      </c>
      <c r="AM6" s="673"/>
      <c r="AN6" s="673"/>
      <c r="AO6" s="674"/>
      <c r="AP6" s="615" t="s">
        <v>211</v>
      </c>
      <c r="AQ6" s="616"/>
      <c r="AR6" s="616"/>
      <c r="AS6" s="616"/>
      <c r="AT6" s="616"/>
      <c r="AU6" s="616"/>
      <c r="AV6" s="616"/>
      <c r="AW6" s="616"/>
      <c r="AX6" s="616"/>
      <c r="AY6" s="616"/>
      <c r="AZ6" s="616"/>
      <c r="BA6" s="616"/>
      <c r="BB6" s="616"/>
      <c r="BC6" s="616"/>
      <c r="BD6" s="616"/>
      <c r="BE6" s="616"/>
      <c r="BF6" s="617"/>
      <c r="BG6" s="618">
        <v>43934717</v>
      </c>
      <c r="BH6" s="619"/>
      <c r="BI6" s="619"/>
      <c r="BJ6" s="619"/>
      <c r="BK6" s="619"/>
      <c r="BL6" s="619"/>
      <c r="BM6" s="619"/>
      <c r="BN6" s="620"/>
      <c r="BO6" s="671">
        <v>89.3</v>
      </c>
      <c r="BP6" s="671"/>
      <c r="BQ6" s="671"/>
      <c r="BR6" s="671"/>
      <c r="BS6" s="672">
        <v>587214</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742258</v>
      </c>
      <c r="CS6" s="619"/>
      <c r="CT6" s="619"/>
      <c r="CU6" s="619"/>
      <c r="CV6" s="619"/>
      <c r="CW6" s="619"/>
      <c r="CX6" s="619"/>
      <c r="CY6" s="620"/>
      <c r="CZ6" s="671">
        <v>0.4</v>
      </c>
      <c r="DA6" s="671"/>
      <c r="DB6" s="671"/>
      <c r="DC6" s="671"/>
      <c r="DD6" s="624">
        <v>4860</v>
      </c>
      <c r="DE6" s="619"/>
      <c r="DF6" s="619"/>
      <c r="DG6" s="619"/>
      <c r="DH6" s="619"/>
      <c r="DI6" s="619"/>
      <c r="DJ6" s="619"/>
      <c r="DK6" s="619"/>
      <c r="DL6" s="619"/>
      <c r="DM6" s="619"/>
      <c r="DN6" s="619"/>
      <c r="DO6" s="619"/>
      <c r="DP6" s="620"/>
      <c r="DQ6" s="624">
        <v>741941</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64083</v>
      </c>
      <c r="S7" s="619"/>
      <c r="T7" s="619"/>
      <c r="U7" s="619"/>
      <c r="V7" s="619"/>
      <c r="W7" s="619"/>
      <c r="X7" s="619"/>
      <c r="Y7" s="620"/>
      <c r="Z7" s="671">
        <v>0</v>
      </c>
      <c r="AA7" s="671"/>
      <c r="AB7" s="671"/>
      <c r="AC7" s="671"/>
      <c r="AD7" s="672">
        <v>64083</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21021582</v>
      </c>
      <c r="BH7" s="619"/>
      <c r="BI7" s="619"/>
      <c r="BJ7" s="619"/>
      <c r="BK7" s="619"/>
      <c r="BL7" s="619"/>
      <c r="BM7" s="619"/>
      <c r="BN7" s="620"/>
      <c r="BO7" s="671">
        <v>42.7</v>
      </c>
      <c r="BP7" s="671"/>
      <c r="BQ7" s="671"/>
      <c r="BR7" s="671"/>
      <c r="BS7" s="672">
        <v>587214</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26196150</v>
      </c>
      <c r="CS7" s="619"/>
      <c r="CT7" s="619"/>
      <c r="CU7" s="619"/>
      <c r="CV7" s="619"/>
      <c r="CW7" s="619"/>
      <c r="CX7" s="619"/>
      <c r="CY7" s="620"/>
      <c r="CZ7" s="671">
        <v>15.5</v>
      </c>
      <c r="DA7" s="671"/>
      <c r="DB7" s="671"/>
      <c r="DC7" s="671"/>
      <c r="DD7" s="624">
        <v>2013135</v>
      </c>
      <c r="DE7" s="619"/>
      <c r="DF7" s="619"/>
      <c r="DG7" s="619"/>
      <c r="DH7" s="619"/>
      <c r="DI7" s="619"/>
      <c r="DJ7" s="619"/>
      <c r="DK7" s="619"/>
      <c r="DL7" s="619"/>
      <c r="DM7" s="619"/>
      <c r="DN7" s="619"/>
      <c r="DO7" s="619"/>
      <c r="DP7" s="620"/>
      <c r="DQ7" s="624">
        <v>23056935</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161426</v>
      </c>
      <c r="S8" s="619"/>
      <c r="T8" s="619"/>
      <c r="U8" s="619"/>
      <c r="V8" s="619"/>
      <c r="W8" s="619"/>
      <c r="X8" s="619"/>
      <c r="Y8" s="620"/>
      <c r="Z8" s="671">
        <v>0.1</v>
      </c>
      <c r="AA8" s="671"/>
      <c r="AB8" s="671"/>
      <c r="AC8" s="671"/>
      <c r="AD8" s="672">
        <v>161426</v>
      </c>
      <c r="AE8" s="672"/>
      <c r="AF8" s="672"/>
      <c r="AG8" s="672"/>
      <c r="AH8" s="672"/>
      <c r="AI8" s="672"/>
      <c r="AJ8" s="672"/>
      <c r="AK8" s="672"/>
      <c r="AL8" s="641">
        <v>0.2</v>
      </c>
      <c r="AM8" s="673"/>
      <c r="AN8" s="673"/>
      <c r="AO8" s="674"/>
      <c r="AP8" s="615" t="s">
        <v>217</v>
      </c>
      <c r="AQ8" s="616"/>
      <c r="AR8" s="616"/>
      <c r="AS8" s="616"/>
      <c r="AT8" s="616"/>
      <c r="AU8" s="616"/>
      <c r="AV8" s="616"/>
      <c r="AW8" s="616"/>
      <c r="AX8" s="616"/>
      <c r="AY8" s="616"/>
      <c r="AZ8" s="616"/>
      <c r="BA8" s="616"/>
      <c r="BB8" s="616"/>
      <c r="BC8" s="616"/>
      <c r="BD8" s="616"/>
      <c r="BE8" s="616"/>
      <c r="BF8" s="617"/>
      <c r="BG8" s="618">
        <v>551515</v>
      </c>
      <c r="BH8" s="619"/>
      <c r="BI8" s="619"/>
      <c r="BJ8" s="619"/>
      <c r="BK8" s="619"/>
      <c r="BL8" s="619"/>
      <c r="BM8" s="619"/>
      <c r="BN8" s="620"/>
      <c r="BO8" s="671">
        <v>1.1000000000000001</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47692657</v>
      </c>
      <c r="CS8" s="619"/>
      <c r="CT8" s="619"/>
      <c r="CU8" s="619"/>
      <c r="CV8" s="619"/>
      <c r="CW8" s="619"/>
      <c r="CX8" s="619"/>
      <c r="CY8" s="620"/>
      <c r="CZ8" s="671">
        <v>28.3</v>
      </c>
      <c r="DA8" s="671"/>
      <c r="DB8" s="671"/>
      <c r="DC8" s="671"/>
      <c r="DD8" s="624">
        <v>780530</v>
      </c>
      <c r="DE8" s="619"/>
      <c r="DF8" s="619"/>
      <c r="DG8" s="619"/>
      <c r="DH8" s="619"/>
      <c r="DI8" s="619"/>
      <c r="DJ8" s="619"/>
      <c r="DK8" s="619"/>
      <c r="DL8" s="619"/>
      <c r="DM8" s="619"/>
      <c r="DN8" s="619"/>
      <c r="DO8" s="619"/>
      <c r="DP8" s="620"/>
      <c r="DQ8" s="624">
        <v>22210633</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131521</v>
      </c>
      <c r="S9" s="619"/>
      <c r="T9" s="619"/>
      <c r="U9" s="619"/>
      <c r="V9" s="619"/>
      <c r="W9" s="619"/>
      <c r="X9" s="619"/>
      <c r="Y9" s="620"/>
      <c r="Z9" s="671">
        <v>0.1</v>
      </c>
      <c r="AA9" s="671"/>
      <c r="AB9" s="671"/>
      <c r="AC9" s="671"/>
      <c r="AD9" s="672">
        <v>131521</v>
      </c>
      <c r="AE9" s="672"/>
      <c r="AF9" s="672"/>
      <c r="AG9" s="672"/>
      <c r="AH9" s="672"/>
      <c r="AI9" s="672"/>
      <c r="AJ9" s="672"/>
      <c r="AK9" s="672"/>
      <c r="AL9" s="641">
        <v>0.2</v>
      </c>
      <c r="AM9" s="673"/>
      <c r="AN9" s="673"/>
      <c r="AO9" s="674"/>
      <c r="AP9" s="615" t="s">
        <v>220</v>
      </c>
      <c r="AQ9" s="616"/>
      <c r="AR9" s="616"/>
      <c r="AS9" s="616"/>
      <c r="AT9" s="616"/>
      <c r="AU9" s="616"/>
      <c r="AV9" s="616"/>
      <c r="AW9" s="616"/>
      <c r="AX9" s="616"/>
      <c r="AY9" s="616"/>
      <c r="AZ9" s="616"/>
      <c r="BA9" s="616"/>
      <c r="BB9" s="616"/>
      <c r="BC9" s="616"/>
      <c r="BD9" s="616"/>
      <c r="BE9" s="616"/>
      <c r="BF9" s="617"/>
      <c r="BG9" s="618">
        <v>15508110</v>
      </c>
      <c r="BH9" s="619"/>
      <c r="BI9" s="619"/>
      <c r="BJ9" s="619"/>
      <c r="BK9" s="619"/>
      <c r="BL9" s="619"/>
      <c r="BM9" s="619"/>
      <c r="BN9" s="620"/>
      <c r="BO9" s="671">
        <v>31.5</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13911453</v>
      </c>
      <c r="CS9" s="619"/>
      <c r="CT9" s="619"/>
      <c r="CU9" s="619"/>
      <c r="CV9" s="619"/>
      <c r="CW9" s="619"/>
      <c r="CX9" s="619"/>
      <c r="CY9" s="620"/>
      <c r="CZ9" s="671">
        <v>8.3000000000000007</v>
      </c>
      <c r="DA9" s="671"/>
      <c r="DB9" s="671"/>
      <c r="DC9" s="671"/>
      <c r="DD9" s="624">
        <v>1782712</v>
      </c>
      <c r="DE9" s="619"/>
      <c r="DF9" s="619"/>
      <c r="DG9" s="619"/>
      <c r="DH9" s="619"/>
      <c r="DI9" s="619"/>
      <c r="DJ9" s="619"/>
      <c r="DK9" s="619"/>
      <c r="DL9" s="619"/>
      <c r="DM9" s="619"/>
      <c r="DN9" s="619"/>
      <c r="DO9" s="619"/>
      <c r="DP9" s="620"/>
      <c r="DQ9" s="624">
        <v>10823866</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6194237</v>
      </c>
      <c r="S10" s="619"/>
      <c r="T10" s="619"/>
      <c r="U10" s="619"/>
      <c r="V10" s="619"/>
      <c r="W10" s="619"/>
      <c r="X10" s="619"/>
      <c r="Y10" s="620"/>
      <c r="Z10" s="671">
        <v>3.4</v>
      </c>
      <c r="AA10" s="671"/>
      <c r="AB10" s="671"/>
      <c r="AC10" s="671"/>
      <c r="AD10" s="672">
        <v>6194237</v>
      </c>
      <c r="AE10" s="672"/>
      <c r="AF10" s="672"/>
      <c r="AG10" s="672"/>
      <c r="AH10" s="672"/>
      <c r="AI10" s="672"/>
      <c r="AJ10" s="672"/>
      <c r="AK10" s="672"/>
      <c r="AL10" s="641">
        <v>9</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964701</v>
      </c>
      <c r="BH10" s="619"/>
      <c r="BI10" s="619"/>
      <c r="BJ10" s="619"/>
      <c r="BK10" s="619"/>
      <c r="BL10" s="619"/>
      <c r="BM10" s="619"/>
      <c r="BN10" s="620"/>
      <c r="BO10" s="671">
        <v>2</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622503</v>
      </c>
      <c r="CS10" s="619"/>
      <c r="CT10" s="619"/>
      <c r="CU10" s="619"/>
      <c r="CV10" s="619"/>
      <c r="CW10" s="619"/>
      <c r="CX10" s="619"/>
      <c r="CY10" s="620"/>
      <c r="CZ10" s="671">
        <v>0.4</v>
      </c>
      <c r="DA10" s="671"/>
      <c r="DB10" s="671"/>
      <c r="DC10" s="671"/>
      <c r="DD10" s="624">
        <v>10675</v>
      </c>
      <c r="DE10" s="619"/>
      <c r="DF10" s="619"/>
      <c r="DG10" s="619"/>
      <c r="DH10" s="619"/>
      <c r="DI10" s="619"/>
      <c r="DJ10" s="619"/>
      <c r="DK10" s="619"/>
      <c r="DL10" s="619"/>
      <c r="DM10" s="619"/>
      <c r="DN10" s="619"/>
      <c r="DO10" s="619"/>
      <c r="DP10" s="620"/>
      <c r="DQ10" s="624">
        <v>98649</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v>163687</v>
      </c>
      <c r="S11" s="619"/>
      <c r="T11" s="619"/>
      <c r="U11" s="619"/>
      <c r="V11" s="619"/>
      <c r="W11" s="619"/>
      <c r="X11" s="619"/>
      <c r="Y11" s="620"/>
      <c r="Z11" s="671">
        <v>0.1</v>
      </c>
      <c r="AA11" s="671"/>
      <c r="AB11" s="671"/>
      <c r="AC11" s="671"/>
      <c r="AD11" s="672">
        <v>163687</v>
      </c>
      <c r="AE11" s="672"/>
      <c r="AF11" s="672"/>
      <c r="AG11" s="672"/>
      <c r="AH11" s="672"/>
      <c r="AI11" s="672"/>
      <c r="AJ11" s="672"/>
      <c r="AK11" s="672"/>
      <c r="AL11" s="641">
        <v>0.2</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3997256</v>
      </c>
      <c r="BH11" s="619"/>
      <c r="BI11" s="619"/>
      <c r="BJ11" s="619"/>
      <c r="BK11" s="619"/>
      <c r="BL11" s="619"/>
      <c r="BM11" s="619"/>
      <c r="BN11" s="620"/>
      <c r="BO11" s="671">
        <v>8.1</v>
      </c>
      <c r="BP11" s="671"/>
      <c r="BQ11" s="671"/>
      <c r="BR11" s="671"/>
      <c r="BS11" s="624">
        <v>587214</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3544725</v>
      </c>
      <c r="CS11" s="619"/>
      <c r="CT11" s="619"/>
      <c r="CU11" s="619"/>
      <c r="CV11" s="619"/>
      <c r="CW11" s="619"/>
      <c r="CX11" s="619"/>
      <c r="CY11" s="620"/>
      <c r="CZ11" s="671">
        <v>2.1</v>
      </c>
      <c r="DA11" s="671"/>
      <c r="DB11" s="671"/>
      <c r="DC11" s="671"/>
      <c r="DD11" s="624">
        <v>958602</v>
      </c>
      <c r="DE11" s="619"/>
      <c r="DF11" s="619"/>
      <c r="DG11" s="619"/>
      <c r="DH11" s="619"/>
      <c r="DI11" s="619"/>
      <c r="DJ11" s="619"/>
      <c r="DK11" s="619"/>
      <c r="DL11" s="619"/>
      <c r="DM11" s="619"/>
      <c r="DN11" s="619"/>
      <c r="DO11" s="619"/>
      <c r="DP11" s="620"/>
      <c r="DQ11" s="624">
        <v>1959354</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19000226</v>
      </c>
      <c r="BH12" s="619"/>
      <c r="BI12" s="619"/>
      <c r="BJ12" s="619"/>
      <c r="BK12" s="619"/>
      <c r="BL12" s="619"/>
      <c r="BM12" s="619"/>
      <c r="BN12" s="620"/>
      <c r="BO12" s="671">
        <v>38.6</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6415883</v>
      </c>
      <c r="CS12" s="619"/>
      <c r="CT12" s="619"/>
      <c r="CU12" s="619"/>
      <c r="CV12" s="619"/>
      <c r="CW12" s="619"/>
      <c r="CX12" s="619"/>
      <c r="CY12" s="620"/>
      <c r="CZ12" s="671">
        <v>3.8</v>
      </c>
      <c r="DA12" s="671"/>
      <c r="DB12" s="671"/>
      <c r="DC12" s="671"/>
      <c r="DD12" s="624">
        <v>855268</v>
      </c>
      <c r="DE12" s="619"/>
      <c r="DF12" s="619"/>
      <c r="DG12" s="619"/>
      <c r="DH12" s="619"/>
      <c r="DI12" s="619"/>
      <c r="DJ12" s="619"/>
      <c r="DK12" s="619"/>
      <c r="DL12" s="619"/>
      <c r="DM12" s="619"/>
      <c r="DN12" s="619"/>
      <c r="DO12" s="619"/>
      <c r="DP12" s="620"/>
      <c r="DQ12" s="624">
        <v>1185848</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208482</v>
      </c>
      <c r="S13" s="619"/>
      <c r="T13" s="619"/>
      <c r="U13" s="619"/>
      <c r="V13" s="619"/>
      <c r="W13" s="619"/>
      <c r="X13" s="619"/>
      <c r="Y13" s="620"/>
      <c r="Z13" s="671">
        <v>0.1</v>
      </c>
      <c r="AA13" s="671"/>
      <c r="AB13" s="671"/>
      <c r="AC13" s="671"/>
      <c r="AD13" s="672">
        <v>208482</v>
      </c>
      <c r="AE13" s="672"/>
      <c r="AF13" s="672"/>
      <c r="AG13" s="672"/>
      <c r="AH13" s="672"/>
      <c r="AI13" s="672"/>
      <c r="AJ13" s="672"/>
      <c r="AK13" s="672"/>
      <c r="AL13" s="641">
        <v>0.3</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18910691</v>
      </c>
      <c r="BH13" s="619"/>
      <c r="BI13" s="619"/>
      <c r="BJ13" s="619"/>
      <c r="BK13" s="619"/>
      <c r="BL13" s="619"/>
      <c r="BM13" s="619"/>
      <c r="BN13" s="620"/>
      <c r="BO13" s="671">
        <v>38.4</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35472246</v>
      </c>
      <c r="CS13" s="619"/>
      <c r="CT13" s="619"/>
      <c r="CU13" s="619"/>
      <c r="CV13" s="619"/>
      <c r="CW13" s="619"/>
      <c r="CX13" s="619"/>
      <c r="CY13" s="620"/>
      <c r="CZ13" s="671">
        <v>21.1</v>
      </c>
      <c r="DA13" s="671"/>
      <c r="DB13" s="671"/>
      <c r="DC13" s="671"/>
      <c r="DD13" s="624">
        <v>26010033</v>
      </c>
      <c r="DE13" s="619"/>
      <c r="DF13" s="619"/>
      <c r="DG13" s="619"/>
      <c r="DH13" s="619"/>
      <c r="DI13" s="619"/>
      <c r="DJ13" s="619"/>
      <c r="DK13" s="619"/>
      <c r="DL13" s="619"/>
      <c r="DM13" s="619"/>
      <c r="DN13" s="619"/>
      <c r="DO13" s="619"/>
      <c r="DP13" s="620"/>
      <c r="DQ13" s="624">
        <v>8246788</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660031</v>
      </c>
      <c r="BH14" s="619"/>
      <c r="BI14" s="619"/>
      <c r="BJ14" s="619"/>
      <c r="BK14" s="619"/>
      <c r="BL14" s="619"/>
      <c r="BM14" s="619"/>
      <c r="BN14" s="620"/>
      <c r="BO14" s="671">
        <v>1.3</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3878986</v>
      </c>
      <c r="CS14" s="619"/>
      <c r="CT14" s="619"/>
      <c r="CU14" s="619"/>
      <c r="CV14" s="619"/>
      <c r="CW14" s="619"/>
      <c r="CX14" s="619"/>
      <c r="CY14" s="620"/>
      <c r="CZ14" s="671">
        <v>2.2999999999999998</v>
      </c>
      <c r="DA14" s="671"/>
      <c r="DB14" s="671"/>
      <c r="DC14" s="671"/>
      <c r="DD14" s="624">
        <v>587158</v>
      </c>
      <c r="DE14" s="619"/>
      <c r="DF14" s="619"/>
      <c r="DG14" s="619"/>
      <c r="DH14" s="619"/>
      <c r="DI14" s="619"/>
      <c r="DJ14" s="619"/>
      <c r="DK14" s="619"/>
      <c r="DL14" s="619"/>
      <c r="DM14" s="619"/>
      <c r="DN14" s="619"/>
      <c r="DO14" s="619"/>
      <c r="DP14" s="620"/>
      <c r="DQ14" s="624">
        <v>3284841</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139347</v>
      </c>
      <c r="S15" s="619"/>
      <c r="T15" s="619"/>
      <c r="U15" s="619"/>
      <c r="V15" s="619"/>
      <c r="W15" s="619"/>
      <c r="X15" s="619"/>
      <c r="Y15" s="620"/>
      <c r="Z15" s="671">
        <v>0.1</v>
      </c>
      <c r="AA15" s="671"/>
      <c r="AB15" s="671"/>
      <c r="AC15" s="671"/>
      <c r="AD15" s="672">
        <v>139347</v>
      </c>
      <c r="AE15" s="672"/>
      <c r="AF15" s="672"/>
      <c r="AG15" s="672"/>
      <c r="AH15" s="672"/>
      <c r="AI15" s="672"/>
      <c r="AJ15" s="672"/>
      <c r="AK15" s="672"/>
      <c r="AL15" s="641">
        <v>0.2</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3252875</v>
      </c>
      <c r="BH15" s="619"/>
      <c r="BI15" s="619"/>
      <c r="BJ15" s="619"/>
      <c r="BK15" s="619"/>
      <c r="BL15" s="619"/>
      <c r="BM15" s="619"/>
      <c r="BN15" s="620"/>
      <c r="BO15" s="671">
        <v>6.6</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15773697</v>
      </c>
      <c r="CS15" s="619"/>
      <c r="CT15" s="619"/>
      <c r="CU15" s="619"/>
      <c r="CV15" s="619"/>
      <c r="CW15" s="619"/>
      <c r="CX15" s="619"/>
      <c r="CY15" s="620"/>
      <c r="CZ15" s="671">
        <v>9.4</v>
      </c>
      <c r="DA15" s="671"/>
      <c r="DB15" s="671"/>
      <c r="DC15" s="671"/>
      <c r="DD15" s="624">
        <v>5141987</v>
      </c>
      <c r="DE15" s="619"/>
      <c r="DF15" s="619"/>
      <c r="DG15" s="619"/>
      <c r="DH15" s="619"/>
      <c r="DI15" s="619"/>
      <c r="DJ15" s="619"/>
      <c r="DK15" s="619"/>
      <c r="DL15" s="619"/>
      <c r="DM15" s="619"/>
      <c r="DN15" s="619"/>
      <c r="DO15" s="619"/>
      <c r="DP15" s="620"/>
      <c r="DQ15" s="624">
        <v>9656030</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27358164</v>
      </c>
      <c r="S16" s="619"/>
      <c r="T16" s="619"/>
      <c r="U16" s="619"/>
      <c r="V16" s="619"/>
      <c r="W16" s="619"/>
      <c r="X16" s="619"/>
      <c r="Y16" s="620"/>
      <c r="Z16" s="671">
        <v>15</v>
      </c>
      <c r="AA16" s="671"/>
      <c r="AB16" s="671"/>
      <c r="AC16" s="671"/>
      <c r="AD16" s="672">
        <v>13976497</v>
      </c>
      <c r="AE16" s="672"/>
      <c r="AF16" s="672"/>
      <c r="AG16" s="672"/>
      <c r="AH16" s="672"/>
      <c r="AI16" s="672"/>
      <c r="AJ16" s="672"/>
      <c r="AK16" s="672"/>
      <c r="AL16" s="641">
        <v>20.2</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v>3</v>
      </c>
      <c r="BH16" s="619"/>
      <c r="BI16" s="619"/>
      <c r="BJ16" s="619"/>
      <c r="BK16" s="619"/>
      <c r="BL16" s="619"/>
      <c r="BM16" s="619"/>
      <c r="BN16" s="620"/>
      <c r="BO16" s="671">
        <v>0</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2089657</v>
      </c>
      <c r="CS16" s="619"/>
      <c r="CT16" s="619"/>
      <c r="CU16" s="619"/>
      <c r="CV16" s="619"/>
      <c r="CW16" s="619"/>
      <c r="CX16" s="619"/>
      <c r="CY16" s="620"/>
      <c r="CZ16" s="671">
        <v>1.2</v>
      </c>
      <c r="DA16" s="671"/>
      <c r="DB16" s="671"/>
      <c r="DC16" s="671"/>
      <c r="DD16" s="624" t="s">
        <v>108</v>
      </c>
      <c r="DE16" s="619"/>
      <c r="DF16" s="619"/>
      <c r="DG16" s="619"/>
      <c r="DH16" s="619"/>
      <c r="DI16" s="619"/>
      <c r="DJ16" s="619"/>
      <c r="DK16" s="619"/>
      <c r="DL16" s="619"/>
      <c r="DM16" s="619"/>
      <c r="DN16" s="619"/>
      <c r="DO16" s="619"/>
      <c r="DP16" s="620"/>
      <c r="DQ16" s="624">
        <v>988348</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13976497</v>
      </c>
      <c r="S17" s="619"/>
      <c r="T17" s="619"/>
      <c r="U17" s="619"/>
      <c r="V17" s="619"/>
      <c r="W17" s="619"/>
      <c r="X17" s="619"/>
      <c r="Y17" s="620"/>
      <c r="Z17" s="671">
        <v>7.7</v>
      </c>
      <c r="AA17" s="671"/>
      <c r="AB17" s="671"/>
      <c r="AC17" s="671"/>
      <c r="AD17" s="672">
        <v>13976497</v>
      </c>
      <c r="AE17" s="672"/>
      <c r="AF17" s="672"/>
      <c r="AG17" s="672"/>
      <c r="AH17" s="672"/>
      <c r="AI17" s="672"/>
      <c r="AJ17" s="672"/>
      <c r="AK17" s="672"/>
      <c r="AL17" s="641">
        <v>20.2</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12165601</v>
      </c>
      <c r="CS17" s="619"/>
      <c r="CT17" s="619"/>
      <c r="CU17" s="619"/>
      <c r="CV17" s="619"/>
      <c r="CW17" s="619"/>
      <c r="CX17" s="619"/>
      <c r="CY17" s="620"/>
      <c r="CZ17" s="671">
        <v>7.2</v>
      </c>
      <c r="DA17" s="671"/>
      <c r="DB17" s="671"/>
      <c r="DC17" s="671"/>
      <c r="DD17" s="624" t="s">
        <v>108</v>
      </c>
      <c r="DE17" s="619"/>
      <c r="DF17" s="619"/>
      <c r="DG17" s="619"/>
      <c r="DH17" s="619"/>
      <c r="DI17" s="619"/>
      <c r="DJ17" s="619"/>
      <c r="DK17" s="619"/>
      <c r="DL17" s="619"/>
      <c r="DM17" s="619"/>
      <c r="DN17" s="619"/>
      <c r="DO17" s="619"/>
      <c r="DP17" s="620"/>
      <c r="DQ17" s="624">
        <v>11715829</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2089869</v>
      </c>
      <c r="S18" s="619"/>
      <c r="T18" s="619"/>
      <c r="U18" s="619"/>
      <c r="V18" s="619"/>
      <c r="W18" s="619"/>
      <c r="X18" s="619"/>
      <c r="Y18" s="620"/>
      <c r="Z18" s="671">
        <v>1.1000000000000001</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v>11291798</v>
      </c>
      <c r="S19" s="619"/>
      <c r="T19" s="619"/>
      <c r="U19" s="619"/>
      <c r="V19" s="619"/>
      <c r="W19" s="619"/>
      <c r="X19" s="619"/>
      <c r="Y19" s="620"/>
      <c r="Z19" s="671">
        <v>6.2</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5250886</v>
      </c>
      <c r="BH19" s="619"/>
      <c r="BI19" s="619"/>
      <c r="BJ19" s="619"/>
      <c r="BK19" s="619"/>
      <c r="BL19" s="619"/>
      <c r="BM19" s="619"/>
      <c r="BN19" s="620"/>
      <c r="BO19" s="671">
        <v>10.7</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84839447</v>
      </c>
      <c r="S20" s="619"/>
      <c r="T20" s="619"/>
      <c r="U20" s="619"/>
      <c r="V20" s="619"/>
      <c r="W20" s="619"/>
      <c r="X20" s="619"/>
      <c r="Y20" s="620"/>
      <c r="Z20" s="671">
        <v>46.5</v>
      </c>
      <c r="AA20" s="671"/>
      <c r="AB20" s="671"/>
      <c r="AC20" s="671"/>
      <c r="AD20" s="672">
        <v>68667634</v>
      </c>
      <c r="AE20" s="672"/>
      <c r="AF20" s="672"/>
      <c r="AG20" s="672"/>
      <c r="AH20" s="672"/>
      <c r="AI20" s="672"/>
      <c r="AJ20" s="672"/>
      <c r="AK20" s="672"/>
      <c r="AL20" s="641">
        <v>99.5</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5250886</v>
      </c>
      <c r="BH20" s="619"/>
      <c r="BI20" s="619"/>
      <c r="BJ20" s="619"/>
      <c r="BK20" s="619"/>
      <c r="BL20" s="619"/>
      <c r="BM20" s="619"/>
      <c r="BN20" s="620"/>
      <c r="BO20" s="671">
        <v>10.7</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168505816</v>
      </c>
      <c r="CS20" s="619"/>
      <c r="CT20" s="619"/>
      <c r="CU20" s="619"/>
      <c r="CV20" s="619"/>
      <c r="CW20" s="619"/>
      <c r="CX20" s="619"/>
      <c r="CY20" s="620"/>
      <c r="CZ20" s="671">
        <v>100</v>
      </c>
      <c r="DA20" s="671"/>
      <c r="DB20" s="671"/>
      <c r="DC20" s="671"/>
      <c r="DD20" s="624">
        <v>38144960</v>
      </c>
      <c r="DE20" s="619"/>
      <c r="DF20" s="619"/>
      <c r="DG20" s="619"/>
      <c r="DH20" s="619"/>
      <c r="DI20" s="619"/>
      <c r="DJ20" s="619"/>
      <c r="DK20" s="619"/>
      <c r="DL20" s="619"/>
      <c r="DM20" s="619"/>
      <c r="DN20" s="619"/>
      <c r="DO20" s="619"/>
      <c r="DP20" s="620"/>
      <c r="DQ20" s="624">
        <v>93969062</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70906</v>
      </c>
      <c r="S21" s="619"/>
      <c r="T21" s="619"/>
      <c r="U21" s="619"/>
      <c r="V21" s="619"/>
      <c r="W21" s="619"/>
      <c r="X21" s="619"/>
      <c r="Y21" s="620"/>
      <c r="Z21" s="671">
        <v>0</v>
      </c>
      <c r="AA21" s="671"/>
      <c r="AB21" s="671"/>
      <c r="AC21" s="671"/>
      <c r="AD21" s="672">
        <v>70906</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111900</v>
      </c>
      <c r="BH21" s="619"/>
      <c r="BI21" s="619"/>
      <c r="BJ21" s="619"/>
      <c r="BK21" s="619"/>
      <c r="BL21" s="619"/>
      <c r="BM21" s="619"/>
      <c r="BN21" s="620"/>
      <c r="BO21" s="671">
        <v>0.2</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2701489</v>
      </c>
      <c r="S22" s="619"/>
      <c r="T22" s="619"/>
      <c r="U22" s="619"/>
      <c r="V22" s="619"/>
      <c r="W22" s="619"/>
      <c r="X22" s="619"/>
      <c r="Y22" s="620"/>
      <c r="Z22" s="671">
        <v>1.5</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v>2348840</v>
      </c>
      <c r="BH22" s="619"/>
      <c r="BI22" s="619"/>
      <c r="BJ22" s="619"/>
      <c r="BK22" s="619"/>
      <c r="BL22" s="619"/>
      <c r="BM22" s="619"/>
      <c r="BN22" s="620"/>
      <c r="BO22" s="671">
        <v>4.8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2634197</v>
      </c>
      <c r="S23" s="619"/>
      <c r="T23" s="619"/>
      <c r="U23" s="619"/>
      <c r="V23" s="619"/>
      <c r="W23" s="619"/>
      <c r="X23" s="619"/>
      <c r="Y23" s="620"/>
      <c r="Z23" s="671">
        <v>1.4</v>
      </c>
      <c r="AA23" s="671"/>
      <c r="AB23" s="671"/>
      <c r="AC23" s="671"/>
      <c r="AD23" s="672">
        <v>214226</v>
      </c>
      <c r="AE23" s="672"/>
      <c r="AF23" s="672"/>
      <c r="AG23" s="672"/>
      <c r="AH23" s="672"/>
      <c r="AI23" s="672"/>
      <c r="AJ23" s="672"/>
      <c r="AK23" s="672"/>
      <c r="AL23" s="641">
        <v>0.3</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2790146</v>
      </c>
      <c r="BH23" s="619"/>
      <c r="BI23" s="619"/>
      <c r="BJ23" s="619"/>
      <c r="BK23" s="619"/>
      <c r="BL23" s="619"/>
      <c r="BM23" s="619"/>
      <c r="BN23" s="620"/>
      <c r="BO23" s="671">
        <v>5.7</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674844</v>
      </c>
      <c r="S24" s="619"/>
      <c r="T24" s="619"/>
      <c r="U24" s="619"/>
      <c r="V24" s="619"/>
      <c r="W24" s="619"/>
      <c r="X24" s="619"/>
      <c r="Y24" s="620"/>
      <c r="Z24" s="671">
        <v>0.4</v>
      </c>
      <c r="AA24" s="671"/>
      <c r="AB24" s="671"/>
      <c r="AC24" s="671"/>
      <c r="AD24" s="672">
        <v>30611</v>
      </c>
      <c r="AE24" s="672"/>
      <c r="AF24" s="672"/>
      <c r="AG24" s="672"/>
      <c r="AH24" s="672"/>
      <c r="AI24" s="672"/>
      <c r="AJ24" s="672"/>
      <c r="AK24" s="672"/>
      <c r="AL24" s="641">
        <v>0</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58985707</v>
      </c>
      <c r="CS24" s="669"/>
      <c r="CT24" s="669"/>
      <c r="CU24" s="669"/>
      <c r="CV24" s="669"/>
      <c r="CW24" s="669"/>
      <c r="CX24" s="669"/>
      <c r="CY24" s="716"/>
      <c r="CZ24" s="720">
        <v>35</v>
      </c>
      <c r="DA24" s="721"/>
      <c r="DB24" s="721"/>
      <c r="DC24" s="722"/>
      <c r="DD24" s="715">
        <v>38370799</v>
      </c>
      <c r="DE24" s="669"/>
      <c r="DF24" s="669"/>
      <c r="DG24" s="669"/>
      <c r="DH24" s="669"/>
      <c r="DI24" s="669"/>
      <c r="DJ24" s="669"/>
      <c r="DK24" s="716"/>
      <c r="DL24" s="715">
        <v>35862370</v>
      </c>
      <c r="DM24" s="669"/>
      <c r="DN24" s="669"/>
      <c r="DO24" s="669"/>
      <c r="DP24" s="669"/>
      <c r="DQ24" s="669"/>
      <c r="DR24" s="669"/>
      <c r="DS24" s="669"/>
      <c r="DT24" s="669"/>
      <c r="DU24" s="669"/>
      <c r="DV24" s="716"/>
      <c r="DW24" s="717">
        <v>48.6</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20066406</v>
      </c>
      <c r="S25" s="619"/>
      <c r="T25" s="619"/>
      <c r="U25" s="619"/>
      <c r="V25" s="619"/>
      <c r="W25" s="619"/>
      <c r="X25" s="619"/>
      <c r="Y25" s="620"/>
      <c r="Z25" s="671">
        <v>11</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19418096</v>
      </c>
      <c r="CS25" s="637"/>
      <c r="CT25" s="637"/>
      <c r="CU25" s="637"/>
      <c r="CV25" s="637"/>
      <c r="CW25" s="637"/>
      <c r="CX25" s="637"/>
      <c r="CY25" s="638"/>
      <c r="CZ25" s="621">
        <v>11.5</v>
      </c>
      <c r="DA25" s="639"/>
      <c r="DB25" s="639"/>
      <c r="DC25" s="640"/>
      <c r="DD25" s="624">
        <v>18129012</v>
      </c>
      <c r="DE25" s="637"/>
      <c r="DF25" s="637"/>
      <c r="DG25" s="637"/>
      <c r="DH25" s="637"/>
      <c r="DI25" s="637"/>
      <c r="DJ25" s="637"/>
      <c r="DK25" s="638"/>
      <c r="DL25" s="624">
        <v>15936147</v>
      </c>
      <c r="DM25" s="637"/>
      <c r="DN25" s="637"/>
      <c r="DO25" s="637"/>
      <c r="DP25" s="637"/>
      <c r="DQ25" s="637"/>
      <c r="DR25" s="637"/>
      <c r="DS25" s="637"/>
      <c r="DT25" s="637"/>
      <c r="DU25" s="637"/>
      <c r="DV25" s="638"/>
      <c r="DW25" s="641">
        <v>21.6</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13316802</v>
      </c>
      <c r="CS26" s="619"/>
      <c r="CT26" s="619"/>
      <c r="CU26" s="619"/>
      <c r="CV26" s="619"/>
      <c r="CW26" s="619"/>
      <c r="CX26" s="619"/>
      <c r="CY26" s="620"/>
      <c r="CZ26" s="621">
        <v>7.9</v>
      </c>
      <c r="DA26" s="639"/>
      <c r="DB26" s="639"/>
      <c r="DC26" s="640"/>
      <c r="DD26" s="624">
        <v>12190411</v>
      </c>
      <c r="DE26" s="619"/>
      <c r="DF26" s="619"/>
      <c r="DG26" s="619"/>
      <c r="DH26" s="619"/>
      <c r="DI26" s="619"/>
      <c r="DJ26" s="619"/>
      <c r="DK26" s="620"/>
      <c r="DL26" s="624" t="s">
        <v>276</v>
      </c>
      <c r="DM26" s="619"/>
      <c r="DN26" s="619"/>
      <c r="DO26" s="619"/>
      <c r="DP26" s="619"/>
      <c r="DQ26" s="619"/>
      <c r="DR26" s="619"/>
      <c r="DS26" s="619"/>
      <c r="DT26" s="619"/>
      <c r="DU26" s="619"/>
      <c r="DV26" s="620"/>
      <c r="DW26" s="641" t="s">
        <v>276</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13359428</v>
      </c>
      <c r="S27" s="619"/>
      <c r="T27" s="619"/>
      <c r="U27" s="619"/>
      <c r="V27" s="619"/>
      <c r="W27" s="619"/>
      <c r="X27" s="619"/>
      <c r="Y27" s="620"/>
      <c r="Z27" s="671">
        <v>7.3</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49185603</v>
      </c>
      <c r="BH27" s="619"/>
      <c r="BI27" s="619"/>
      <c r="BJ27" s="619"/>
      <c r="BK27" s="619"/>
      <c r="BL27" s="619"/>
      <c r="BM27" s="619"/>
      <c r="BN27" s="620"/>
      <c r="BO27" s="671">
        <v>100</v>
      </c>
      <c r="BP27" s="671"/>
      <c r="BQ27" s="671"/>
      <c r="BR27" s="671"/>
      <c r="BS27" s="624">
        <v>587214</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27402010</v>
      </c>
      <c r="CS27" s="637"/>
      <c r="CT27" s="637"/>
      <c r="CU27" s="637"/>
      <c r="CV27" s="637"/>
      <c r="CW27" s="637"/>
      <c r="CX27" s="637"/>
      <c r="CY27" s="638"/>
      <c r="CZ27" s="621">
        <v>16.3</v>
      </c>
      <c r="DA27" s="639"/>
      <c r="DB27" s="639"/>
      <c r="DC27" s="640"/>
      <c r="DD27" s="624">
        <v>8525958</v>
      </c>
      <c r="DE27" s="637"/>
      <c r="DF27" s="637"/>
      <c r="DG27" s="637"/>
      <c r="DH27" s="637"/>
      <c r="DI27" s="637"/>
      <c r="DJ27" s="637"/>
      <c r="DK27" s="638"/>
      <c r="DL27" s="624">
        <v>8215579</v>
      </c>
      <c r="DM27" s="637"/>
      <c r="DN27" s="637"/>
      <c r="DO27" s="637"/>
      <c r="DP27" s="637"/>
      <c r="DQ27" s="637"/>
      <c r="DR27" s="637"/>
      <c r="DS27" s="637"/>
      <c r="DT27" s="637"/>
      <c r="DU27" s="637"/>
      <c r="DV27" s="638"/>
      <c r="DW27" s="641">
        <v>11.1</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323250</v>
      </c>
      <c r="S28" s="619"/>
      <c r="T28" s="619"/>
      <c r="U28" s="619"/>
      <c r="V28" s="619"/>
      <c r="W28" s="619"/>
      <c r="X28" s="619"/>
      <c r="Y28" s="620"/>
      <c r="Z28" s="671">
        <v>0.2</v>
      </c>
      <c r="AA28" s="671"/>
      <c r="AB28" s="671"/>
      <c r="AC28" s="671"/>
      <c r="AD28" s="672">
        <v>30795</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12165601</v>
      </c>
      <c r="CS28" s="619"/>
      <c r="CT28" s="619"/>
      <c r="CU28" s="619"/>
      <c r="CV28" s="619"/>
      <c r="CW28" s="619"/>
      <c r="CX28" s="619"/>
      <c r="CY28" s="620"/>
      <c r="CZ28" s="621">
        <v>7.2</v>
      </c>
      <c r="DA28" s="639"/>
      <c r="DB28" s="639"/>
      <c r="DC28" s="640"/>
      <c r="DD28" s="624">
        <v>11715829</v>
      </c>
      <c r="DE28" s="619"/>
      <c r="DF28" s="619"/>
      <c r="DG28" s="619"/>
      <c r="DH28" s="619"/>
      <c r="DI28" s="619"/>
      <c r="DJ28" s="619"/>
      <c r="DK28" s="620"/>
      <c r="DL28" s="624">
        <v>11710644</v>
      </c>
      <c r="DM28" s="619"/>
      <c r="DN28" s="619"/>
      <c r="DO28" s="619"/>
      <c r="DP28" s="619"/>
      <c r="DQ28" s="619"/>
      <c r="DR28" s="619"/>
      <c r="DS28" s="619"/>
      <c r="DT28" s="619"/>
      <c r="DU28" s="619"/>
      <c r="DV28" s="620"/>
      <c r="DW28" s="641">
        <v>15.9</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59761</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12164881</v>
      </c>
      <c r="CS29" s="637"/>
      <c r="CT29" s="637"/>
      <c r="CU29" s="637"/>
      <c r="CV29" s="637"/>
      <c r="CW29" s="637"/>
      <c r="CX29" s="637"/>
      <c r="CY29" s="638"/>
      <c r="CZ29" s="621">
        <v>7.2</v>
      </c>
      <c r="DA29" s="639"/>
      <c r="DB29" s="639"/>
      <c r="DC29" s="640"/>
      <c r="DD29" s="624">
        <v>11715109</v>
      </c>
      <c r="DE29" s="637"/>
      <c r="DF29" s="637"/>
      <c r="DG29" s="637"/>
      <c r="DH29" s="637"/>
      <c r="DI29" s="637"/>
      <c r="DJ29" s="637"/>
      <c r="DK29" s="638"/>
      <c r="DL29" s="624">
        <v>11709924</v>
      </c>
      <c r="DM29" s="637"/>
      <c r="DN29" s="637"/>
      <c r="DO29" s="637"/>
      <c r="DP29" s="637"/>
      <c r="DQ29" s="637"/>
      <c r="DR29" s="637"/>
      <c r="DS29" s="637"/>
      <c r="DT29" s="637"/>
      <c r="DU29" s="637"/>
      <c r="DV29" s="638"/>
      <c r="DW29" s="641">
        <v>15.9</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23051539</v>
      </c>
      <c r="S30" s="619"/>
      <c r="T30" s="619"/>
      <c r="U30" s="619"/>
      <c r="V30" s="619"/>
      <c r="W30" s="619"/>
      <c r="X30" s="619"/>
      <c r="Y30" s="620"/>
      <c r="Z30" s="671">
        <v>12.6</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98.5</v>
      </c>
      <c r="BH30" s="685"/>
      <c r="BI30" s="685"/>
      <c r="BJ30" s="685"/>
      <c r="BK30" s="685"/>
      <c r="BL30" s="685"/>
      <c r="BM30" s="686">
        <v>94.7</v>
      </c>
      <c r="BN30" s="685"/>
      <c r="BO30" s="685"/>
      <c r="BP30" s="685"/>
      <c r="BQ30" s="687"/>
      <c r="BR30" s="684">
        <v>98.4</v>
      </c>
      <c r="BS30" s="685"/>
      <c r="BT30" s="685"/>
      <c r="BU30" s="685"/>
      <c r="BV30" s="685"/>
      <c r="BW30" s="685"/>
      <c r="BX30" s="686">
        <v>93.8</v>
      </c>
      <c r="BY30" s="685"/>
      <c r="BZ30" s="685"/>
      <c r="CA30" s="685"/>
      <c r="CB30" s="687"/>
      <c r="CD30" s="690"/>
      <c r="CE30" s="691"/>
      <c r="CF30" s="655" t="s">
        <v>290</v>
      </c>
      <c r="CG30" s="652"/>
      <c r="CH30" s="652"/>
      <c r="CI30" s="652"/>
      <c r="CJ30" s="652"/>
      <c r="CK30" s="652"/>
      <c r="CL30" s="652"/>
      <c r="CM30" s="652"/>
      <c r="CN30" s="652"/>
      <c r="CO30" s="652"/>
      <c r="CP30" s="652"/>
      <c r="CQ30" s="653"/>
      <c r="CR30" s="618">
        <v>11305074</v>
      </c>
      <c r="CS30" s="619"/>
      <c r="CT30" s="619"/>
      <c r="CU30" s="619"/>
      <c r="CV30" s="619"/>
      <c r="CW30" s="619"/>
      <c r="CX30" s="619"/>
      <c r="CY30" s="620"/>
      <c r="CZ30" s="621">
        <v>6.7</v>
      </c>
      <c r="DA30" s="639"/>
      <c r="DB30" s="639"/>
      <c r="DC30" s="640"/>
      <c r="DD30" s="624">
        <v>10912777</v>
      </c>
      <c r="DE30" s="619"/>
      <c r="DF30" s="619"/>
      <c r="DG30" s="619"/>
      <c r="DH30" s="619"/>
      <c r="DI30" s="619"/>
      <c r="DJ30" s="619"/>
      <c r="DK30" s="620"/>
      <c r="DL30" s="624">
        <v>10912777</v>
      </c>
      <c r="DM30" s="619"/>
      <c r="DN30" s="619"/>
      <c r="DO30" s="619"/>
      <c r="DP30" s="619"/>
      <c r="DQ30" s="619"/>
      <c r="DR30" s="619"/>
      <c r="DS30" s="619"/>
      <c r="DT30" s="619"/>
      <c r="DU30" s="619"/>
      <c r="DV30" s="620"/>
      <c r="DW30" s="641">
        <v>14.8</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15926270</v>
      </c>
      <c r="S31" s="619"/>
      <c r="T31" s="619"/>
      <c r="U31" s="619"/>
      <c r="V31" s="619"/>
      <c r="W31" s="619"/>
      <c r="X31" s="619"/>
      <c r="Y31" s="620"/>
      <c r="Z31" s="671">
        <v>8.6999999999999993</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98.1</v>
      </c>
      <c r="BH31" s="637"/>
      <c r="BI31" s="637"/>
      <c r="BJ31" s="637"/>
      <c r="BK31" s="637"/>
      <c r="BL31" s="637"/>
      <c r="BM31" s="673">
        <v>94.8</v>
      </c>
      <c r="BN31" s="683"/>
      <c r="BO31" s="683"/>
      <c r="BP31" s="683"/>
      <c r="BQ31" s="647"/>
      <c r="BR31" s="682">
        <v>98</v>
      </c>
      <c r="BS31" s="637"/>
      <c r="BT31" s="637"/>
      <c r="BU31" s="637"/>
      <c r="BV31" s="637"/>
      <c r="BW31" s="637"/>
      <c r="BX31" s="673">
        <v>94.1</v>
      </c>
      <c r="BY31" s="683"/>
      <c r="BZ31" s="683"/>
      <c r="CA31" s="683"/>
      <c r="CB31" s="647"/>
      <c r="CD31" s="690"/>
      <c r="CE31" s="691"/>
      <c r="CF31" s="655" t="s">
        <v>294</v>
      </c>
      <c r="CG31" s="652"/>
      <c r="CH31" s="652"/>
      <c r="CI31" s="652"/>
      <c r="CJ31" s="652"/>
      <c r="CK31" s="652"/>
      <c r="CL31" s="652"/>
      <c r="CM31" s="652"/>
      <c r="CN31" s="652"/>
      <c r="CO31" s="652"/>
      <c r="CP31" s="652"/>
      <c r="CQ31" s="653"/>
      <c r="CR31" s="618">
        <v>859807</v>
      </c>
      <c r="CS31" s="637"/>
      <c r="CT31" s="637"/>
      <c r="CU31" s="637"/>
      <c r="CV31" s="637"/>
      <c r="CW31" s="637"/>
      <c r="CX31" s="637"/>
      <c r="CY31" s="638"/>
      <c r="CZ31" s="621">
        <v>0.5</v>
      </c>
      <c r="DA31" s="639"/>
      <c r="DB31" s="639"/>
      <c r="DC31" s="640"/>
      <c r="DD31" s="624">
        <v>802332</v>
      </c>
      <c r="DE31" s="637"/>
      <c r="DF31" s="637"/>
      <c r="DG31" s="637"/>
      <c r="DH31" s="637"/>
      <c r="DI31" s="637"/>
      <c r="DJ31" s="637"/>
      <c r="DK31" s="638"/>
      <c r="DL31" s="624">
        <v>797147</v>
      </c>
      <c r="DM31" s="637"/>
      <c r="DN31" s="637"/>
      <c r="DO31" s="637"/>
      <c r="DP31" s="637"/>
      <c r="DQ31" s="637"/>
      <c r="DR31" s="637"/>
      <c r="DS31" s="637"/>
      <c r="DT31" s="637"/>
      <c r="DU31" s="637"/>
      <c r="DV31" s="638"/>
      <c r="DW31" s="641">
        <v>1.1000000000000001</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7216162</v>
      </c>
      <c r="S32" s="619"/>
      <c r="T32" s="619"/>
      <c r="U32" s="619"/>
      <c r="V32" s="619"/>
      <c r="W32" s="619"/>
      <c r="X32" s="619"/>
      <c r="Y32" s="620"/>
      <c r="Z32" s="671">
        <v>4</v>
      </c>
      <c r="AA32" s="671"/>
      <c r="AB32" s="671"/>
      <c r="AC32" s="671"/>
      <c r="AD32" s="672">
        <v>17962</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98.6</v>
      </c>
      <c r="BH32" s="603"/>
      <c r="BI32" s="603"/>
      <c r="BJ32" s="603"/>
      <c r="BK32" s="603"/>
      <c r="BL32" s="603"/>
      <c r="BM32" s="666">
        <v>93.7</v>
      </c>
      <c r="BN32" s="603"/>
      <c r="BO32" s="603"/>
      <c r="BP32" s="603"/>
      <c r="BQ32" s="660"/>
      <c r="BR32" s="681">
        <v>98.4</v>
      </c>
      <c r="BS32" s="603"/>
      <c r="BT32" s="603"/>
      <c r="BU32" s="603"/>
      <c r="BV32" s="603"/>
      <c r="BW32" s="603"/>
      <c r="BX32" s="666">
        <v>92.4</v>
      </c>
      <c r="BY32" s="603"/>
      <c r="BZ32" s="603"/>
      <c r="CA32" s="603"/>
      <c r="CB32" s="660"/>
      <c r="CD32" s="692"/>
      <c r="CE32" s="693"/>
      <c r="CF32" s="655" t="s">
        <v>297</v>
      </c>
      <c r="CG32" s="652"/>
      <c r="CH32" s="652"/>
      <c r="CI32" s="652"/>
      <c r="CJ32" s="652"/>
      <c r="CK32" s="652"/>
      <c r="CL32" s="652"/>
      <c r="CM32" s="652"/>
      <c r="CN32" s="652"/>
      <c r="CO32" s="652"/>
      <c r="CP32" s="652"/>
      <c r="CQ32" s="653"/>
      <c r="CR32" s="618">
        <v>720</v>
      </c>
      <c r="CS32" s="619"/>
      <c r="CT32" s="619"/>
      <c r="CU32" s="619"/>
      <c r="CV32" s="619"/>
      <c r="CW32" s="619"/>
      <c r="CX32" s="619"/>
      <c r="CY32" s="620"/>
      <c r="CZ32" s="621">
        <v>0</v>
      </c>
      <c r="DA32" s="639"/>
      <c r="DB32" s="639"/>
      <c r="DC32" s="640"/>
      <c r="DD32" s="624">
        <v>720</v>
      </c>
      <c r="DE32" s="619"/>
      <c r="DF32" s="619"/>
      <c r="DG32" s="619"/>
      <c r="DH32" s="619"/>
      <c r="DI32" s="619"/>
      <c r="DJ32" s="619"/>
      <c r="DK32" s="620"/>
      <c r="DL32" s="624">
        <v>720</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11446057</v>
      </c>
      <c r="S33" s="619"/>
      <c r="T33" s="619"/>
      <c r="U33" s="619"/>
      <c r="V33" s="619"/>
      <c r="W33" s="619"/>
      <c r="X33" s="619"/>
      <c r="Y33" s="620"/>
      <c r="Z33" s="671">
        <v>6.3</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69285492</v>
      </c>
      <c r="CS33" s="637"/>
      <c r="CT33" s="637"/>
      <c r="CU33" s="637"/>
      <c r="CV33" s="637"/>
      <c r="CW33" s="637"/>
      <c r="CX33" s="637"/>
      <c r="CY33" s="638"/>
      <c r="CZ33" s="621">
        <v>41.1</v>
      </c>
      <c r="DA33" s="639"/>
      <c r="DB33" s="639"/>
      <c r="DC33" s="640"/>
      <c r="DD33" s="624">
        <v>49366888</v>
      </c>
      <c r="DE33" s="637"/>
      <c r="DF33" s="637"/>
      <c r="DG33" s="637"/>
      <c r="DH33" s="637"/>
      <c r="DI33" s="637"/>
      <c r="DJ33" s="637"/>
      <c r="DK33" s="638"/>
      <c r="DL33" s="624">
        <v>26045643</v>
      </c>
      <c r="DM33" s="637"/>
      <c r="DN33" s="637"/>
      <c r="DO33" s="637"/>
      <c r="DP33" s="637"/>
      <c r="DQ33" s="637"/>
      <c r="DR33" s="637"/>
      <c r="DS33" s="637"/>
      <c r="DT33" s="637"/>
      <c r="DU33" s="637"/>
      <c r="DV33" s="638"/>
      <c r="DW33" s="641">
        <v>35.299999999999997</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23185996</v>
      </c>
      <c r="CS34" s="619"/>
      <c r="CT34" s="619"/>
      <c r="CU34" s="619"/>
      <c r="CV34" s="619"/>
      <c r="CW34" s="619"/>
      <c r="CX34" s="619"/>
      <c r="CY34" s="620"/>
      <c r="CZ34" s="621">
        <v>13.8</v>
      </c>
      <c r="DA34" s="639"/>
      <c r="DB34" s="639"/>
      <c r="DC34" s="640"/>
      <c r="DD34" s="624">
        <v>14533592</v>
      </c>
      <c r="DE34" s="619"/>
      <c r="DF34" s="619"/>
      <c r="DG34" s="619"/>
      <c r="DH34" s="619"/>
      <c r="DI34" s="619"/>
      <c r="DJ34" s="619"/>
      <c r="DK34" s="620"/>
      <c r="DL34" s="624">
        <v>10600001</v>
      </c>
      <c r="DM34" s="619"/>
      <c r="DN34" s="619"/>
      <c r="DO34" s="619"/>
      <c r="DP34" s="619"/>
      <c r="DQ34" s="619"/>
      <c r="DR34" s="619"/>
      <c r="DS34" s="619"/>
      <c r="DT34" s="619"/>
      <c r="DU34" s="619"/>
      <c r="DV34" s="620"/>
      <c r="DW34" s="641">
        <v>14.4</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4770527</v>
      </c>
      <c r="S35" s="619"/>
      <c r="T35" s="619"/>
      <c r="U35" s="619"/>
      <c r="V35" s="619"/>
      <c r="W35" s="619"/>
      <c r="X35" s="619"/>
      <c r="Y35" s="620"/>
      <c r="Z35" s="671">
        <v>2.6</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19576498</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2711734</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2496093</v>
      </c>
      <c r="CS35" s="637"/>
      <c r="CT35" s="637"/>
      <c r="CU35" s="637"/>
      <c r="CV35" s="637"/>
      <c r="CW35" s="637"/>
      <c r="CX35" s="637"/>
      <c r="CY35" s="638"/>
      <c r="CZ35" s="621">
        <v>1.5</v>
      </c>
      <c r="DA35" s="639"/>
      <c r="DB35" s="639"/>
      <c r="DC35" s="640"/>
      <c r="DD35" s="624">
        <v>2080201</v>
      </c>
      <c r="DE35" s="637"/>
      <c r="DF35" s="637"/>
      <c r="DG35" s="637"/>
      <c r="DH35" s="637"/>
      <c r="DI35" s="637"/>
      <c r="DJ35" s="637"/>
      <c r="DK35" s="638"/>
      <c r="DL35" s="624">
        <v>2078563</v>
      </c>
      <c r="DM35" s="637"/>
      <c r="DN35" s="637"/>
      <c r="DO35" s="637"/>
      <c r="DP35" s="637"/>
      <c r="DQ35" s="637"/>
      <c r="DR35" s="637"/>
      <c r="DS35" s="637"/>
      <c r="DT35" s="637"/>
      <c r="DU35" s="637"/>
      <c r="DV35" s="638"/>
      <c r="DW35" s="641">
        <v>2.8</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182369756</v>
      </c>
      <c r="S36" s="659"/>
      <c r="T36" s="659"/>
      <c r="U36" s="659"/>
      <c r="V36" s="659"/>
      <c r="W36" s="659"/>
      <c r="X36" s="659"/>
      <c r="Y36" s="662"/>
      <c r="Z36" s="663">
        <v>100</v>
      </c>
      <c r="AA36" s="663"/>
      <c r="AB36" s="663"/>
      <c r="AC36" s="663"/>
      <c r="AD36" s="664">
        <v>69032134</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4372120</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1984043</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8361763</v>
      </c>
      <c r="CS36" s="619"/>
      <c r="CT36" s="619"/>
      <c r="CU36" s="619"/>
      <c r="CV36" s="619"/>
      <c r="CW36" s="619"/>
      <c r="CX36" s="619"/>
      <c r="CY36" s="620"/>
      <c r="CZ36" s="621">
        <v>5</v>
      </c>
      <c r="DA36" s="639"/>
      <c r="DB36" s="639"/>
      <c r="DC36" s="640"/>
      <c r="DD36" s="624">
        <v>6783831</v>
      </c>
      <c r="DE36" s="619"/>
      <c r="DF36" s="619"/>
      <c r="DG36" s="619"/>
      <c r="DH36" s="619"/>
      <c r="DI36" s="619"/>
      <c r="DJ36" s="619"/>
      <c r="DK36" s="620"/>
      <c r="DL36" s="624">
        <v>1697560</v>
      </c>
      <c r="DM36" s="619"/>
      <c r="DN36" s="619"/>
      <c r="DO36" s="619"/>
      <c r="DP36" s="619"/>
      <c r="DQ36" s="619"/>
      <c r="DR36" s="619"/>
      <c r="DS36" s="619"/>
      <c r="DT36" s="619"/>
      <c r="DU36" s="619"/>
      <c r="DV36" s="620"/>
      <c r="DW36" s="641">
        <v>2.2999999999999998</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2695187</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49293</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187028</v>
      </c>
      <c r="CS37" s="637"/>
      <c r="CT37" s="637"/>
      <c r="CU37" s="637"/>
      <c r="CV37" s="637"/>
      <c r="CW37" s="637"/>
      <c r="CX37" s="637"/>
      <c r="CY37" s="638"/>
      <c r="CZ37" s="621">
        <v>0.1</v>
      </c>
      <c r="DA37" s="639"/>
      <c r="DB37" s="639"/>
      <c r="DC37" s="640"/>
      <c r="DD37" s="624">
        <v>187028</v>
      </c>
      <c r="DE37" s="637"/>
      <c r="DF37" s="637"/>
      <c r="DG37" s="637"/>
      <c r="DH37" s="637"/>
      <c r="DI37" s="637"/>
      <c r="DJ37" s="637"/>
      <c r="DK37" s="638"/>
      <c r="DL37" s="624">
        <v>187028</v>
      </c>
      <c r="DM37" s="637"/>
      <c r="DN37" s="637"/>
      <c r="DO37" s="637"/>
      <c r="DP37" s="637"/>
      <c r="DQ37" s="637"/>
      <c r="DR37" s="637"/>
      <c r="DS37" s="637"/>
      <c r="DT37" s="637"/>
      <c r="DU37" s="637"/>
      <c r="DV37" s="638"/>
      <c r="DW37" s="641">
        <v>0.3</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v>967118</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78557</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15914193</v>
      </c>
      <c r="CS38" s="619"/>
      <c r="CT38" s="619"/>
      <c r="CU38" s="619"/>
      <c r="CV38" s="619"/>
      <c r="CW38" s="619"/>
      <c r="CX38" s="619"/>
      <c r="CY38" s="620"/>
      <c r="CZ38" s="621">
        <v>9.4</v>
      </c>
      <c r="DA38" s="639"/>
      <c r="DB38" s="639"/>
      <c r="DC38" s="640"/>
      <c r="DD38" s="624">
        <v>13511611</v>
      </c>
      <c r="DE38" s="619"/>
      <c r="DF38" s="619"/>
      <c r="DG38" s="619"/>
      <c r="DH38" s="619"/>
      <c r="DI38" s="619"/>
      <c r="DJ38" s="619"/>
      <c r="DK38" s="620"/>
      <c r="DL38" s="624">
        <v>11669519</v>
      </c>
      <c r="DM38" s="619"/>
      <c r="DN38" s="619"/>
      <c r="DO38" s="619"/>
      <c r="DP38" s="619"/>
      <c r="DQ38" s="619"/>
      <c r="DR38" s="619"/>
      <c r="DS38" s="619"/>
      <c r="DT38" s="619"/>
      <c r="DU38" s="619"/>
      <c r="DV38" s="620"/>
      <c r="DW38" s="641">
        <v>15.8</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v>207358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93</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14214834</v>
      </c>
      <c r="CS39" s="637"/>
      <c r="CT39" s="637"/>
      <c r="CU39" s="637"/>
      <c r="CV39" s="637"/>
      <c r="CW39" s="637"/>
      <c r="CX39" s="637"/>
      <c r="CY39" s="638"/>
      <c r="CZ39" s="621">
        <v>8.4</v>
      </c>
      <c r="DA39" s="639"/>
      <c r="DB39" s="639"/>
      <c r="DC39" s="640"/>
      <c r="DD39" s="624">
        <v>12170586</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3074020</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118</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5112613</v>
      </c>
      <c r="CS40" s="619"/>
      <c r="CT40" s="619"/>
      <c r="CU40" s="619"/>
      <c r="CV40" s="619"/>
      <c r="CW40" s="619"/>
      <c r="CX40" s="619"/>
      <c r="CY40" s="620"/>
      <c r="CZ40" s="621">
        <v>3</v>
      </c>
      <c r="DA40" s="639"/>
      <c r="DB40" s="639"/>
      <c r="DC40" s="640"/>
      <c r="DD40" s="624">
        <v>287067</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8260695</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313</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276</v>
      </c>
      <c r="CS41" s="637"/>
      <c r="CT41" s="637"/>
      <c r="CU41" s="637"/>
      <c r="CV41" s="637"/>
      <c r="CW41" s="637"/>
      <c r="CX41" s="637"/>
      <c r="CY41" s="638"/>
      <c r="CZ41" s="621" t="s">
        <v>276</v>
      </c>
      <c r="DA41" s="639"/>
      <c r="DB41" s="639"/>
      <c r="DC41" s="640"/>
      <c r="DD41" s="624" t="s">
        <v>276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40234617</v>
      </c>
      <c r="CS42" s="619"/>
      <c r="CT42" s="619"/>
      <c r="CU42" s="619"/>
      <c r="CV42" s="619"/>
      <c r="CW42" s="619"/>
      <c r="CX42" s="619"/>
      <c r="CY42" s="620"/>
      <c r="CZ42" s="621">
        <v>23.9</v>
      </c>
      <c r="DA42" s="622"/>
      <c r="DB42" s="622"/>
      <c r="DC42" s="623"/>
      <c r="DD42" s="624">
        <v>6231375</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141390</v>
      </c>
      <c r="CS43" s="637"/>
      <c r="CT43" s="637"/>
      <c r="CU43" s="637"/>
      <c r="CV43" s="637"/>
      <c r="CW43" s="637"/>
      <c r="CX43" s="637"/>
      <c r="CY43" s="638"/>
      <c r="CZ43" s="621">
        <v>0.1</v>
      </c>
      <c r="DA43" s="639"/>
      <c r="DB43" s="639"/>
      <c r="DC43" s="640"/>
      <c r="DD43" s="624">
        <v>99105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38144960</v>
      </c>
      <c r="CS44" s="619"/>
      <c r="CT44" s="619"/>
      <c r="CU44" s="619"/>
      <c r="CV44" s="619"/>
      <c r="CW44" s="619"/>
      <c r="CX44" s="619"/>
      <c r="CY44" s="620"/>
      <c r="CZ44" s="621">
        <v>22.6</v>
      </c>
      <c r="DA44" s="622"/>
      <c r="DB44" s="622"/>
      <c r="DC44" s="623"/>
      <c r="DD44" s="624">
        <v>5243027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28303614</v>
      </c>
      <c r="CS45" s="637"/>
      <c r="CT45" s="637"/>
      <c r="CU45" s="637"/>
      <c r="CV45" s="637"/>
      <c r="CW45" s="637"/>
      <c r="CX45" s="637"/>
      <c r="CY45" s="638"/>
      <c r="CZ45" s="621">
        <v>16.8</v>
      </c>
      <c r="DA45" s="639"/>
      <c r="DB45" s="639"/>
      <c r="DC45" s="640"/>
      <c r="DD45" s="624">
        <v>1536626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9599225</v>
      </c>
      <c r="CS46" s="619"/>
      <c r="CT46" s="619"/>
      <c r="CU46" s="619"/>
      <c r="CV46" s="619"/>
      <c r="CW46" s="619"/>
      <c r="CX46" s="619"/>
      <c r="CY46" s="620"/>
      <c r="CZ46" s="621">
        <v>5.7</v>
      </c>
      <c r="DA46" s="622"/>
      <c r="DB46" s="622"/>
      <c r="DC46" s="623"/>
      <c r="DD46" s="624">
        <v>3564103</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v>2089657</v>
      </c>
      <c r="CS47" s="637"/>
      <c r="CT47" s="637"/>
      <c r="CU47" s="637"/>
      <c r="CV47" s="637"/>
      <c r="CW47" s="637"/>
      <c r="CX47" s="637"/>
      <c r="CY47" s="638"/>
      <c r="CZ47" s="621">
        <v>1.2</v>
      </c>
      <c r="DA47" s="639"/>
      <c r="DB47" s="639"/>
      <c r="DC47" s="640"/>
      <c r="DD47" s="624">
        <v>988348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168505816</v>
      </c>
      <c r="CS49" s="603"/>
      <c r="CT49" s="603"/>
      <c r="CU49" s="603"/>
      <c r="CV49" s="603"/>
      <c r="CW49" s="603"/>
      <c r="CX49" s="603"/>
      <c r="CY49" s="604"/>
      <c r="CZ49" s="605">
        <v>100</v>
      </c>
      <c r="DA49" s="606"/>
      <c r="DB49" s="606"/>
      <c r="DC49" s="607"/>
      <c r="DD49" s="608">
        <v>93969062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361</v>
      </c>
      <c r="C7" s="1077"/>
      <c r="D7" s="1077"/>
      <c r="E7" s="1077"/>
      <c r="F7" s="1077"/>
      <c r="G7" s="1077"/>
      <c r="H7" s="1077"/>
      <c r="I7" s="1077"/>
      <c r="J7" s="1077"/>
      <c r="K7" s="1077"/>
      <c r="L7" s="1077"/>
      <c r="M7" s="1077"/>
      <c r="N7" s="1077"/>
      <c r="O7" s="1077"/>
      <c r="P7" s="1078"/>
      <c r="Q7" s="1130">
        <v>168409</v>
      </c>
      <c r="R7" s="1131"/>
      <c r="S7" s="1131"/>
      <c r="T7" s="1131"/>
      <c r="U7" s="1131"/>
      <c r="V7" s="1131">
        <v>157529</v>
      </c>
      <c r="W7" s="1131"/>
      <c r="X7" s="1131"/>
      <c r="Y7" s="1131"/>
      <c r="Z7" s="1131"/>
      <c r="AA7" s="1131">
        <v>10880</v>
      </c>
      <c r="AB7" s="1131"/>
      <c r="AC7" s="1131"/>
      <c r="AD7" s="1131"/>
      <c r="AE7" s="1132"/>
      <c r="AF7" s="1133">
        <v>5247</v>
      </c>
      <c r="AG7" s="1134"/>
      <c r="AH7" s="1134"/>
      <c r="AI7" s="1134"/>
      <c r="AJ7" s="1135"/>
      <c r="AK7" s="1117">
        <v>15994</v>
      </c>
      <c r="AL7" s="1118"/>
      <c r="AM7" s="1118"/>
      <c r="AN7" s="1118"/>
      <c r="AO7" s="1118"/>
      <c r="AP7" s="1118">
        <v>117308</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555</v>
      </c>
      <c r="BT7" s="1122"/>
      <c r="BU7" s="1122"/>
      <c r="BV7" s="1122"/>
      <c r="BW7" s="1122"/>
      <c r="BX7" s="1122"/>
      <c r="BY7" s="1122"/>
      <c r="BZ7" s="1122"/>
      <c r="CA7" s="1122"/>
      <c r="CB7" s="1122"/>
      <c r="CC7" s="1122"/>
      <c r="CD7" s="1122"/>
      <c r="CE7" s="1122"/>
      <c r="CF7" s="1122"/>
      <c r="CG7" s="1123"/>
      <c r="CH7" s="1114">
        <v>-2</v>
      </c>
      <c r="CI7" s="1115"/>
      <c r="CJ7" s="1115"/>
      <c r="CK7" s="1115"/>
      <c r="CL7" s="1116"/>
      <c r="CM7" s="1114">
        <v>98</v>
      </c>
      <c r="CN7" s="1115"/>
      <c r="CO7" s="1115"/>
      <c r="CP7" s="1115"/>
      <c r="CQ7" s="1116"/>
      <c r="CR7" s="1114">
        <v>96</v>
      </c>
      <c r="CS7" s="1115"/>
      <c r="CT7" s="1115"/>
      <c r="CU7" s="1115"/>
      <c r="CV7" s="1116"/>
      <c r="CW7" s="1114">
        <v>4</v>
      </c>
      <c r="CX7" s="1115"/>
      <c r="CY7" s="1115"/>
      <c r="CZ7" s="1115"/>
      <c r="DA7" s="1116"/>
      <c r="DB7" s="1114" t="s">
        <v>487</v>
      </c>
      <c r="DC7" s="1115"/>
      <c r="DD7" s="1115"/>
      <c r="DE7" s="1115"/>
      <c r="DF7" s="1116"/>
      <c r="DG7" s="1114" t="s">
        <v>487</v>
      </c>
      <c r="DH7" s="1115"/>
      <c r="DI7" s="1115"/>
      <c r="DJ7" s="1115"/>
      <c r="DK7" s="1116"/>
      <c r="DL7" s="1114" t="s">
        <v>487</v>
      </c>
      <c r="DM7" s="1115"/>
      <c r="DN7" s="1115"/>
      <c r="DO7" s="1115"/>
      <c r="DP7" s="1116"/>
      <c r="DQ7" s="1114" t="s">
        <v>487</v>
      </c>
      <c r="DR7" s="1115"/>
      <c r="DS7" s="1115"/>
      <c r="DT7" s="1115"/>
      <c r="DU7" s="1116"/>
      <c r="DV7" s="1141"/>
      <c r="DW7" s="1142"/>
      <c r="DX7" s="1142"/>
      <c r="DY7" s="1142"/>
      <c r="DZ7" s="1143"/>
      <c r="EA7" s="205"/>
    </row>
    <row r="8" spans="1:131" s="206" customFormat="1" ht="26.25" customHeight="1" x14ac:dyDescent="0.15">
      <c r="A8" s="212">
        <v>2</v>
      </c>
      <c r="B8" s="1063" t="s">
        <v>362</v>
      </c>
      <c r="C8" s="1064"/>
      <c r="D8" s="1064"/>
      <c r="E8" s="1064"/>
      <c r="F8" s="1064"/>
      <c r="G8" s="1064"/>
      <c r="H8" s="1064"/>
      <c r="I8" s="1064"/>
      <c r="J8" s="1064"/>
      <c r="K8" s="1064"/>
      <c r="L8" s="1064"/>
      <c r="M8" s="1064"/>
      <c r="N8" s="1064"/>
      <c r="O8" s="1064"/>
      <c r="P8" s="1065"/>
      <c r="Q8" s="1069">
        <v>125</v>
      </c>
      <c r="R8" s="1070"/>
      <c r="S8" s="1070"/>
      <c r="T8" s="1070"/>
      <c r="U8" s="1070"/>
      <c r="V8" s="1070">
        <v>110</v>
      </c>
      <c r="W8" s="1070"/>
      <c r="X8" s="1070"/>
      <c r="Y8" s="1070"/>
      <c r="Z8" s="1070"/>
      <c r="AA8" s="1070">
        <v>16</v>
      </c>
      <c r="AB8" s="1070"/>
      <c r="AC8" s="1070"/>
      <c r="AD8" s="1070"/>
      <c r="AE8" s="1071"/>
      <c r="AF8" s="1045">
        <v>7</v>
      </c>
      <c r="AG8" s="1046"/>
      <c r="AH8" s="1046"/>
      <c r="AI8" s="1046"/>
      <c r="AJ8" s="1047"/>
      <c r="AK8" s="1112">
        <v>7</v>
      </c>
      <c r="AL8" s="1113"/>
      <c r="AM8" s="1113"/>
      <c r="AN8" s="1113"/>
      <c r="AO8" s="1113"/>
      <c r="AP8" s="1113">
        <v>460</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556</v>
      </c>
      <c r="BT8" s="1041"/>
      <c r="BU8" s="1041"/>
      <c r="BV8" s="1041"/>
      <c r="BW8" s="1041"/>
      <c r="BX8" s="1041"/>
      <c r="BY8" s="1041"/>
      <c r="BZ8" s="1041"/>
      <c r="CA8" s="1041"/>
      <c r="CB8" s="1041"/>
      <c r="CC8" s="1041"/>
      <c r="CD8" s="1041"/>
      <c r="CE8" s="1041"/>
      <c r="CF8" s="1041"/>
      <c r="CG8" s="1042"/>
      <c r="CH8" s="1015">
        <v>28</v>
      </c>
      <c r="CI8" s="1016"/>
      <c r="CJ8" s="1016"/>
      <c r="CK8" s="1016"/>
      <c r="CL8" s="1017"/>
      <c r="CM8" s="1015">
        <v>652</v>
      </c>
      <c r="CN8" s="1016"/>
      <c r="CO8" s="1016"/>
      <c r="CP8" s="1016"/>
      <c r="CQ8" s="1017"/>
      <c r="CR8" s="1015">
        <v>45</v>
      </c>
      <c r="CS8" s="1016"/>
      <c r="CT8" s="1016"/>
      <c r="CU8" s="1016"/>
      <c r="CV8" s="1017"/>
      <c r="CW8" s="1015" t="s">
        <v>487</v>
      </c>
      <c r="CX8" s="1016"/>
      <c r="CY8" s="1016"/>
      <c r="CZ8" s="1016"/>
      <c r="DA8" s="1017"/>
      <c r="DB8" s="1015" t="s">
        <v>487</v>
      </c>
      <c r="DC8" s="1016"/>
      <c r="DD8" s="1016"/>
      <c r="DE8" s="1016"/>
      <c r="DF8" s="1017"/>
      <c r="DG8" s="1015" t="s">
        <v>487</v>
      </c>
      <c r="DH8" s="1016"/>
      <c r="DI8" s="1016"/>
      <c r="DJ8" s="1016"/>
      <c r="DK8" s="1017"/>
      <c r="DL8" s="1015" t="s">
        <v>487</v>
      </c>
      <c r="DM8" s="1016"/>
      <c r="DN8" s="1016"/>
      <c r="DO8" s="1016"/>
      <c r="DP8" s="1017"/>
      <c r="DQ8" s="1015" t="s">
        <v>487</v>
      </c>
      <c r="DR8" s="1016"/>
      <c r="DS8" s="1016"/>
      <c r="DT8" s="1016"/>
      <c r="DU8" s="1017"/>
      <c r="DV8" s="1018"/>
      <c r="DW8" s="1019"/>
      <c r="DX8" s="1019"/>
      <c r="DY8" s="1019"/>
      <c r="DZ8" s="1020"/>
      <c r="EA8" s="205"/>
    </row>
    <row r="9" spans="1:131" s="206" customFormat="1" ht="26.25" customHeight="1" x14ac:dyDescent="0.15">
      <c r="A9" s="212">
        <v>3</v>
      </c>
      <c r="B9" s="1063" t="s">
        <v>363</v>
      </c>
      <c r="C9" s="1064"/>
      <c r="D9" s="1064"/>
      <c r="E9" s="1064"/>
      <c r="F9" s="1064"/>
      <c r="G9" s="1064"/>
      <c r="H9" s="1064"/>
      <c r="I9" s="1064"/>
      <c r="J9" s="1064"/>
      <c r="K9" s="1064"/>
      <c r="L9" s="1064"/>
      <c r="M9" s="1064"/>
      <c r="N9" s="1064"/>
      <c r="O9" s="1064"/>
      <c r="P9" s="1065"/>
      <c r="Q9" s="1069">
        <v>16765</v>
      </c>
      <c r="R9" s="1070"/>
      <c r="S9" s="1070"/>
      <c r="T9" s="1070"/>
      <c r="U9" s="1070"/>
      <c r="V9" s="1070">
        <v>14125</v>
      </c>
      <c r="W9" s="1070"/>
      <c r="X9" s="1070"/>
      <c r="Y9" s="1070"/>
      <c r="Z9" s="1070"/>
      <c r="AA9" s="1070">
        <v>2640</v>
      </c>
      <c r="AB9" s="1070"/>
      <c r="AC9" s="1070"/>
      <c r="AD9" s="1070"/>
      <c r="AE9" s="1071"/>
      <c r="AF9" s="1045">
        <v>-256</v>
      </c>
      <c r="AG9" s="1046"/>
      <c r="AH9" s="1046"/>
      <c r="AI9" s="1046"/>
      <c r="AJ9" s="1047"/>
      <c r="AK9" s="1112">
        <v>10025</v>
      </c>
      <c r="AL9" s="1113"/>
      <c r="AM9" s="1113"/>
      <c r="AN9" s="1113"/>
      <c r="AO9" s="1113"/>
      <c r="AP9" s="1113">
        <v>7569</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557</v>
      </c>
      <c r="BT9" s="1041"/>
      <c r="BU9" s="1041"/>
      <c r="BV9" s="1041"/>
      <c r="BW9" s="1041"/>
      <c r="BX9" s="1041"/>
      <c r="BY9" s="1041"/>
      <c r="BZ9" s="1041"/>
      <c r="CA9" s="1041"/>
      <c r="CB9" s="1041"/>
      <c r="CC9" s="1041"/>
      <c r="CD9" s="1041"/>
      <c r="CE9" s="1041"/>
      <c r="CF9" s="1041"/>
      <c r="CG9" s="1042"/>
      <c r="CH9" s="1015">
        <v>-12</v>
      </c>
      <c r="CI9" s="1016"/>
      <c r="CJ9" s="1016"/>
      <c r="CK9" s="1016"/>
      <c r="CL9" s="1017"/>
      <c r="CM9" s="1015">
        <v>145</v>
      </c>
      <c r="CN9" s="1016"/>
      <c r="CO9" s="1016"/>
      <c r="CP9" s="1016"/>
      <c r="CQ9" s="1017"/>
      <c r="CR9" s="1015">
        <v>23</v>
      </c>
      <c r="CS9" s="1016"/>
      <c r="CT9" s="1016"/>
      <c r="CU9" s="1016"/>
      <c r="CV9" s="1017"/>
      <c r="CW9" s="1015" t="s">
        <v>487</v>
      </c>
      <c r="CX9" s="1016"/>
      <c r="CY9" s="1016"/>
      <c r="CZ9" s="1016"/>
      <c r="DA9" s="1017"/>
      <c r="DB9" s="1015" t="s">
        <v>487</v>
      </c>
      <c r="DC9" s="1016"/>
      <c r="DD9" s="1016"/>
      <c r="DE9" s="1016"/>
      <c r="DF9" s="1017"/>
      <c r="DG9" s="1015" t="s">
        <v>487</v>
      </c>
      <c r="DH9" s="1016"/>
      <c r="DI9" s="1016"/>
      <c r="DJ9" s="1016"/>
      <c r="DK9" s="1017"/>
      <c r="DL9" s="1015" t="s">
        <v>487</v>
      </c>
      <c r="DM9" s="1016"/>
      <c r="DN9" s="1016"/>
      <c r="DO9" s="1016"/>
      <c r="DP9" s="1017"/>
      <c r="DQ9" s="1015" t="s">
        <v>487</v>
      </c>
      <c r="DR9" s="1016"/>
      <c r="DS9" s="1016"/>
      <c r="DT9" s="1016"/>
      <c r="DU9" s="1017"/>
      <c r="DV9" s="1018"/>
      <c r="DW9" s="1019"/>
      <c r="DX9" s="1019"/>
      <c r="DY9" s="1019"/>
      <c r="DZ9" s="1020"/>
      <c r="EA9" s="205"/>
    </row>
    <row r="10" spans="1:131" s="206" customFormat="1" ht="26.25" customHeight="1" x14ac:dyDescent="0.15">
      <c r="A10" s="212">
        <v>4</v>
      </c>
      <c r="B10" s="1063" t="s">
        <v>364</v>
      </c>
      <c r="C10" s="1064"/>
      <c r="D10" s="1064"/>
      <c r="E10" s="1064"/>
      <c r="F10" s="1064"/>
      <c r="G10" s="1064"/>
      <c r="H10" s="1064"/>
      <c r="I10" s="1064"/>
      <c r="J10" s="1064"/>
      <c r="K10" s="1064"/>
      <c r="L10" s="1064"/>
      <c r="M10" s="1064"/>
      <c r="N10" s="1064"/>
      <c r="O10" s="1064"/>
      <c r="P10" s="1065"/>
      <c r="Q10" s="1069">
        <v>424</v>
      </c>
      <c r="R10" s="1070"/>
      <c r="S10" s="1070"/>
      <c r="T10" s="1070"/>
      <c r="U10" s="1070"/>
      <c r="V10" s="1070">
        <v>61</v>
      </c>
      <c r="W10" s="1070"/>
      <c r="X10" s="1070"/>
      <c r="Y10" s="1070"/>
      <c r="Z10" s="1070"/>
      <c r="AA10" s="1070">
        <v>363</v>
      </c>
      <c r="AB10" s="1070"/>
      <c r="AC10" s="1070"/>
      <c r="AD10" s="1070"/>
      <c r="AE10" s="1071"/>
      <c r="AF10" s="1045">
        <v>363</v>
      </c>
      <c r="AG10" s="1046"/>
      <c r="AH10" s="1046"/>
      <c r="AI10" s="1046"/>
      <c r="AJ10" s="1047"/>
      <c r="AK10" s="1112" t="s">
        <v>487</v>
      </c>
      <c r="AL10" s="1113"/>
      <c r="AM10" s="1113"/>
      <c r="AN10" s="1113"/>
      <c r="AO10" s="1113"/>
      <c r="AP10" s="1113" t="s">
        <v>487</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558</v>
      </c>
      <c r="BT10" s="1041"/>
      <c r="BU10" s="1041"/>
      <c r="BV10" s="1041"/>
      <c r="BW10" s="1041"/>
      <c r="BX10" s="1041"/>
      <c r="BY10" s="1041"/>
      <c r="BZ10" s="1041"/>
      <c r="CA10" s="1041"/>
      <c r="CB10" s="1041"/>
      <c r="CC10" s="1041"/>
      <c r="CD10" s="1041"/>
      <c r="CE10" s="1041"/>
      <c r="CF10" s="1041"/>
      <c r="CG10" s="1042"/>
      <c r="CH10" s="1015">
        <v>-11</v>
      </c>
      <c r="CI10" s="1016"/>
      <c r="CJ10" s="1016"/>
      <c r="CK10" s="1016"/>
      <c r="CL10" s="1017"/>
      <c r="CM10" s="1015">
        <v>29</v>
      </c>
      <c r="CN10" s="1016"/>
      <c r="CO10" s="1016"/>
      <c r="CP10" s="1016"/>
      <c r="CQ10" s="1017"/>
      <c r="CR10" s="1015">
        <v>10</v>
      </c>
      <c r="CS10" s="1016"/>
      <c r="CT10" s="1016"/>
      <c r="CU10" s="1016"/>
      <c r="CV10" s="1017"/>
      <c r="CW10" s="1015" t="s">
        <v>487</v>
      </c>
      <c r="CX10" s="1016"/>
      <c r="CY10" s="1016"/>
      <c r="CZ10" s="1016"/>
      <c r="DA10" s="1017"/>
      <c r="DB10" s="1015" t="s">
        <v>487</v>
      </c>
      <c r="DC10" s="1016"/>
      <c r="DD10" s="1016"/>
      <c r="DE10" s="1016"/>
      <c r="DF10" s="1017"/>
      <c r="DG10" s="1015" t="s">
        <v>487</v>
      </c>
      <c r="DH10" s="1016"/>
      <c r="DI10" s="1016"/>
      <c r="DJ10" s="1016"/>
      <c r="DK10" s="1017"/>
      <c r="DL10" s="1015" t="s">
        <v>487</v>
      </c>
      <c r="DM10" s="1016"/>
      <c r="DN10" s="1016"/>
      <c r="DO10" s="1016"/>
      <c r="DP10" s="1017"/>
      <c r="DQ10" s="1015" t="s">
        <v>487</v>
      </c>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t="s">
        <v>559</v>
      </c>
      <c r="BT11" s="1041"/>
      <c r="BU11" s="1041"/>
      <c r="BV11" s="1041"/>
      <c r="BW11" s="1041"/>
      <c r="BX11" s="1041"/>
      <c r="BY11" s="1041"/>
      <c r="BZ11" s="1041"/>
      <c r="CA11" s="1041"/>
      <c r="CB11" s="1041"/>
      <c r="CC11" s="1041"/>
      <c r="CD11" s="1041"/>
      <c r="CE11" s="1041"/>
      <c r="CF11" s="1041"/>
      <c r="CG11" s="1042"/>
      <c r="CH11" s="1015">
        <v>-50</v>
      </c>
      <c r="CI11" s="1016"/>
      <c r="CJ11" s="1016"/>
      <c r="CK11" s="1016"/>
      <c r="CL11" s="1017"/>
      <c r="CM11" s="1015">
        <v>95</v>
      </c>
      <c r="CN11" s="1016"/>
      <c r="CO11" s="1016"/>
      <c r="CP11" s="1016"/>
      <c r="CQ11" s="1017"/>
      <c r="CR11" s="1015">
        <v>15</v>
      </c>
      <c r="CS11" s="1016"/>
      <c r="CT11" s="1016"/>
      <c r="CU11" s="1016"/>
      <c r="CV11" s="1017"/>
      <c r="CW11" s="1015" t="s">
        <v>487</v>
      </c>
      <c r="CX11" s="1016"/>
      <c r="CY11" s="1016"/>
      <c r="CZ11" s="1016"/>
      <c r="DA11" s="1017"/>
      <c r="DB11" s="1015" t="s">
        <v>487</v>
      </c>
      <c r="DC11" s="1016"/>
      <c r="DD11" s="1016"/>
      <c r="DE11" s="1016"/>
      <c r="DF11" s="1017"/>
      <c r="DG11" s="1015" t="s">
        <v>487</v>
      </c>
      <c r="DH11" s="1016"/>
      <c r="DI11" s="1016"/>
      <c r="DJ11" s="1016"/>
      <c r="DK11" s="1017"/>
      <c r="DL11" s="1015" t="s">
        <v>487</v>
      </c>
      <c r="DM11" s="1016"/>
      <c r="DN11" s="1016"/>
      <c r="DO11" s="1016"/>
      <c r="DP11" s="1017"/>
      <c r="DQ11" s="1015" t="s">
        <v>487</v>
      </c>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t="s">
        <v>560</v>
      </c>
      <c r="BT12" s="1041"/>
      <c r="BU12" s="1041"/>
      <c r="BV12" s="1041"/>
      <c r="BW12" s="1041"/>
      <c r="BX12" s="1041"/>
      <c r="BY12" s="1041"/>
      <c r="BZ12" s="1041"/>
      <c r="CA12" s="1041"/>
      <c r="CB12" s="1041"/>
      <c r="CC12" s="1041"/>
      <c r="CD12" s="1041"/>
      <c r="CE12" s="1041"/>
      <c r="CF12" s="1041"/>
      <c r="CG12" s="1042"/>
      <c r="CH12" s="1015">
        <v>-2</v>
      </c>
      <c r="CI12" s="1016"/>
      <c r="CJ12" s="1016"/>
      <c r="CK12" s="1016"/>
      <c r="CL12" s="1017"/>
      <c r="CM12" s="1015">
        <v>178</v>
      </c>
      <c r="CN12" s="1016"/>
      <c r="CO12" s="1016"/>
      <c r="CP12" s="1016"/>
      <c r="CQ12" s="1017"/>
      <c r="CR12" s="1015">
        <v>50</v>
      </c>
      <c r="CS12" s="1016"/>
      <c r="CT12" s="1016"/>
      <c r="CU12" s="1016"/>
      <c r="CV12" s="1017"/>
      <c r="CW12" s="1015">
        <v>18</v>
      </c>
      <c r="CX12" s="1016"/>
      <c r="CY12" s="1016"/>
      <c r="CZ12" s="1016"/>
      <c r="DA12" s="1017"/>
      <c r="DB12" s="1015" t="s">
        <v>487</v>
      </c>
      <c r="DC12" s="1016"/>
      <c r="DD12" s="1016"/>
      <c r="DE12" s="1016"/>
      <c r="DF12" s="1017"/>
      <c r="DG12" s="1015" t="s">
        <v>487</v>
      </c>
      <c r="DH12" s="1016"/>
      <c r="DI12" s="1016"/>
      <c r="DJ12" s="1016"/>
      <c r="DK12" s="1017"/>
      <c r="DL12" s="1015" t="s">
        <v>487</v>
      </c>
      <c r="DM12" s="1016"/>
      <c r="DN12" s="1016"/>
      <c r="DO12" s="1016"/>
      <c r="DP12" s="1017"/>
      <c r="DQ12" s="1015" t="s">
        <v>487</v>
      </c>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t="s">
        <v>561</v>
      </c>
      <c r="BT13" s="1041"/>
      <c r="BU13" s="1041"/>
      <c r="BV13" s="1041"/>
      <c r="BW13" s="1041"/>
      <c r="BX13" s="1041"/>
      <c r="BY13" s="1041"/>
      <c r="BZ13" s="1041"/>
      <c r="CA13" s="1041"/>
      <c r="CB13" s="1041"/>
      <c r="CC13" s="1041"/>
      <c r="CD13" s="1041"/>
      <c r="CE13" s="1041"/>
      <c r="CF13" s="1041"/>
      <c r="CG13" s="1042"/>
      <c r="CH13" s="1015">
        <v>-6</v>
      </c>
      <c r="CI13" s="1016"/>
      <c r="CJ13" s="1016"/>
      <c r="CK13" s="1016"/>
      <c r="CL13" s="1017"/>
      <c r="CM13" s="1015">
        <v>183</v>
      </c>
      <c r="CN13" s="1016"/>
      <c r="CO13" s="1016"/>
      <c r="CP13" s="1016"/>
      <c r="CQ13" s="1017"/>
      <c r="CR13" s="1015">
        <v>40</v>
      </c>
      <c r="CS13" s="1016"/>
      <c r="CT13" s="1016"/>
      <c r="CU13" s="1016"/>
      <c r="CV13" s="1017"/>
      <c r="CW13" s="1015" t="s">
        <v>487</v>
      </c>
      <c r="CX13" s="1016"/>
      <c r="CY13" s="1016"/>
      <c r="CZ13" s="1016"/>
      <c r="DA13" s="1017"/>
      <c r="DB13" s="1015" t="s">
        <v>487</v>
      </c>
      <c r="DC13" s="1016"/>
      <c r="DD13" s="1016"/>
      <c r="DE13" s="1016"/>
      <c r="DF13" s="1017"/>
      <c r="DG13" s="1015" t="s">
        <v>487</v>
      </c>
      <c r="DH13" s="1016"/>
      <c r="DI13" s="1016"/>
      <c r="DJ13" s="1016"/>
      <c r="DK13" s="1017"/>
      <c r="DL13" s="1015" t="s">
        <v>487</v>
      </c>
      <c r="DM13" s="1016"/>
      <c r="DN13" s="1016"/>
      <c r="DO13" s="1016"/>
      <c r="DP13" s="1017"/>
      <c r="DQ13" s="1015" t="s">
        <v>487</v>
      </c>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t="s">
        <v>562</v>
      </c>
      <c r="BT14" s="1041"/>
      <c r="BU14" s="1041"/>
      <c r="BV14" s="1041"/>
      <c r="BW14" s="1041"/>
      <c r="BX14" s="1041"/>
      <c r="BY14" s="1041"/>
      <c r="BZ14" s="1041"/>
      <c r="CA14" s="1041"/>
      <c r="CB14" s="1041"/>
      <c r="CC14" s="1041"/>
      <c r="CD14" s="1041"/>
      <c r="CE14" s="1041"/>
      <c r="CF14" s="1041"/>
      <c r="CG14" s="1042"/>
      <c r="CH14" s="1015">
        <v>21</v>
      </c>
      <c r="CI14" s="1016"/>
      <c r="CJ14" s="1016"/>
      <c r="CK14" s="1016"/>
      <c r="CL14" s="1017"/>
      <c r="CM14" s="1015">
        <v>811</v>
      </c>
      <c r="CN14" s="1016"/>
      <c r="CO14" s="1016"/>
      <c r="CP14" s="1016"/>
      <c r="CQ14" s="1017"/>
      <c r="CR14" s="1015">
        <v>162</v>
      </c>
      <c r="CS14" s="1016"/>
      <c r="CT14" s="1016"/>
      <c r="CU14" s="1016"/>
      <c r="CV14" s="1017"/>
      <c r="CW14" s="1015" t="s">
        <v>487</v>
      </c>
      <c r="CX14" s="1016"/>
      <c r="CY14" s="1016"/>
      <c r="CZ14" s="1016"/>
      <c r="DA14" s="1017"/>
      <c r="DB14" s="1015" t="s">
        <v>487</v>
      </c>
      <c r="DC14" s="1016"/>
      <c r="DD14" s="1016"/>
      <c r="DE14" s="1016"/>
      <c r="DF14" s="1017"/>
      <c r="DG14" s="1015" t="s">
        <v>487</v>
      </c>
      <c r="DH14" s="1016"/>
      <c r="DI14" s="1016"/>
      <c r="DJ14" s="1016"/>
      <c r="DK14" s="1017"/>
      <c r="DL14" s="1015" t="s">
        <v>487</v>
      </c>
      <c r="DM14" s="1016"/>
      <c r="DN14" s="1016"/>
      <c r="DO14" s="1016"/>
      <c r="DP14" s="1017"/>
      <c r="DQ14" s="1015" t="s">
        <v>487</v>
      </c>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t="s">
        <v>563</v>
      </c>
      <c r="BT15" s="1041"/>
      <c r="BU15" s="1041"/>
      <c r="BV15" s="1041"/>
      <c r="BW15" s="1041"/>
      <c r="BX15" s="1041"/>
      <c r="BY15" s="1041"/>
      <c r="BZ15" s="1041"/>
      <c r="CA15" s="1041"/>
      <c r="CB15" s="1041"/>
      <c r="CC15" s="1041"/>
      <c r="CD15" s="1041"/>
      <c r="CE15" s="1041"/>
      <c r="CF15" s="1041"/>
      <c r="CG15" s="1042"/>
      <c r="CH15" s="1015">
        <v>36</v>
      </c>
      <c r="CI15" s="1016"/>
      <c r="CJ15" s="1016"/>
      <c r="CK15" s="1016"/>
      <c r="CL15" s="1017"/>
      <c r="CM15" s="1015">
        <v>781</v>
      </c>
      <c r="CN15" s="1016"/>
      <c r="CO15" s="1016"/>
      <c r="CP15" s="1016"/>
      <c r="CQ15" s="1017"/>
      <c r="CR15" s="1015">
        <v>136</v>
      </c>
      <c r="CS15" s="1016"/>
      <c r="CT15" s="1016"/>
      <c r="CU15" s="1016"/>
      <c r="CV15" s="1017"/>
      <c r="CW15" s="1015" t="s">
        <v>487</v>
      </c>
      <c r="CX15" s="1016"/>
      <c r="CY15" s="1016"/>
      <c r="CZ15" s="1016"/>
      <c r="DA15" s="1017"/>
      <c r="DB15" s="1015" t="s">
        <v>487</v>
      </c>
      <c r="DC15" s="1016"/>
      <c r="DD15" s="1016"/>
      <c r="DE15" s="1016"/>
      <c r="DF15" s="1017"/>
      <c r="DG15" s="1015" t="s">
        <v>487</v>
      </c>
      <c r="DH15" s="1016"/>
      <c r="DI15" s="1016"/>
      <c r="DJ15" s="1016"/>
      <c r="DK15" s="1017"/>
      <c r="DL15" s="1015" t="s">
        <v>487</v>
      </c>
      <c r="DM15" s="1016"/>
      <c r="DN15" s="1016"/>
      <c r="DO15" s="1016"/>
      <c r="DP15" s="1017"/>
      <c r="DQ15" s="1015" t="s">
        <v>487</v>
      </c>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t="s">
        <v>564</v>
      </c>
      <c r="BT16" s="1041"/>
      <c r="BU16" s="1041"/>
      <c r="BV16" s="1041"/>
      <c r="BW16" s="1041"/>
      <c r="BX16" s="1041"/>
      <c r="BY16" s="1041"/>
      <c r="BZ16" s="1041"/>
      <c r="CA16" s="1041"/>
      <c r="CB16" s="1041"/>
      <c r="CC16" s="1041"/>
      <c r="CD16" s="1041"/>
      <c r="CE16" s="1041"/>
      <c r="CF16" s="1041"/>
      <c r="CG16" s="1042"/>
      <c r="CH16" s="1015">
        <v>0</v>
      </c>
      <c r="CI16" s="1016"/>
      <c r="CJ16" s="1016"/>
      <c r="CK16" s="1016"/>
      <c r="CL16" s="1017"/>
      <c r="CM16" s="1015">
        <v>979</v>
      </c>
      <c r="CN16" s="1016"/>
      <c r="CO16" s="1016"/>
      <c r="CP16" s="1016"/>
      <c r="CQ16" s="1017"/>
      <c r="CR16" s="1015">
        <v>15</v>
      </c>
      <c r="CS16" s="1016"/>
      <c r="CT16" s="1016"/>
      <c r="CU16" s="1016"/>
      <c r="CV16" s="1017"/>
      <c r="CW16" s="1015" t="s">
        <v>487</v>
      </c>
      <c r="CX16" s="1016"/>
      <c r="CY16" s="1016"/>
      <c r="CZ16" s="1016"/>
      <c r="DA16" s="1017"/>
      <c r="DB16" s="1015" t="s">
        <v>487</v>
      </c>
      <c r="DC16" s="1016"/>
      <c r="DD16" s="1016"/>
      <c r="DE16" s="1016"/>
      <c r="DF16" s="1017"/>
      <c r="DG16" s="1015">
        <v>375</v>
      </c>
      <c r="DH16" s="1016"/>
      <c r="DI16" s="1016"/>
      <c r="DJ16" s="1016"/>
      <c r="DK16" s="1017"/>
      <c r="DL16" s="1015" t="s">
        <v>487</v>
      </c>
      <c r="DM16" s="1016"/>
      <c r="DN16" s="1016"/>
      <c r="DO16" s="1016"/>
      <c r="DP16" s="1017"/>
      <c r="DQ16" s="1015" t="s">
        <v>487</v>
      </c>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t="s">
        <v>565</v>
      </c>
      <c r="BT17" s="1041"/>
      <c r="BU17" s="1041"/>
      <c r="BV17" s="1041"/>
      <c r="BW17" s="1041"/>
      <c r="BX17" s="1041"/>
      <c r="BY17" s="1041"/>
      <c r="BZ17" s="1041"/>
      <c r="CA17" s="1041"/>
      <c r="CB17" s="1041"/>
      <c r="CC17" s="1041"/>
      <c r="CD17" s="1041"/>
      <c r="CE17" s="1041"/>
      <c r="CF17" s="1041"/>
      <c r="CG17" s="1042"/>
      <c r="CH17" s="1015">
        <v>7</v>
      </c>
      <c r="CI17" s="1016"/>
      <c r="CJ17" s="1016"/>
      <c r="CK17" s="1016"/>
      <c r="CL17" s="1017"/>
      <c r="CM17" s="1015">
        <v>541</v>
      </c>
      <c r="CN17" s="1016"/>
      <c r="CO17" s="1016"/>
      <c r="CP17" s="1016"/>
      <c r="CQ17" s="1017"/>
      <c r="CR17" s="1015">
        <v>300</v>
      </c>
      <c r="CS17" s="1016"/>
      <c r="CT17" s="1016"/>
      <c r="CU17" s="1016"/>
      <c r="CV17" s="1017"/>
      <c r="CW17" s="1015" t="s">
        <v>487</v>
      </c>
      <c r="CX17" s="1016"/>
      <c r="CY17" s="1016"/>
      <c r="CZ17" s="1016"/>
      <c r="DA17" s="1017"/>
      <c r="DB17" s="1015" t="s">
        <v>487</v>
      </c>
      <c r="DC17" s="1016"/>
      <c r="DD17" s="1016"/>
      <c r="DE17" s="1016"/>
      <c r="DF17" s="1017"/>
      <c r="DG17" s="1015" t="s">
        <v>487</v>
      </c>
      <c r="DH17" s="1016"/>
      <c r="DI17" s="1016"/>
      <c r="DJ17" s="1016"/>
      <c r="DK17" s="1017"/>
      <c r="DL17" s="1015" t="s">
        <v>487</v>
      </c>
      <c r="DM17" s="1016"/>
      <c r="DN17" s="1016"/>
      <c r="DO17" s="1016"/>
      <c r="DP17" s="1017"/>
      <c r="DQ17" s="1015" t="s">
        <v>487</v>
      </c>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t="s">
        <v>566</v>
      </c>
      <c r="BT18" s="1041"/>
      <c r="BU18" s="1041"/>
      <c r="BV18" s="1041"/>
      <c r="BW18" s="1041"/>
      <c r="BX18" s="1041"/>
      <c r="BY18" s="1041"/>
      <c r="BZ18" s="1041"/>
      <c r="CA18" s="1041"/>
      <c r="CB18" s="1041"/>
      <c r="CC18" s="1041"/>
      <c r="CD18" s="1041"/>
      <c r="CE18" s="1041"/>
      <c r="CF18" s="1041"/>
      <c r="CG18" s="1042"/>
      <c r="CH18" s="1015">
        <v>2</v>
      </c>
      <c r="CI18" s="1016"/>
      <c r="CJ18" s="1016"/>
      <c r="CK18" s="1016"/>
      <c r="CL18" s="1017"/>
      <c r="CM18" s="1015">
        <v>57</v>
      </c>
      <c r="CN18" s="1016"/>
      <c r="CO18" s="1016"/>
      <c r="CP18" s="1016"/>
      <c r="CQ18" s="1017"/>
      <c r="CR18" s="1015">
        <v>2</v>
      </c>
      <c r="CS18" s="1016"/>
      <c r="CT18" s="1016"/>
      <c r="CU18" s="1016"/>
      <c r="CV18" s="1017"/>
      <c r="CW18" s="1015">
        <v>9</v>
      </c>
      <c r="CX18" s="1016"/>
      <c r="CY18" s="1016"/>
      <c r="CZ18" s="1016"/>
      <c r="DA18" s="1017"/>
      <c r="DB18" s="1015" t="s">
        <v>487</v>
      </c>
      <c r="DC18" s="1016"/>
      <c r="DD18" s="1016"/>
      <c r="DE18" s="1016"/>
      <c r="DF18" s="1017"/>
      <c r="DG18" s="1015" t="s">
        <v>487</v>
      </c>
      <c r="DH18" s="1016"/>
      <c r="DI18" s="1016"/>
      <c r="DJ18" s="1016"/>
      <c r="DK18" s="1017"/>
      <c r="DL18" s="1015" t="s">
        <v>487</v>
      </c>
      <c r="DM18" s="1016"/>
      <c r="DN18" s="1016"/>
      <c r="DO18" s="1016"/>
      <c r="DP18" s="1017"/>
      <c r="DQ18" s="1015" t="s">
        <v>487</v>
      </c>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t="s">
        <v>567</v>
      </c>
      <c r="BT19" s="1041"/>
      <c r="BU19" s="1041"/>
      <c r="BV19" s="1041"/>
      <c r="BW19" s="1041"/>
      <c r="BX19" s="1041"/>
      <c r="BY19" s="1041"/>
      <c r="BZ19" s="1041"/>
      <c r="CA19" s="1041"/>
      <c r="CB19" s="1041"/>
      <c r="CC19" s="1041"/>
      <c r="CD19" s="1041"/>
      <c r="CE19" s="1041"/>
      <c r="CF19" s="1041"/>
      <c r="CG19" s="1042"/>
      <c r="CH19" s="1015">
        <v>2</v>
      </c>
      <c r="CI19" s="1016"/>
      <c r="CJ19" s="1016"/>
      <c r="CK19" s="1016"/>
      <c r="CL19" s="1017"/>
      <c r="CM19" s="1015">
        <v>204</v>
      </c>
      <c r="CN19" s="1016"/>
      <c r="CO19" s="1016"/>
      <c r="CP19" s="1016"/>
      <c r="CQ19" s="1017"/>
      <c r="CR19" s="1015">
        <v>10</v>
      </c>
      <c r="CS19" s="1016"/>
      <c r="CT19" s="1016"/>
      <c r="CU19" s="1016"/>
      <c r="CV19" s="1017"/>
      <c r="CW19" s="1015" t="s">
        <v>487</v>
      </c>
      <c r="CX19" s="1016"/>
      <c r="CY19" s="1016"/>
      <c r="CZ19" s="1016"/>
      <c r="DA19" s="1017"/>
      <c r="DB19" s="1015" t="s">
        <v>487</v>
      </c>
      <c r="DC19" s="1016"/>
      <c r="DD19" s="1016"/>
      <c r="DE19" s="1016"/>
      <c r="DF19" s="1017"/>
      <c r="DG19" s="1015" t="s">
        <v>487</v>
      </c>
      <c r="DH19" s="1016"/>
      <c r="DI19" s="1016"/>
      <c r="DJ19" s="1016"/>
      <c r="DK19" s="1017"/>
      <c r="DL19" s="1015" t="s">
        <v>487</v>
      </c>
      <c r="DM19" s="1016"/>
      <c r="DN19" s="1016"/>
      <c r="DO19" s="1016"/>
      <c r="DP19" s="1017"/>
      <c r="DQ19" s="1015" t="s">
        <v>487</v>
      </c>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365</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366</v>
      </c>
      <c r="B23" s="970" t="s">
        <v>367</v>
      </c>
      <c r="C23" s="971"/>
      <c r="D23" s="971"/>
      <c r="E23" s="971"/>
      <c r="F23" s="971"/>
      <c r="G23" s="971"/>
      <c r="H23" s="971"/>
      <c r="I23" s="971"/>
      <c r="J23" s="971"/>
      <c r="K23" s="971"/>
      <c r="L23" s="971"/>
      <c r="M23" s="971"/>
      <c r="N23" s="971"/>
      <c r="O23" s="971"/>
      <c r="P23" s="972"/>
      <c r="Q23" s="1094">
        <v>182392</v>
      </c>
      <c r="R23" s="1095"/>
      <c r="S23" s="1095"/>
      <c r="T23" s="1095"/>
      <c r="U23" s="1095"/>
      <c r="V23" s="1095">
        <v>168493</v>
      </c>
      <c r="W23" s="1095"/>
      <c r="X23" s="1095"/>
      <c r="Y23" s="1095"/>
      <c r="Z23" s="1095"/>
      <c r="AA23" s="1095">
        <v>13899</v>
      </c>
      <c r="AB23" s="1095"/>
      <c r="AC23" s="1095"/>
      <c r="AD23" s="1095"/>
      <c r="AE23" s="1096"/>
      <c r="AF23" s="1097">
        <v>5361</v>
      </c>
      <c r="AG23" s="1095"/>
      <c r="AH23" s="1095"/>
      <c r="AI23" s="1095"/>
      <c r="AJ23" s="1098"/>
      <c r="AK23" s="1099"/>
      <c r="AL23" s="1100"/>
      <c r="AM23" s="1100"/>
      <c r="AN23" s="1100"/>
      <c r="AO23" s="1100"/>
      <c r="AP23" s="1095">
        <v>125337</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368</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369</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370</v>
      </c>
      <c r="R26" s="1028"/>
      <c r="S26" s="1028"/>
      <c r="T26" s="1028"/>
      <c r="U26" s="1029"/>
      <c r="V26" s="1027" t="s">
        <v>371</v>
      </c>
      <c r="W26" s="1028"/>
      <c r="X26" s="1028"/>
      <c r="Y26" s="1028"/>
      <c r="Z26" s="1029"/>
      <c r="AA26" s="1027" t="s">
        <v>372</v>
      </c>
      <c r="AB26" s="1028"/>
      <c r="AC26" s="1028"/>
      <c r="AD26" s="1028"/>
      <c r="AE26" s="1028"/>
      <c r="AF26" s="1085" t="s">
        <v>373</v>
      </c>
      <c r="AG26" s="1034"/>
      <c r="AH26" s="1034"/>
      <c r="AI26" s="1034"/>
      <c r="AJ26" s="1086"/>
      <c r="AK26" s="1028" t="s">
        <v>374</v>
      </c>
      <c r="AL26" s="1028"/>
      <c r="AM26" s="1028"/>
      <c r="AN26" s="1028"/>
      <c r="AO26" s="1029"/>
      <c r="AP26" s="1027" t="s">
        <v>375</v>
      </c>
      <c r="AQ26" s="1028"/>
      <c r="AR26" s="1028"/>
      <c r="AS26" s="1028"/>
      <c r="AT26" s="1029"/>
      <c r="AU26" s="1027" t="s">
        <v>376</v>
      </c>
      <c r="AV26" s="1028"/>
      <c r="AW26" s="1028"/>
      <c r="AX26" s="1028"/>
      <c r="AY26" s="1029"/>
      <c r="AZ26" s="1027" t="s">
        <v>377</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378</v>
      </c>
      <c r="C28" s="1077"/>
      <c r="D28" s="1077"/>
      <c r="E28" s="1077"/>
      <c r="F28" s="1077"/>
      <c r="G28" s="1077"/>
      <c r="H28" s="1077"/>
      <c r="I28" s="1077"/>
      <c r="J28" s="1077"/>
      <c r="K28" s="1077"/>
      <c r="L28" s="1077"/>
      <c r="M28" s="1077"/>
      <c r="N28" s="1077"/>
      <c r="O28" s="1077"/>
      <c r="P28" s="1078"/>
      <c r="Q28" s="1079">
        <v>43990</v>
      </c>
      <c r="R28" s="1080"/>
      <c r="S28" s="1080"/>
      <c r="T28" s="1080"/>
      <c r="U28" s="1080"/>
      <c r="V28" s="1080">
        <v>41269</v>
      </c>
      <c r="W28" s="1080"/>
      <c r="X28" s="1080"/>
      <c r="Y28" s="1080"/>
      <c r="Z28" s="1080"/>
      <c r="AA28" s="1080">
        <v>2721</v>
      </c>
      <c r="AB28" s="1080"/>
      <c r="AC28" s="1080"/>
      <c r="AD28" s="1080"/>
      <c r="AE28" s="1081"/>
      <c r="AF28" s="1082">
        <v>2721</v>
      </c>
      <c r="AG28" s="1080"/>
      <c r="AH28" s="1080"/>
      <c r="AI28" s="1080"/>
      <c r="AJ28" s="1083"/>
      <c r="AK28" s="1084">
        <v>3058</v>
      </c>
      <c r="AL28" s="1072"/>
      <c r="AM28" s="1072"/>
      <c r="AN28" s="1072"/>
      <c r="AO28" s="1072"/>
      <c r="AP28" s="1072" t="s">
        <v>487</v>
      </c>
      <c r="AQ28" s="1072"/>
      <c r="AR28" s="1072"/>
      <c r="AS28" s="1072"/>
      <c r="AT28" s="1072"/>
      <c r="AU28" s="1072" t="s">
        <v>487</v>
      </c>
      <c r="AV28" s="1072"/>
      <c r="AW28" s="1072"/>
      <c r="AX28" s="1072"/>
      <c r="AY28" s="1072"/>
      <c r="AZ28" s="1073" t="s">
        <v>487</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379</v>
      </c>
      <c r="C29" s="1064"/>
      <c r="D29" s="1064"/>
      <c r="E29" s="1064"/>
      <c r="F29" s="1064"/>
      <c r="G29" s="1064"/>
      <c r="H29" s="1064"/>
      <c r="I29" s="1064"/>
      <c r="J29" s="1064"/>
      <c r="K29" s="1064"/>
      <c r="L29" s="1064"/>
      <c r="M29" s="1064"/>
      <c r="N29" s="1064"/>
      <c r="O29" s="1064"/>
      <c r="P29" s="1065"/>
      <c r="Q29" s="1069">
        <v>58</v>
      </c>
      <c r="R29" s="1070"/>
      <c r="S29" s="1070"/>
      <c r="T29" s="1070"/>
      <c r="U29" s="1070"/>
      <c r="V29" s="1070">
        <v>58</v>
      </c>
      <c r="W29" s="1070"/>
      <c r="X29" s="1070"/>
      <c r="Y29" s="1070"/>
      <c r="Z29" s="1070"/>
      <c r="AA29" s="1070">
        <v>0</v>
      </c>
      <c r="AB29" s="1070"/>
      <c r="AC29" s="1070"/>
      <c r="AD29" s="1070"/>
      <c r="AE29" s="1071"/>
      <c r="AF29" s="1045" t="s">
        <v>380</v>
      </c>
      <c r="AG29" s="1046"/>
      <c r="AH29" s="1046"/>
      <c r="AI29" s="1046"/>
      <c r="AJ29" s="1047"/>
      <c r="AK29" s="1006">
        <v>26</v>
      </c>
      <c r="AL29" s="997"/>
      <c r="AM29" s="997"/>
      <c r="AN29" s="997"/>
      <c r="AO29" s="997"/>
      <c r="AP29" s="997" t="s">
        <v>487</v>
      </c>
      <c r="AQ29" s="997"/>
      <c r="AR29" s="997"/>
      <c r="AS29" s="997"/>
      <c r="AT29" s="997"/>
      <c r="AU29" s="997" t="s">
        <v>487</v>
      </c>
      <c r="AV29" s="997"/>
      <c r="AW29" s="997"/>
      <c r="AX29" s="997"/>
      <c r="AY29" s="997"/>
      <c r="AZ29" s="1068" t="s">
        <v>487</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381</v>
      </c>
      <c r="C30" s="1064"/>
      <c r="D30" s="1064"/>
      <c r="E30" s="1064"/>
      <c r="F30" s="1064"/>
      <c r="G30" s="1064"/>
      <c r="H30" s="1064"/>
      <c r="I30" s="1064"/>
      <c r="J30" s="1064"/>
      <c r="K30" s="1064"/>
      <c r="L30" s="1064"/>
      <c r="M30" s="1064"/>
      <c r="N30" s="1064"/>
      <c r="O30" s="1064"/>
      <c r="P30" s="1065"/>
      <c r="Q30" s="1069">
        <v>3562</v>
      </c>
      <c r="R30" s="1070"/>
      <c r="S30" s="1070"/>
      <c r="T30" s="1070"/>
      <c r="U30" s="1070"/>
      <c r="V30" s="1070">
        <v>3560</v>
      </c>
      <c r="W30" s="1070"/>
      <c r="X30" s="1070"/>
      <c r="Y30" s="1070"/>
      <c r="Z30" s="1070"/>
      <c r="AA30" s="1070">
        <v>2</v>
      </c>
      <c r="AB30" s="1070"/>
      <c r="AC30" s="1070"/>
      <c r="AD30" s="1070"/>
      <c r="AE30" s="1071"/>
      <c r="AF30" s="1045">
        <v>2</v>
      </c>
      <c r="AG30" s="1046"/>
      <c r="AH30" s="1046"/>
      <c r="AI30" s="1046"/>
      <c r="AJ30" s="1047"/>
      <c r="AK30" s="1006">
        <v>867</v>
      </c>
      <c r="AL30" s="997"/>
      <c r="AM30" s="997"/>
      <c r="AN30" s="997"/>
      <c r="AO30" s="997"/>
      <c r="AP30" s="997" t="s">
        <v>487</v>
      </c>
      <c r="AQ30" s="997"/>
      <c r="AR30" s="997"/>
      <c r="AS30" s="997"/>
      <c r="AT30" s="997"/>
      <c r="AU30" s="997" t="s">
        <v>487</v>
      </c>
      <c r="AV30" s="997"/>
      <c r="AW30" s="997"/>
      <c r="AX30" s="997"/>
      <c r="AY30" s="997"/>
      <c r="AZ30" s="1068" t="s">
        <v>487</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382</v>
      </c>
      <c r="C31" s="1064"/>
      <c r="D31" s="1064"/>
      <c r="E31" s="1064"/>
      <c r="F31" s="1064"/>
      <c r="G31" s="1064"/>
      <c r="H31" s="1064"/>
      <c r="I31" s="1064"/>
      <c r="J31" s="1064"/>
      <c r="K31" s="1064"/>
      <c r="L31" s="1064"/>
      <c r="M31" s="1064"/>
      <c r="N31" s="1064"/>
      <c r="O31" s="1064"/>
      <c r="P31" s="1065"/>
      <c r="Q31" s="1069">
        <v>29659</v>
      </c>
      <c r="R31" s="1070"/>
      <c r="S31" s="1070"/>
      <c r="T31" s="1070"/>
      <c r="U31" s="1070"/>
      <c r="V31" s="1070">
        <v>29017</v>
      </c>
      <c r="W31" s="1070"/>
      <c r="X31" s="1070"/>
      <c r="Y31" s="1070"/>
      <c r="Z31" s="1070"/>
      <c r="AA31" s="1070">
        <v>642</v>
      </c>
      <c r="AB31" s="1070"/>
      <c r="AC31" s="1070"/>
      <c r="AD31" s="1070"/>
      <c r="AE31" s="1071"/>
      <c r="AF31" s="1045">
        <v>642</v>
      </c>
      <c r="AG31" s="1046"/>
      <c r="AH31" s="1046"/>
      <c r="AI31" s="1046"/>
      <c r="AJ31" s="1047"/>
      <c r="AK31" s="1006">
        <v>3987</v>
      </c>
      <c r="AL31" s="997"/>
      <c r="AM31" s="997"/>
      <c r="AN31" s="997"/>
      <c r="AO31" s="997"/>
      <c r="AP31" s="997">
        <v>355</v>
      </c>
      <c r="AQ31" s="997"/>
      <c r="AR31" s="997"/>
      <c r="AS31" s="997"/>
      <c r="AT31" s="997"/>
      <c r="AU31" s="997">
        <v>49</v>
      </c>
      <c r="AV31" s="997"/>
      <c r="AW31" s="997"/>
      <c r="AX31" s="997"/>
      <c r="AY31" s="997"/>
      <c r="AZ31" s="1068" t="s">
        <v>487</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383</v>
      </c>
      <c r="C32" s="1064"/>
      <c r="D32" s="1064"/>
      <c r="E32" s="1064"/>
      <c r="F32" s="1064"/>
      <c r="G32" s="1064"/>
      <c r="H32" s="1064"/>
      <c r="I32" s="1064"/>
      <c r="J32" s="1064"/>
      <c r="K32" s="1064"/>
      <c r="L32" s="1064"/>
      <c r="M32" s="1064"/>
      <c r="N32" s="1064"/>
      <c r="O32" s="1064"/>
      <c r="P32" s="1065"/>
      <c r="Q32" s="1069">
        <v>18175</v>
      </c>
      <c r="R32" s="1070"/>
      <c r="S32" s="1070"/>
      <c r="T32" s="1070"/>
      <c r="U32" s="1070"/>
      <c r="V32" s="1070">
        <v>17504</v>
      </c>
      <c r="W32" s="1070"/>
      <c r="X32" s="1070"/>
      <c r="Y32" s="1070"/>
      <c r="Z32" s="1070"/>
      <c r="AA32" s="1070">
        <v>672</v>
      </c>
      <c r="AB32" s="1070"/>
      <c r="AC32" s="1070"/>
      <c r="AD32" s="1070"/>
      <c r="AE32" s="1071"/>
      <c r="AF32" s="1045">
        <v>672</v>
      </c>
      <c r="AG32" s="1046"/>
      <c r="AH32" s="1046"/>
      <c r="AI32" s="1046"/>
      <c r="AJ32" s="1047"/>
      <c r="AK32" s="1006" t="s">
        <v>487</v>
      </c>
      <c r="AL32" s="997"/>
      <c r="AM32" s="997"/>
      <c r="AN32" s="997"/>
      <c r="AO32" s="997"/>
      <c r="AP32" s="997" t="s">
        <v>487</v>
      </c>
      <c r="AQ32" s="997"/>
      <c r="AR32" s="997"/>
      <c r="AS32" s="997"/>
      <c r="AT32" s="997"/>
      <c r="AU32" s="997" t="s">
        <v>487</v>
      </c>
      <c r="AV32" s="997"/>
      <c r="AW32" s="997"/>
      <c r="AX32" s="997"/>
      <c r="AY32" s="997"/>
      <c r="AZ32" s="1068" t="s">
        <v>487</v>
      </c>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384</v>
      </c>
      <c r="C33" s="1064"/>
      <c r="D33" s="1064"/>
      <c r="E33" s="1064"/>
      <c r="F33" s="1064"/>
      <c r="G33" s="1064"/>
      <c r="H33" s="1064"/>
      <c r="I33" s="1064"/>
      <c r="J33" s="1064"/>
      <c r="K33" s="1064"/>
      <c r="L33" s="1064"/>
      <c r="M33" s="1064"/>
      <c r="N33" s="1064"/>
      <c r="O33" s="1064"/>
      <c r="P33" s="1065"/>
      <c r="Q33" s="1069">
        <v>10297</v>
      </c>
      <c r="R33" s="1070"/>
      <c r="S33" s="1070"/>
      <c r="T33" s="1070"/>
      <c r="U33" s="1070"/>
      <c r="V33" s="1070">
        <v>7450</v>
      </c>
      <c r="W33" s="1070"/>
      <c r="X33" s="1070"/>
      <c r="Y33" s="1070"/>
      <c r="Z33" s="1070"/>
      <c r="AA33" s="1070">
        <v>2847</v>
      </c>
      <c r="AB33" s="1070"/>
      <c r="AC33" s="1070"/>
      <c r="AD33" s="1070"/>
      <c r="AE33" s="1071"/>
      <c r="AF33" s="1045">
        <v>9649</v>
      </c>
      <c r="AG33" s="1046"/>
      <c r="AH33" s="1046"/>
      <c r="AI33" s="1046"/>
      <c r="AJ33" s="1047"/>
      <c r="AK33" s="1006">
        <v>967</v>
      </c>
      <c r="AL33" s="997"/>
      <c r="AM33" s="997"/>
      <c r="AN33" s="997"/>
      <c r="AO33" s="997"/>
      <c r="AP33" s="997">
        <v>29331</v>
      </c>
      <c r="AQ33" s="997"/>
      <c r="AR33" s="997"/>
      <c r="AS33" s="997"/>
      <c r="AT33" s="997"/>
      <c r="AU33" s="997">
        <v>1643</v>
      </c>
      <c r="AV33" s="997"/>
      <c r="AW33" s="997"/>
      <c r="AX33" s="997"/>
      <c r="AY33" s="997"/>
      <c r="AZ33" s="1068" t="s">
        <v>487</v>
      </c>
      <c r="BA33" s="1068"/>
      <c r="BB33" s="1068"/>
      <c r="BC33" s="1068"/>
      <c r="BD33" s="1068"/>
      <c r="BE33" s="1058" t="s">
        <v>385</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386</v>
      </c>
      <c r="C34" s="1064"/>
      <c r="D34" s="1064"/>
      <c r="E34" s="1064"/>
      <c r="F34" s="1064"/>
      <c r="G34" s="1064"/>
      <c r="H34" s="1064"/>
      <c r="I34" s="1064"/>
      <c r="J34" s="1064"/>
      <c r="K34" s="1064"/>
      <c r="L34" s="1064"/>
      <c r="M34" s="1064"/>
      <c r="N34" s="1064"/>
      <c r="O34" s="1064"/>
      <c r="P34" s="1065"/>
      <c r="Q34" s="1069">
        <v>20581</v>
      </c>
      <c r="R34" s="1070"/>
      <c r="S34" s="1070"/>
      <c r="T34" s="1070"/>
      <c r="U34" s="1070"/>
      <c r="V34" s="1070">
        <v>18962</v>
      </c>
      <c r="W34" s="1070"/>
      <c r="X34" s="1070"/>
      <c r="Y34" s="1070"/>
      <c r="Z34" s="1070"/>
      <c r="AA34" s="1070">
        <v>1619</v>
      </c>
      <c r="AB34" s="1070"/>
      <c r="AC34" s="1070"/>
      <c r="AD34" s="1070"/>
      <c r="AE34" s="1071"/>
      <c r="AF34" s="1045">
        <v>6445</v>
      </c>
      <c r="AG34" s="1046"/>
      <c r="AH34" s="1046"/>
      <c r="AI34" s="1046"/>
      <c r="AJ34" s="1047"/>
      <c r="AK34" s="1006">
        <v>2689</v>
      </c>
      <c r="AL34" s="997"/>
      <c r="AM34" s="997"/>
      <c r="AN34" s="997"/>
      <c r="AO34" s="997"/>
      <c r="AP34" s="997">
        <v>13814</v>
      </c>
      <c r="AQ34" s="997"/>
      <c r="AR34" s="997"/>
      <c r="AS34" s="997"/>
      <c r="AT34" s="997"/>
      <c r="AU34" s="997">
        <v>7211</v>
      </c>
      <c r="AV34" s="997"/>
      <c r="AW34" s="997"/>
      <c r="AX34" s="997"/>
      <c r="AY34" s="997"/>
      <c r="AZ34" s="1068" t="s">
        <v>487</v>
      </c>
      <c r="BA34" s="1068"/>
      <c r="BB34" s="1068"/>
      <c r="BC34" s="1068"/>
      <c r="BD34" s="1068"/>
      <c r="BE34" s="1058" t="s">
        <v>385</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387</v>
      </c>
      <c r="C35" s="1064"/>
      <c r="D35" s="1064"/>
      <c r="E35" s="1064"/>
      <c r="F35" s="1064"/>
      <c r="G35" s="1064"/>
      <c r="H35" s="1064"/>
      <c r="I35" s="1064"/>
      <c r="J35" s="1064"/>
      <c r="K35" s="1064"/>
      <c r="L35" s="1064"/>
      <c r="M35" s="1064"/>
      <c r="N35" s="1064"/>
      <c r="O35" s="1064"/>
      <c r="P35" s="1065"/>
      <c r="Q35" s="1069">
        <v>11099</v>
      </c>
      <c r="R35" s="1070"/>
      <c r="S35" s="1070"/>
      <c r="T35" s="1070"/>
      <c r="U35" s="1070"/>
      <c r="V35" s="1070">
        <v>9659</v>
      </c>
      <c r="W35" s="1070"/>
      <c r="X35" s="1070"/>
      <c r="Y35" s="1070"/>
      <c r="Z35" s="1070"/>
      <c r="AA35" s="1070">
        <v>1440</v>
      </c>
      <c r="AB35" s="1070"/>
      <c r="AC35" s="1070"/>
      <c r="AD35" s="1070"/>
      <c r="AE35" s="1071"/>
      <c r="AF35" s="1045">
        <v>1373</v>
      </c>
      <c r="AG35" s="1046"/>
      <c r="AH35" s="1046"/>
      <c r="AI35" s="1046"/>
      <c r="AJ35" s="1047"/>
      <c r="AK35" s="1006">
        <v>4170</v>
      </c>
      <c r="AL35" s="997"/>
      <c r="AM35" s="997"/>
      <c r="AN35" s="997"/>
      <c r="AO35" s="997"/>
      <c r="AP35" s="997">
        <v>66947</v>
      </c>
      <c r="AQ35" s="997"/>
      <c r="AR35" s="997"/>
      <c r="AS35" s="997"/>
      <c r="AT35" s="997"/>
      <c r="AU35" s="997">
        <v>40838</v>
      </c>
      <c r="AV35" s="997"/>
      <c r="AW35" s="997"/>
      <c r="AX35" s="997"/>
      <c r="AY35" s="997"/>
      <c r="AZ35" s="1068" t="s">
        <v>487</v>
      </c>
      <c r="BA35" s="1068"/>
      <c r="BB35" s="1068"/>
      <c r="BC35" s="1068"/>
      <c r="BD35" s="1068"/>
      <c r="BE35" s="1058" t="s">
        <v>388</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t="s">
        <v>389</v>
      </c>
      <c r="C36" s="1064"/>
      <c r="D36" s="1064"/>
      <c r="E36" s="1064"/>
      <c r="F36" s="1064"/>
      <c r="G36" s="1064"/>
      <c r="H36" s="1064"/>
      <c r="I36" s="1064"/>
      <c r="J36" s="1064"/>
      <c r="K36" s="1064"/>
      <c r="L36" s="1064"/>
      <c r="M36" s="1064"/>
      <c r="N36" s="1064"/>
      <c r="O36" s="1064"/>
      <c r="P36" s="1065"/>
      <c r="Q36" s="1069">
        <v>241</v>
      </c>
      <c r="R36" s="1070"/>
      <c r="S36" s="1070"/>
      <c r="T36" s="1070"/>
      <c r="U36" s="1070"/>
      <c r="V36" s="1070">
        <v>229</v>
      </c>
      <c r="W36" s="1070"/>
      <c r="X36" s="1070"/>
      <c r="Y36" s="1070"/>
      <c r="Z36" s="1070"/>
      <c r="AA36" s="1070">
        <v>13</v>
      </c>
      <c r="AB36" s="1070"/>
      <c r="AC36" s="1070"/>
      <c r="AD36" s="1070"/>
      <c r="AE36" s="1071"/>
      <c r="AF36" s="1045">
        <v>13</v>
      </c>
      <c r="AG36" s="1046"/>
      <c r="AH36" s="1046"/>
      <c r="AI36" s="1046"/>
      <c r="AJ36" s="1047"/>
      <c r="AK36" s="1006">
        <v>202</v>
      </c>
      <c r="AL36" s="997"/>
      <c r="AM36" s="997"/>
      <c r="AN36" s="997"/>
      <c r="AO36" s="997"/>
      <c r="AP36" s="997">
        <v>3148</v>
      </c>
      <c r="AQ36" s="997"/>
      <c r="AR36" s="997"/>
      <c r="AS36" s="997"/>
      <c r="AT36" s="997"/>
      <c r="AU36" s="997">
        <v>3063</v>
      </c>
      <c r="AV36" s="997"/>
      <c r="AW36" s="997"/>
      <c r="AX36" s="997"/>
      <c r="AY36" s="997"/>
      <c r="AZ36" s="1068" t="s">
        <v>487</v>
      </c>
      <c r="BA36" s="1068"/>
      <c r="BB36" s="1068"/>
      <c r="BC36" s="1068"/>
      <c r="BD36" s="1068"/>
      <c r="BE36" s="1058" t="s">
        <v>388</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t="s">
        <v>390</v>
      </c>
      <c r="C37" s="1064"/>
      <c r="D37" s="1064"/>
      <c r="E37" s="1064"/>
      <c r="F37" s="1064"/>
      <c r="G37" s="1064"/>
      <c r="H37" s="1064"/>
      <c r="I37" s="1064"/>
      <c r="J37" s="1064"/>
      <c r="K37" s="1064"/>
      <c r="L37" s="1064"/>
      <c r="M37" s="1064"/>
      <c r="N37" s="1064"/>
      <c r="O37" s="1064"/>
      <c r="P37" s="1065"/>
      <c r="Q37" s="1069">
        <v>328</v>
      </c>
      <c r="R37" s="1070"/>
      <c r="S37" s="1070"/>
      <c r="T37" s="1070"/>
      <c r="U37" s="1070"/>
      <c r="V37" s="1070">
        <v>298</v>
      </c>
      <c r="W37" s="1070"/>
      <c r="X37" s="1070"/>
      <c r="Y37" s="1070"/>
      <c r="Z37" s="1070"/>
      <c r="AA37" s="1070">
        <v>30</v>
      </c>
      <c r="AB37" s="1070"/>
      <c r="AC37" s="1070"/>
      <c r="AD37" s="1070"/>
      <c r="AE37" s="1071"/>
      <c r="AF37" s="1045" t="s">
        <v>380</v>
      </c>
      <c r="AG37" s="1046"/>
      <c r="AH37" s="1046"/>
      <c r="AI37" s="1046"/>
      <c r="AJ37" s="1047"/>
      <c r="AK37" s="1006" t="s">
        <v>487</v>
      </c>
      <c r="AL37" s="997"/>
      <c r="AM37" s="997"/>
      <c r="AN37" s="997"/>
      <c r="AO37" s="997"/>
      <c r="AP37" s="997">
        <v>256</v>
      </c>
      <c r="AQ37" s="997"/>
      <c r="AR37" s="997"/>
      <c r="AS37" s="997"/>
      <c r="AT37" s="997"/>
      <c r="AU37" s="997">
        <v>37</v>
      </c>
      <c r="AV37" s="997"/>
      <c r="AW37" s="997"/>
      <c r="AX37" s="997"/>
      <c r="AY37" s="997"/>
      <c r="AZ37" s="1068" t="s">
        <v>487</v>
      </c>
      <c r="BA37" s="1068"/>
      <c r="BB37" s="1068"/>
      <c r="BC37" s="1068"/>
      <c r="BD37" s="1068"/>
      <c r="BE37" s="1058" t="s">
        <v>388</v>
      </c>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391</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366</v>
      </c>
      <c r="B63" s="970" t="s">
        <v>392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21517</v>
      </c>
      <c r="AG63" s="985"/>
      <c r="AH63" s="985"/>
      <c r="AI63" s="985"/>
      <c r="AJ63" s="1056"/>
      <c r="AK63" s="1057"/>
      <c r="AL63" s="989"/>
      <c r="AM63" s="989"/>
      <c r="AN63" s="989"/>
      <c r="AO63" s="989"/>
      <c r="AP63" s="985">
        <v>113851</v>
      </c>
      <c r="AQ63" s="985"/>
      <c r="AR63" s="985"/>
      <c r="AS63" s="985"/>
      <c r="AT63" s="985"/>
      <c r="AU63" s="985">
        <v>43938</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394</v>
      </c>
      <c r="B66" s="1022"/>
      <c r="C66" s="1022"/>
      <c r="D66" s="1022"/>
      <c r="E66" s="1022"/>
      <c r="F66" s="1022"/>
      <c r="G66" s="1022"/>
      <c r="H66" s="1022"/>
      <c r="I66" s="1022"/>
      <c r="J66" s="1022"/>
      <c r="K66" s="1022"/>
      <c r="L66" s="1022"/>
      <c r="M66" s="1022"/>
      <c r="N66" s="1022"/>
      <c r="O66" s="1022"/>
      <c r="P66" s="1023"/>
      <c r="Q66" s="1027" t="s">
        <v>370</v>
      </c>
      <c r="R66" s="1028"/>
      <c r="S66" s="1028"/>
      <c r="T66" s="1028"/>
      <c r="U66" s="1029"/>
      <c r="V66" s="1027" t="s">
        <v>371</v>
      </c>
      <c r="W66" s="1028"/>
      <c r="X66" s="1028"/>
      <c r="Y66" s="1028"/>
      <c r="Z66" s="1029"/>
      <c r="AA66" s="1027" t="s">
        <v>372</v>
      </c>
      <c r="AB66" s="1028"/>
      <c r="AC66" s="1028"/>
      <c r="AD66" s="1028"/>
      <c r="AE66" s="1029"/>
      <c r="AF66" s="1033" t="s">
        <v>373</v>
      </c>
      <c r="AG66" s="1034"/>
      <c r="AH66" s="1034"/>
      <c r="AI66" s="1034"/>
      <c r="AJ66" s="1035"/>
      <c r="AK66" s="1027" t="s">
        <v>374</v>
      </c>
      <c r="AL66" s="1022"/>
      <c r="AM66" s="1022"/>
      <c r="AN66" s="1022"/>
      <c r="AO66" s="1023"/>
      <c r="AP66" s="1027" t="s">
        <v>375</v>
      </c>
      <c r="AQ66" s="1028"/>
      <c r="AR66" s="1028"/>
      <c r="AS66" s="1028"/>
      <c r="AT66" s="1029"/>
      <c r="AU66" s="1027" t="s">
        <v>395</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545</v>
      </c>
      <c r="C68" s="1012"/>
      <c r="D68" s="1012"/>
      <c r="E68" s="1012"/>
      <c r="F68" s="1012"/>
      <c r="G68" s="1012"/>
      <c r="H68" s="1012"/>
      <c r="I68" s="1012"/>
      <c r="J68" s="1012"/>
      <c r="K68" s="1012"/>
      <c r="L68" s="1012"/>
      <c r="M68" s="1012"/>
      <c r="N68" s="1012"/>
      <c r="O68" s="1012"/>
      <c r="P68" s="1013"/>
      <c r="Q68" s="1014">
        <v>2292</v>
      </c>
      <c r="R68" s="1008"/>
      <c r="S68" s="1008"/>
      <c r="T68" s="1008"/>
      <c r="U68" s="1008"/>
      <c r="V68" s="1008">
        <v>2279</v>
      </c>
      <c r="W68" s="1008"/>
      <c r="X68" s="1008"/>
      <c r="Y68" s="1008"/>
      <c r="Z68" s="1008"/>
      <c r="AA68" s="1008">
        <v>13</v>
      </c>
      <c r="AB68" s="1008"/>
      <c r="AC68" s="1008"/>
      <c r="AD68" s="1008"/>
      <c r="AE68" s="1008"/>
      <c r="AF68" s="1008">
        <v>371</v>
      </c>
      <c r="AG68" s="1008"/>
      <c r="AH68" s="1008"/>
      <c r="AI68" s="1008"/>
      <c r="AJ68" s="1008"/>
      <c r="AK68" s="1008" t="s">
        <v>570</v>
      </c>
      <c r="AL68" s="1008"/>
      <c r="AM68" s="1008"/>
      <c r="AN68" s="1008"/>
      <c r="AO68" s="1008"/>
      <c r="AP68" s="1008">
        <v>744</v>
      </c>
      <c r="AQ68" s="1008"/>
      <c r="AR68" s="1008"/>
      <c r="AS68" s="1008"/>
      <c r="AT68" s="1008"/>
      <c r="AU68" s="1008" t="s">
        <v>571</v>
      </c>
      <c r="AV68" s="1008"/>
      <c r="AW68" s="1008"/>
      <c r="AX68" s="1008"/>
      <c r="AY68" s="1008"/>
      <c r="AZ68" s="1009" t="s">
        <v>554</v>
      </c>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546</v>
      </c>
      <c r="C69" s="1001"/>
      <c r="D69" s="1001"/>
      <c r="E69" s="1001"/>
      <c r="F69" s="1001"/>
      <c r="G69" s="1001"/>
      <c r="H69" s="1001"/>
      <c r="I69" s="1001"/>
      <c r="J69" s="1001"/>
      <c r="K69" s="1001"/>
      <c r="L69" s="1001"/>
      <c r="M69" s="1001"/>
      <c r="N69" s="1001"/>
      <c r="O69" s="1001"/>
      <c r="P69" s="1002"/>
      <c r="Q69" s="1003">
        <v>10258</v>
      </c>
      <c r="R69" s="997"/>
      <c r="S69" s="997"/>
      <c r="T69" s="997"/>
      <c r="U69" s="997"/>
      <c r="V69" s="997">
        <v>8973</v>
      </c>
      <c r="W69" s="997"/>
      <c r="X69" s="997"/>
      <c r="Y69" s="997"/>
      <c r="Z69" s="997"/>
      <c r="AA69" s="997">
        <v>1285</v>
      </c>
      <c r="AB69" s="997"/>
      <c r="AC69" s="997"/>
      <c r="AD69" s="997"/>
      <c r="AE69" s="997"/>
      <c r="AF69" s="997" t="s">
        <v>487</v>
      </c>
      <c r="AG69" s="997"/>
      <c r="AH69" s="997"/>
      <c r="AI69" s="997"/>
      <c r="AJ69" s="997"/>
      <c r="AK69" s="997">
        <v>16</v>
      </c>
      <c r="AL69" s="997"/>
      <c r="AM69" s="997"/>
      <c r="AN69" s="997"/>
      <c r="AO69" s="997"/>
      <c r="AP69" s="997" t="s">
        <v>487</v>
      </c>
      <c r="AQ69" s="997"/>
      <c r="AR69" s="997"/>
      <c r="AS69" s="997"/>
      <c r="AT69" s="997"/>
      <c r="AU69" s="997" t="s">
        <v>487</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547</v>
      </c>
      <c r="C70" s="1001"/>
      <c r="D70" s="1001"/>
      <c r="E70" s="1001"/>
      <c r="F70" s="1001"/>
      <c r="G70" s="1001"/>
      <c r="H70" s="1001"/>
      <c r="I70" s="1001"/>
      <c r="J70" s="1001"/>
      <c r="K70" s="1001"/>
      <c r="L70" s="1001"/>
      <c r="M70" s="1001"/>
      <c r="N70" s="1001"/>
      <c r="O70" s="1001"/>
      <c r="P70" s="1002"/>
      <c r="Q70" s="1003">
        <v>1171</v>
      </c>
      <c r="R70" s="997"/>
      <c r="S70" s="997"/>
      <c r="T70" s="997"/>
      <c r="U70" s="997"/>
      <c r="V70" s="997">
        <v>1170</v>
      </c>
      <c r="W70" s="997"/>
      <c r="X70" s="997"/>
      <c r="Y70" s="997"/>
      <c r="Z70" s="997"/>
      <c r="AA70" s="997">
        <v>1</v>
      </c>
      <c r="AB70" s="997"/>
      <c r="AC70" s="997"/>
      <c r="AD70" s="997"/>
      <c r="AE70" s="997"/>
      <c r="AF70" s="997" t="s">
        <v>487</v>
      </c>
      <c r="AG70" s="997"/>
      <c r="AH70" s="997"/>
      <c r="AI70" s="997"/>
      <c r="AJ70" s="997"/>
      <c r="AK70" s="997" t="s">
        <v>487</v>
      </c>
      <c r="AL70" s="997"/>
      <c r="AM70" s="997"/>
      <c r="AN70" s="997"/>
      <c r="AO70" s="997"/>
      <c r="AP70" s="997" t="s">
        <v>487</v>
      </c>
      <c r="AQ70" s="997"/>
      <c r="AR70" s="997"/>
      <c r="AS70" s="997"/>
      <c r="AT70" s="997"/>
      <c r="AU70" s="997" t="s">
        <v>487</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548</v>
      </c>
      <c r="C71" s="1001"/>
      <c r="D71" s="1001"/>
      <c r="E71" s="1001"/>
      <c r="F71" s="1001"/>
      <c r="G71" s="1001"/>
      <c r="H71" s="1001"/>
      <c r="I71" s="1001"/>
      <c r="J71" s="1001"/>
      <c r="K71" s="1001"/>
      <c r="L71" s="1001"/>
      <c r="M71" s="1001"/>
      <c r="N71" s="1001"/>
      <c r="O71" s="1001"/>
      <c r="P71" s="1002"/>
      <c r="Q71" s="1003">
        <v>1</v>
      </c>
      <c r="R71" s="997"/>
      <c r="S71" s="997"/>
      <c r="T71" s="997"/>
      <c r="U71" s="997"/>
      <c r="V71" s="997">
        <v>0</v>
      </c>
      <c r="W71" s="997"/>
      <c r="X71" s="997"/>
      <c r="Y71" s="997"/>
      <c r="Z71" s="997"/>
      <c r="AA71" s="997">
        <v>1</v>
      </c>
      <c r="AB71" s="997"/>
      <c r="AC71" s="997"/>
      <c r="AD71" s="997"/>
      <c r="AE71" s="997"/>
      <c r="AF71" s="997" t="s">
        <v>487</v>
      </c>
      <c r="AG71" s="997"/>
      <c r="AH71" s="997"/>
      <c r="AI71" s="997"/>
      <c r="AJ71" s="997"/>
      <c r="AK71" s="997" t="s">
        <v>487</v>
      </c>
      <c r="AL71" s="997"/>
      <c r="AM71" s="997"/>
      <c r="AN71" s="997"/>
      <c r="AO71" s="997"/>
      <c r="AP71" s="997" t="s">
        <v>487</v>
      </c>
      <c r="AQ71" s="997"/>
      <c r="AR71" s="997"/>
      <c r="AS71" s="997"/>
      <c r="AT71" s="997"/>
      <c r="AU71" s="997" t="s">
        <v>487</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549</v>
      </c>
      <c r="C72" s="1001"/>
      <c r="D72" s="1001"/>
      <c r="E72" s="1001"/>
      <c r="F72" s="1001"/>
      <c r="G72" s="1001"/>
      <c r="H72" s="1001"/>
      <c r="I72" s="1001"/>
      <c r="J72" s="1001"/>
      <c r="K72" s="1001"/>
      <c r="L72" s="1001"/>
      <c r="M72" s="1001"/>
      <c r="N72" s="1001"/>
      <c r="O72" s="1001"/>
      <c r="P72" s="1002"/>
      <c r="Q72" s="1003">
        <v>47</v>
      </c>
      <c r="R72" s="997"/>
      <c r="S72" s="997"/>
      <c r="T72" s="997"/>
      <c r="U72" s="997"/>
      <c r="V72" s="997">
        <v>34</v>
      </c>
      <c r="W72" s="997"/>
      <c r="X72" s="997"/>
      <c r="Y72" s="997"/>
      <c r="Z72" s="997"/>
      <c r="AA72" s="997">
        <v>13</v>
      </c>
      <c r="AB72" s="997"/>
      <c r="AC72" s="997"/>
      <c r="AD72" s="997"/>
      <c r="AE72" s="997"/>
      <c r="AF72" s="997" t="s">
        <v>487</v>
      </c>
      <c r="AG72" s="997"/>
      <c r="AH72" s="997"/>
      <c r="AI72" s="997"/>
      <c r="AJ72" s="997"/>
      <c r="AK72" s="997" t="s">
        <v>487</v>
      </c>
      <c r="AL72" s="997"/>
      <c r="AM72" s="997"/>
      <c r="AN72" s="997"/>
      <c r="AO72" s="997"/>
      <c r="AP72" s="997" t="s">
        <v>487</v>
      </c>
      <c r="AQ72" s="997"/>
      <c r="AR72" s="997"/>
      <c r="AS72" s="997"/>
      <c r="AT72" s="997"/>
      <c r="AU72" s="997" t="s">
        <v>487</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550</v>
      </c>
      <c r="C73" s="1001"/>
      <c r="D73" s="1001"/>
      <c r="E73" s="1001"/>
      <c r="F73" s="1001"/>
      <c r="G73" s="1001"/>
      <c r="H73" s="1001"/>
      <c r="I73" s="1001"/>
      <c r="J73" s="1001"/>
      <c r="K73" s="1001"/>
      <c r="L73" s="1001"/>
      <c r="M73" s="1001"/>
      <c r="N73" s="1001"/>
      <c r="O73" s="1001"/>
      <c r="P73" s="1002"/>
      <c r="Q73" s="1003">
        <v>28</v>
      </c>
      <c r="R73" s="997"/>
      <c r="S73" s="997"/>
      <c r="T73" s="997"/>
      <c r="U73" s="997"/>
      <c r="V73" s="997">
        <v>22</v>
      </c>
      <c r="W73" s="997"/>
      <c r="X73" s="997"/>
      <c r="Y73" s="997"/>
      <c r="Z73" s="997"/>
      <c r="AA73" s="997">
        <v>6</v>
      </c>
      <c r="AB73" s="997"/>
      <c r="AC73" s="997"/>
      <c r="AD73" s="997"/>
      <c r="AE73" s="997"/>
      <c r="AF73" s="997" t="s">
        <v>487</v>
      </c>
      <c r="AG73" s="997"/>
      <c r="AH73" s="997"/>
      <c r="AI73" s="997"/>
      <c r="AJ73" s="997"/>
      <c r="AK73" s="997">
        <v>12</v>
      </c>
      <c r="AL73" s="997"/>
      <c r="AM73" s="997"/>
      <c r="AN73" s="997"/>
      <c r="AO73" s="997"/>
      <c r="AP73" s="997" t="s">
        <v>487</v>
      </c>
      <c r="AQ73" s="997"/>
      <c r="AR73" s="997"/>
      <c r="AS73" s="997"/>
      <c r="AT73" s="997"/>
      <c r="AU73" s="997" t="s">
        <v>487</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551</v>
      </c>
      <c r="C74" s="1001"/>
      <c r="D74" s="1001"/>
      <c r="E74" s="1001"/>
      <c r="F74" s="1001"/>
      <c r="G74" s="1001"/>
      <c r="H74" s="1001"/>
      <c r="I74" s="1001"/>
      <c r="J74" s="1001"/>
      <c r="K74" s="1001"/>
      <c r="L74" s="1001"/>
      <c r="M74" s="1001"/>
      <c r="N74" s="1001"/>
      <c r="O74" s="1001"/>
      <c r="P74" s="1002"/>
      <c r="Q74" s="1003">
        <v>330</v>
      </c>
      <c r="R74" s="997"/>
      <c r="S74" s="997"/>
      <c r="T74" s="997"/>
      <c r="U74" s="997"/>
      <c r="V74" s="997">
        <v>294</v>
      </c>
      <c r="W74" s="997"/>
      <c r="X74" s="997"/>
      <c r="Y74" s="997"/>
      <c r="Z74" s="997"/>
      <c r="AA74" s="997">
        <v>36</v>
      </c>
      <c r="AB74" s="997"/>
      <c r="AC74" s="997"/>
      <c r="AD74" s="997"/>
      <c r="AE74" s="997"/>
      <c r="AF74" s="997">
        <v>36</v>
      </c>
      <c r="AG74" s="997"/>
      <c r="AH74" s="997"/>
      <c r="AI74" s="997"/>
      <c r="AJ74" s="997"/>
      <c r="AK74" s="997" t="s">
        <v>487</v>
      </c>
      <c r="AL74" s="997"/>
      <c r="AM74" s="997"/>
      <c r="AN74" s="997"/>
      <c r="AO74" s="997"/>
      <c r="AP74" s="997" t="s">
        <v>487</v>
      </c>
      <c r="AQ74" s="997"/>
      <c r="AR74" s="997"/>
      <c r="AS74" s="997"/>
      <c r="AT74" s="997"/>
      <c r="AU74" s="997" t="s">
        <v>487</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552</v>
      </c>
      <c r="C75" s="1001"/>
      <c r="D75" s="1001"/>
      <c r="E75" s="1001"/>
      <c r="F75" s="1001"/>
      <c r="G75" s="1001"/>
      <c r="H75" s="1001"/>
      <c r="I75" s="1001"/>
      <c r="J75" s="1001"/>
      <c r="K75" s="1001"/>
      <c r="L75" s="1001"/>
      <c r="M75" s="1001"/>
      <c r="N75" s="1001"/>
      <c r="O75" s="1001"/>
      <c r="P75" s="1002"/>
      <c r="Q75" s="1004">
        <v>729</v>
      </c>
      <c r="R75" s="1005"/>
      <c r="S75" s="1005"/>
      <c r="T75" s="1005"/>
      <c r="U75" s="1006"/>
      <c r="V75" s="1007">
        <v>688</v>
      </c>
      <c r="W75" s="1005"/>
      <c r="X75" s="1005"/>
      <c r="Y75" s="1005"/>
      <c r="Z75" s="1006"/>
      <c r="AA75" s="1007">
        <v>41</v>
      </c>
      <c r="AB75" s="1005"/>
      <c r="AC75" s="1005"/>
      <c r="AD75" s="1005"/>
      <c r="AE75" s="1006"/>
      <c r="AF75" s="1007">
        <v>41</v>
      </c>
      <c r="AG75" s="1005"/>
      <c r="AH75" s="1005"/>
      <c r="AI75" s="1005"/>
      <c r="AJ75" s="1006"/>
      <c r="AK75" s="1007" t="s">
        <v>487</v>
      </c>
      <c r="AL75" s="1005"/>
      <c r="AM75" s="1005"/>
      <c r="AN75" s="1005"/>
      <c r="AO75" s="1006"/>
      <c r="AP75" s="1007" t="s">
        <v>487</v>
      </c>
      <c r="AQ75" s="1005"/>
      <c r="AR75" s="1005"/>
      <c r="AS75" s="1005"/>
      <c r="AT75" s="1006"/>
      <c r="AU75" s="1007" t="s">
        <v>487</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553</v>
      </c>
      <c r="C76" s="1001"/>
      <c r="D76" s="1001"/>
      <c r="E76" s="1001"/>
      <c r="F76" s="1001"/>
      <c r="G76" s="1001"/>
      <c r="H76" s="1001"/>
      <c r="I76" s="1001"/>
      <c r="J76" s="1001"/>
      <c r="K76" s="1001"/>
      <c r="L76" s="1001"/>
      <c r="M76" s="1001"/>
      <c r="N76" s="1001"/>
      <c r="O76" s="1001"/>
      <c r="P76" s="1002"/>
      <c r="Q76" s="1004">
        <v>250943</v>
      </c>
      <c r="R76" s="1005"/>
      <c r="S76" s="1005"/>
      <c r="T76" s="1005"/>
      <c r="U76" s="1006"/>
      <c r="V76" s="1007">
        <v>239378</v>
      </c>
      <c r="W76" s="1005"/>
      <c r="X76" s="1005"/>
      <c r="Y76" s="1005"/>
      <c r="Z76" s="1006"/>
      <c r="AA76" s="1007">
        <v>11565</v>
      </c>
      <c r="AB76" s="1005"/>
      <c r="AC76" s="1005"/>
      <c r="AD76" s="1005"/>
      <c r="AE76" s="1006"/>
      <c r="AF76" s="1007">
        <v>11565</v>
      </c>
      <c r="AG76" s="1005"/>
      <c r="AH76" s="1005"/>
      <c r="AI76" s="1005"/>
      <c r="AJ76" s="1006"/>
      <c r="AK76" s="1007">
        <v>726</v>
      </c>
      <c r="AL76" s="1005"/>
      <c r="AM76" s="1005"/>
      <c r="AN76" s="1005"/>
      <c r="AO76" s="1006"/>
      <c r="AP76" s="1007" t="s">
        <v>487</v>
      </c>
      <c r="AQ76" s="1005"/>
      <c r="AR76" s="1005"/>
      <c r="AS76" s="1005"/>
      <c r="AT76" s="1006"/>
      <c r="AU76" s="1007" t="s">
        <v>487</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366</v>
      </c>
      <c r="B88" s="970" t="s">
        <v>396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12013</v>
      </c>
      <c r="AG88" s="985"/>
      <c r="AH88" s="985"/>
      <c r="AI88" s="985"/>
      <c r="AJ88" s="985"/>
      <c r="AK88" s="989"/>
      <c r="AL88" s="989"/>
      <c r="AM88" s="989"/>
      <c r="AN88" s="989"/>
      <c r="AO88" s="989"/>
      <c r="AP88" s="985">
        <v>744</v>
      </c>
      <c r="AQ88" s="985"/>
      <c r="AR88" s="985"/>
      <c r="AS88" s="985"/>
      <c r="AT88" s="985"/>
      <c r="AU88" s="985" t="s">
        <v>572</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70" t="s">
        <v>397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904</v>
      </c>
      <c r="CS102" s="977"/>
      <c r="CT102" s="977"/>
      <c r="CU102" s="977"/>
      <c r="CV102" s="978"/>
      <c r="CW102" s="976">
        <v>31</v>
      </c>
      <c r="CX102" s="977"/>
      <c r="CY102" s="977"/>
      <c r="CZ102" s="977"/>
      <c r="DA102" s="978"/>
      <c r="DB102" s="976" t="s">
        <v>568</v>
      </c>
      <c r="DC102" s="977"/>
      <c r="DD102" s="977"/>
      <c r="DE102" s="977"/>
      <c r="DF102" s="978"/>
      <c r="DG102" s="976">
        <v>375</v>
      </c>
      <c r="DH102" s="977"/>
      <c r="DI102" s="977"/>
      <c r="DJ102" s="977"/>
      <c r="DK102" s="978"/>
      <c r="DL102" s="976" t="s">
        <v>569</v>
      </c>
      <c r="DM102" s="977"/>
      <c r="DN102" s="977"/>
      <c r="DO102" s="977"/>
      <c r="DP102" s="978"/>
      <c r="DQ102" s="976" t="s">
        <v>569</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405</v>
      </c>
      <c r="AB109" s="918"/>
      <c r="AC109" s="918"/>
      <c r="AD109" s="918"/>
      <c r="AE109" s="919"/>
      <c r="AF109" s="920" t="s">
        <v>284</v>
      </c>
      <c r="AG109" s="918"/>
      <c r="AH109" s="918"/>
      <c r="AI109" s="918"/>
      <c r="AJ109" s="919"/>
      <c r="AK109" s="920" t="s">
        <v>283</v>
      </c>
      <c r="AL109" s="918"/>
      <c r="AM109" s="918"/>
      <c r="AN109" s="918"/>
      <c r="AO109" s="919"/>
      <c r="AP109" s="920" t="s">
        <v>406</v>
      </c>
      <c r="AQ109" s="918"/>
      <c r="AR109" s="918"/>
      <c r="AS109" s="918"/>
      <c r="AT109" s="949"/>
      <c r="AU109" s="917" t="s">
        <v>404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405</v>
      </c>
      <c r="BR109" s="918"/>
      <c r="BS109" s="918"/>
      <c r="BT109" s="918"/>
      <c r="BU109" s="919"/>
      <c r="BV109" s="920" t="s">
        <v>284</v>
      </c>
      <c r="BW109" s="918"/>
      <c r="BX109" s="918"/>
      <c r="BY109" s="918"/>
      <c r="BZ109" s="919"/>
      <c r="CA109" s="920" t="s">
        <v>283</v>
      </c>
      <c r="CB109" s="918"/>
      <c r="CC109" s="918"/>
      <c r="CD109" s="918"/>
      <c r="CE109" s="919"/>
      <c r="CF109" s="958" t="s">
        <v>406</v>
      </c>
      <c r="CG109" s="958"/>
      <c r="CH109" s="958"/>
      <c r="CI109" s="958"/>
      <c r="CJ109" s="958"/>
      <c r="CK109" s="920" t="s">
        <v>407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405</v>
      </c>
      <c r="DH109" s="918"/>
      <c r="DI109" s="918"/>
      <c r="DJ109" s="918"/>
      <c r="DK109" s="919"/>
      <c r="DL109" s="920" t="s">
        <v>284</v>
      </c>
      <c r="DM109" s="918"/>
      <c r="DN109" s="918"/>
      <c r="DO109" s="918"/>
      <c r="DP109" s="919"/>
      <c r="DQ109" s="920" t="s">
        <v>283</v>
      </c>
      <c r="DR109" s="918"/>
      <c r="DS109" s="918"/>
      <c r="DT109" s="918"/>
      <c r="DU109" s="919"/>
      <c r="DV109" s="920" t="s">
        <v>406</v>
      </c>
      <c r="DW109" s="918"/>
      <c r="DX109" s="918"/>
      <c r="DY109" s="918"/>
      <c r="DZ109" s="949"/>
    </row>
    <row r="110" spans="1:131" s="197" customFormat="1" ht="26.25" customHeight="1" x14ac:dyDescent="0.15">
      <c r="A110" s="787" t="s">
        <v>408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15136291</v>
      </c>
      <c r="AB110" s="903"/>
      <c r="AC110" s="903"/>
      <c r="AD110" s="903"/>
      <c r="AE110" s="904"/>
      <c r="AF110" s="905">
        <v>14489822</v>
      </c>
      <c r="AG110" s="903"/>
      <c r="AH110" s="903"/>
      <c r="AI110" s="903"/>
      <c r="AJ110" s="904"/>
      <c r="AK110" s="905">
        <v>12131877</v>
      </c>
      <c r="AL110" s="903"/>
      <c r="AM110" s="903"/>
      <c r="AN110" s="903"/>
      <c r="AO110" s="904"/>
      <c r="AP110" s="906">
        <v>19.100000000000001</v>
      </c>
      <c r="AQ110" s="907"/>
      <c r="AR110" s="907"/>
      <c r="AS110" s="907"/>
      <c r="AT110" s="908"/>
      <c r="AU110" s="950" t="s">
        <v>60</v>
      </c>
      <c r="AV110" s="951"/>
      <c r="AW110" s="951"/>
      <c r="AX110" s="951"/>
      <c r="AY110" s="952"/>
      <c r="AZ110" s="846" t="s">
        <v>409</v>
      </c>
      <c r="BA110" s="788"/>
      <c r="BB110" s="788"/>
      <c r="BC110" s="788"/>
      <c r="BD110" s="788"/>
      <c r="BE110" s="788"/>
      <c r="BF110" s="788"/>
      <c r="BG110" s="788"/>
      <c r="BH110" s="788"/>
      <c r="BI110" s="788"/>
      <c r="BJ110" s="788"/>
      <c r="BK110" s="788"/>
      <c r="BL110" s="788"/>
      <c r="BM110" s="788"/>
      <c r="BN110" s="788"/>
      <c r="BO110" s="788"/>
      <c r="BP110" s="789"/>
      <c r="BQ110" s="829">
        <v>126445965</v>
      </c>
      <c r="BR110" s="830"/>
      <c r="BS110" s="830"/>
      <c r="BT110" s="830"/>
      <c r="BU110" s="830"/>
      <c r="BV110" s="830">
        <v>125223674</v>
      </c>
      <c r="BW110" s="830"/>
      <c r="BX110" s="830"/>
      <c r="BY110" s="830"/>
      <c r="BZ110" s="830"/>
      <c r="CA110" s="830">
        <v>125336751</v>
      </c>
      <c r="CB110" s="830"/>
      <c r="CC110" s="830"/>
      <c r="CD110" s="830"/>
      <c r="CE110" s="830"/>
      <c r="CF110" s="891">
        <v>197.2</v>
      </c>
      <c r="CG110" s="892"/>
      <c r="CH110" s="892"/>
      <c r="CI110" s="892"/>
      <c r="CJ110" s="892"/>
      <c r="CK110" s="946" t="s">
        <v>410</v>
      </c>
      <c r="CL110" s="894"/>
      <c r="CM110" s="899" t="s">
        <v>411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v>9236682</v>
      </c>
      <c r="DH110" s="830"/>
      <c r="DI110" s="830"/>
      <c r="DJ110" s="830"/>
      <c r="DK110" s="830"/>
      <c r="DL110" s="830">
        <v>7381846</v>
      </c>
      <c r="DM110" s="830"/>
      <c r="DN110" s="830"/>
      <c r="DO110" s="830"/>
      <c r="DP110" s="830"/>
      <c r="DQ110" s="830">
        <v>6595162</v>
      </c>
      <c r="DR110" s="830"/>
      <c r="DS110" s="830"/>
      <c r="DT110" s="830"/>
      <c r="DU110" s="830"/>
      <c r="DV110" s="831">
        <v>10.4</v>
      </c>
      <c r="DW110" s="831"/>
      <c r="DX110" s="831"/>
      <c r="DY110" s="831"/>
      <c r="DZ110" s="832"/>
    </row>
    <row r="111" spans="1:131" s="197" customFormat="1" ht="26.25" customHeight="1" x14ac:dyDescent="0.15">
      <c r="A111" s="808" t="s">
        <v>412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413</v>
      </c>
      <c r="BA111" s="798"/>
      <c r="BB111" s="798"/>
      <c r="BC111" s="798"/>
      <c r="BD111" s="798"/>
      <c r="BE111" s="798"/>
      <c r="BF111" s="798"/>
      <c r="BG111" s="798"/>
      <c r="BH111" s="798"/>
      <c r="BI111" s="798"/>
      <c r="BJ111" s="798"/>
      <c r="BK111" s="798"/>
      <c r="BL111" s="798"/>
      <c r="BM111" s="798"/>
      <c r="BN111" s="798"/>
      <c r="BO111" s="798"/>
      <c r="BP111" s="799"/>
      <c r="BQ111" s="800">
        <v>10872655</v>
      </c>
      <c r="BR111" s="801"/>
      <c r="BS111" s="801"/>
      <c r="BT111" s="801"/>
      <c r="BU111" s="801"/>
      <c r="BV111" s="801">
        <v>8151441</v>
      </c>
      <c r="BW111" s="801"/>
      <c r="BX111" s="801"/>
      <c r="BY111" s="801"/>
      <c r="BZ111" s="801"/>
      <c r="CA111" s="801">
        <v>7364757</v>
      </c>
      <c r="CB111" s="801"/>
      <c r="CC111" s="801"/>
      <c r="CD111" s="801"/>
      <c r="CE111" s="801"/>
      <c r="CF111" s="878">
        <v>11.6</v>
      </c>
      <c r="CG111" s="879"/>
      <c r="CH111" s="879"/>
      <c r="CI111" s="879"/>
      <c r="CJ111" s="879"/>
      <c r="CK111" s="947"/>
      <c r="CL111" s="896"/>
      <c r="CM111" s="833" t="s">
        <v>414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x14ac:dyDescent="0.15">
      <c r="A112" s="932" t="s">
        <v>415</v>
      </c>
      <c r="B112" s="933"/>
      <c r="C112" s="798" t="s">
        <v>416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417</v>
      </c>
      <c r="BA112" s="798"/>
      <c r="BB112" s="798"/>
      <c r="BC112" s="798"/>
      <c r="BD112" s="798"/>
      <c r="BE112" s="798"/>
      <c r="BF112" s="798"/>
      <c r="BG112" s="798"/>
      <c r="BH112" s="798"/>
      <c r="BI112" s="798"/>
      <c r="BJ112" s="798"/>
      <c r="BK112" s="798"/>
      <c r="BL112" s="798"/>
      <c r="BM112" s="798"/>
      <c r="BN112" s="798"/>
      <c r="BO112" s="798"/>
      <c r="BP112" s="799"/>
      <c r="BQ112" s="800">
        <v>51109689</v>
      </c>
      <c r="BR112" s="801"/>
      <c r="BS112" s="801"/>
      <c r="BT112" s="801"/>
      <c r="BU112" s="801"/>
      <c r="BV112" s="801">
        <v>48071800</v>
      </c>
      <c r="BW112" s="801"/>
      <c r="BX112" s="801"/>
      <c r="BY112" s="801"/>
      <c r="BZ112" s="801"/>
      <c r="CA112" s="801">
        <v>52838906</v>
      </c>
      <c r="CB112" s="801"/>
      <c r="CC112" s="801"/>
      <c r="CD112" s="801"/>
      <c r="CE112" s="801"/>
      <c r="CF112" s="878">
        <v>83.1</v>
      </c>
      <c r="CG112" s="879"/>
      <c r="CH112" s="879"/>
      <c r="CI112" s="879"/>
      <c r="CJ112" s="879"/>
      <c r="CK112" s="947"/>
      <c r="CL112" s="896"/>
      <c r="CM112" s="833" t="s">
        <v>418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x14ac:dyDescent="0.15">
      <c r="A113" s="934"/>
      <c r="B113" s="935"/>
      <c r="C113" s="798" t="s">
        <v>419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3307697</v>
      </c>
      <c r="AB113" s="939"/>
      <c r="AC113" s="939"/>
      <c r="AD113" s="939"/>
      <c r="AE113" s="940"/>
      <c r="AF113" s="941">
        <v>3134275</v>
      </c>
      <c r="AG113" s="939"/>
      <c r="AH113" s="939"/>
      <c r="AI113" s="939"/>
      <c r="AJ113" s="940"/>
      <c r="AK113" s="941">
        <v>3989596</v>
      </c>
      <c r="AL113" s="939"/>
      <c r="AM113" s="939"/>
      <c r="AN113" s="939"/>
      <c r="AO113" s="940"/>
      <c r="AP113" s="942">
        <v>6.3</v>
      </c>
      <c r="AQ113" s="943"/>
      <c r="AR113" s="943"/>
      <c r="AS113" s="943"/>
      <c r="AT113" s="944"/>
      <c r="AU113" s="953"/>
      <c r="AV113" s="954"/>
      <c r="AW113" s="954"/>
      <c r="AX113" s="954"/>
      <c r="AY113" s="955"/>
      <c r="AZ113" s="797" t="s">
        <v>420</v>
      </c>
      <c r="BA113" s="798"/>
      <c r="BB113" s="798"/>
      <c r="BC113" s="798"/>
      <c r="BD113" s="798"/>
      <c r="BE113" s="798"/>
      <c r="BF113" s="798"/>
      <c r="BG113" s="798"/>
      <c r="BH113" s="798"/>
      <c r="BI113" s="798"/>
      <c r="BJ113" s="798"/>
      <c r="BK113" s="798"/>
      <c r="BL113" s="798"/>
      <c r="BM113" s="798"/>
      <c r="BN113" s="798"/>
      <c r="BO113" s="798"/>
      <c r="BP113" s="799"/>
      <c r="BQ113" s="800">
        <v>12943</v>
      </c>
      <c r="BR113" s="801"/>
      <c r="BS113" s="801"/>
      <c r="BT113" s="801"/>
      <c r="BU113" s="801"/>
      <c r="BV113" s="801">
        <v>26160</v>
      </c>
      <c r="BW113" s="801"/>
      <c r="BX113" s="801"/>
      <c r="BY113" s="801"/>
      <c r="BZ113" s="801"/>
      <c r="CA113" s="801">
        <v>23875</v>
      </c>
      <c r="CB113" s="801"/>
      <c r="CC113" s="801"/>
      <c r="CD113" s="801"/>
      <c r="CE113" s="801"/>
      <c r="CF113" s="878">
        <v>0</v>
      </c>
      <c r="CG113" s="879"/>
      <c r="CH113" s="879"/>
      <c r="CI113" s="879"/>
      <c r="CJ113" s="879"/>
      <c r="CK113" s="947"/>
      <c r="CL113" s="896"/>
      <c r="CM113" s="833" t="s">
        <v>421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x14ac:dyDescent="0.15">
      <c r="A114" s="934"/>
      <c r="B114" s="935"/>
      <c r="C114" s="798" t="s">
        <v>422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2714</v>
      </c>
      <c r="AB114" s="814"/>
      <c r="AC114" s="814"/>
      <c r="AD114" s="814"/>
      <c r="AE114" s="815"/>
      <c r="AF114" s="816">
        <v>2823</v>
      </c>
      <c r="AG114" s="814"/>
      <c r="AH114" s="814"/>
      <c r="AI114" s="814"/>
      <c r="AJ114" s="815"/>
      <c r="AK114" s="816">
        <v>3008</v>
      </c>
      <c r="AL114" s="814"/>
      <c r="AM114" s="814"/>
      <c r="AN114" s="814"/>
      <c r="AO114" s="815"/>
      <c r="AP114" s="784">
        <v>0</v>
      </c>
      <c r="AQ114" s="785"/>
      <c r="AR114" s="785"/>
      <c r="AS114" s="785"/>
      <c r="AT114" s="786"/>
      <c r="AU114" s="953"/>
      <c r="AV114" s="954"/>
      <c r="AW114" s="954"/>
      <c r="AX114" s="954"/>
      <c r="AY114" s="955"/>
      <c r="AZ114" s="797" t="s">
        <v>423</v>
      </c>
      <c r="BA114" s="798"/>
      <c r="BB114" s="798"/>
      <c r="BC114" s="798"/>
      <c r="BD114" s="798"/>
      <c r="BE114" s="798"/>
      <c r="BF114" s="798"/>
      <c r="BG114" s="798"/>
      <c r="BH114" s="798"/>
      <c r="BI114" s="798"/>
      <c r="BJ114" s="798"/>
      <c r="BK114" s="798"/>
      <c r="BL114" s="798"/>
      <c r="BM114" s="798"/>
      <c r="BN114" s="798"/>
      <c r="BO114" s="798"/>
      <c r="BP114" s="799"/>
      <c r="BQ114" s="800">
        <v>18226860</v>
      </c>
      <c r="BR114" s="801"/>
      <c r="BS114" s="801"/>
      <c r="BT114" s="801"/>
      <c r="BU114" s="801"/>
      <c r="BV114" s="801">
        <v>16830043</v>
      </c>
      <c r="BW114" s="801"/>
      <c r="BX114" s="801"/>
      <c r="BY114" s="801"/>
      <c r="BZ114" s="801"/>
      <c r="CA114" s="801">
        <v>16954813</v>
      </c>
      <c r="CB114" s="801"/>
      <c r="CC114" s="801"/>
      <c r="CD114" s="801"/>
      <c r="CE114" s="801"/>
      <c r="CF114" s="878">
        <v>26.7</v>
      </c>
      <c r="CG114" s="879"/>
      <c r="CH114" s="879"/>
      <c r="CI114" s="879"/>
      <c r="CJ114" s="879"/>
      <c r="CK114" s="947"/>
      <c r="CL114" s="896"/>
      <c r="CM114" s="833" t="s">
        <v>424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x14ac:dyDescent="0.15">
      <c r="A115" s="934"/>
      <c r="B115" s="935"/>
      <c r="C115" s="798" t="s">
        <v>425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973438</v>
      </c>
      <c r="AB115" s="939"/>
      <c r="AC115" s="939"/>
      <c r="AD115" s="939"/>
      <c r="AE115" s="940"/>
      <c r="AF115" s="941">
        <v>1839820</v>
      </c>
      <c r="AG115" s="939"/>
      <c r="AH115" s="939"/>
      <c r="AI115" s="939"/>
      <c r="AJ115" s="940"/>
      <c r="AK115" s="941">
        <v>973475</v>
      </c>
      <c r="AL115" s="939"/>
      <c r="AM115" s="939"/>
      <c r="AN115" s="939"/>
      <c r="AO115" s="940"/>
      <c r="AP115" s="942">
        <v>1.5</v>
      </c>
      <c r="AQ115" s="943"/>
      <c r="AR115" s="943"/>
      <c r="AS115" s="943"/>
      <c r="AT115" s="944"/>
      <c r="AU115" s="953"/>
      <c r="AV115" s="954"/>
      <c r="AW115" s="954"/>
      <c r="AX115" s="954"/>
      <c r="AY115" s="955"/>
      <c r="AZ115" s="797" t="s">
        <v>426</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427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1635973</v>
      </c>
      <c r="DH115" s="814"/>
      <c r="DI115" s="814"/>
      <c r="DJ115" s="814"/>
      <c r="DK115" s="815"/>
      <c r="DL115" s="816">
        <v>769595</v>
      </c>
      <c r="DM115" s="814"/>
      <c r="DN115" s="814"/>
      <c r="DO115" s="814"/>
      <c r="DP115" s="815"/>
      <c r="DQ115" s="816">
        <v>769595</v>
      </c>
      <c r="DR115" s="814"/>
      <c r="DS115" s="814"/>
      <c r="DT115" s="814"/>
      <c r="DU115" s="815"/>
      <c r="DV115" s="784">
        <v>1.2</v>
      </c>
      <c r="DW115" s="785"/>
      <c r="DX115" s="785"/>
      <c r="DY115" s="785"/>
      <c r="DZ115" s="786"/>
    </row>
    <row r="116" spans="1:130" s="197" customFormat="1" ht="26.25" customHeight="1" x14ac:dyDescent="0.15">
      <c r="A116" s="936"/>
      <c r="B116" s="937"/>
      <c r="C116" s="876" t="s">
        <v>428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429</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430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431</v>
      </c>
      <c r="Z117" s="919"/>
      <c r="AA117" s="924">
        <v>19420140</v>
      </c>
      <c r="AB117" s="925"/>
      <c r="AC117" s="925"/>
      <c r="AD117" s="925"/>
      <c r="AE117" s="926"/>
      <c r="AF117" s="928">
        <v>19466740</v>
      </c>
      <c r="AG117" s="925"/>
      <c r="AH117" s="925"/>
      <c r="AI117" s="925"/>
      <c r="AJ117" s="926"/>
      <c r="AK117" s="928">
        <v>17097956</v>
      </c>
      <c r="AL117" s="925"/>
      <c r="AM117" s="925"/>
      <c r="AN117" s="925"/>
      <c r="AO117" s="926"/>
      <c r="AP117" s="929"/>
      <c r="AQ117" s="930"/>
      <c r="AR117" s="930"/>
      <c r="AS117" s="930"/>
      <c r="AT117" s="931"/>
      <c r="AU117" s="953"/>
      <c r="AV117" s="954"/>
      <c r="AW117" s="954"/>
      <c r="AX117" s="954"/>
      <c r="AY117" s="955"/>
      <c r="AZ117" s="875" t="s">
        <v>432</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407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405</v>
      </c>
      <c r="AB118" s="918"/>
      <c r="AC118" s="918"/>
      <c r="AD118" s="918"/>
      <c r="AE118" s="919"/>
      <c r="AF118" s="920" t="s">
        <v>284</v>
      </c>
      <c r="AG118" s="918"/>
      <c r="AH118" s="918"/>
      <c r="AI118" s="918"/>
      <c r="AJ118" s="919"/>
      <c r="AK118" s="920" t="s">
        <v>283</v>
      </c>
      <c r="AL118" s="918"/>
      <c r="AM118" s="918"/>
      <c r="AN118" s="918"/>
      <c r="AO118" s="919"/>
      <c r="AP118" s="921" t="s">
        <v>406</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434</v>
      </c>
      <c r="BP118" s="868"/>
      <c r="BQ118" s="887">
        <v>206668112</v>
      </c>
      <c r="BR118" s="888"/>
      <c r="BS118" s="888"/>
      <c r="BT118" s="888"/>
      <c r="BU118" s="888"/>
      <c r="BV118" s="888">
        <v>198303118</v>
      </c>
      <c r="BW118" s="888"/>
      <c r="BX118" s="888"/>
      <c r="BY118" s="888"/>
      <c r="BZ118" s="888"/>
      <c r="CA118" s="888">
        <v>202519102</v>
      </c>
      <c r="CB118" s="888"/>
      <c r="CC118" s="888"/>
      <c r="CD118" s="888"/>
      <c r="CE118" s="888"/>
      <c r="CF118" s="773"/>
      <c r="CG118" s="774"/>
      <c r="CH118" s="774"/>
      <c r="CI118" s="774"/>
      <c r="CJ118" s="871"/>
      <c r="CK118" s="947"/>
      <c r="CL118" s="896"/>
      <c r="CM118" s="833" t="s">
        <v>435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410</v>
      </c>
      <c r="B119" s="894"/>
      <c r="C119" s="899" t="s">
        <v>411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v>971024</v>
      </c>
      <c r="AB119" s="903"/>
      <c r="AC119" s="903"/>
      <c r="AD119" s="903"/>
      <c r="AE119" s="904"/>
      <c r="AF119" s="905">
        <v>971247</v>
      </c>
      <c r="AG119" s="903"/>
      <c r="AH119" s="903"/>
      <c r="AI119" s="903"/>
      <c r="AJ119" s="904"/>
      <c r="AK119" s="905">
        <v>971475</v>
      </c>
      <c r="AL119" s="903"/>
      <c r="AM119" s="903"/>
      <c r="AN119" s="903"/>
      <c r="AO119" s="904"/>
      <c r="AP119" s="906">
        <v>1.5</v>
      </c>
      <c r="AQ119" s="907"/>
      <c r="AR119" s="907"/>
      <c r="AS119" s="907"/>
      <c r="AT119" s="908"/>
      <c r="AU119" s="909" t="s">
        <v>436</v>
      </c>
      <c r="AV119" s="910"/>
      <c r="AW119" s="910"/>
      <c r="AX119" s="910"/>
      <c r="AY119" s="911"/>
      <c r="AZ119" s="846" t="s">
        <v>437</v>
      </c>
      <c r="BA119" s="788"/>
      <c r="BB119" s="788"/>
      <c r="BC119" s="788"/>
      <c r="BD119" s="788"/>
      <c r="BE119" s="788"/>
      <c r="BF119" s="788"/>
      <c r="BG119" s="788"/>
      <c r="BH119" s="788"/>
      <c r="BI119" s="788"/>
      <c r="BJ119" s="788"/>
      <c r="BK119" s="788"/>
      <c r="BL119" s="788"/>
      <c r="BM119" s="788"/>
      <c r="BN119" s="788"/>
      <c r="BO119" s="788"/>
      <c r="BP119" s="789"/>
      <c r="BQ119" s="829">
        <v>29455964</v>
      </c>
      <c r="BR119" s="830"/>
      <c r="BS119" s="830"/>
      <c r="BT119" s="830"/>
      <c r="BU119" s="830"/>
      <c r="BV119" s="830">
        <v>33003978</v>
      </c>
      <c r="BW119" s="830"/>
      <c r="BX119" s="830"/>
      <c r="BY119" s="830"/>
      <c r="BZ119" s="830"/>
      <c r="CA119" s="830">
        <v>39202588</v>
      </c>
      <c r="CB119" s="830"/>
      <c r="CC119" s="830"/>
      <c r="CD119" s="830"/>
      <c r="CE119" s="830"/>
      <c r="CF119" s="891">
        <v>61.7</v>
      </c>
      <c r="CG119" s="892"/>
      <c r="CH119" s="892"/>
      <c r="CI119" s="892"/>
      <c r="CJ119" s="892"/>
      <c r="CK119" s="948"/>
      <c r="CL119" s="898"/>
      <c r="CM119" s="855" t="s">
        <v>438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414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439</v>
      </c>
      <c r="BA120" s="798"/>
      <c r="BB120" s="798"/>
      <c r="BC120" s="798"/>
      <c r="BD120" s="798"/>
      <c r="BE120" s="798"/>
      <c r="BF120" s="798"/>
      <c r="BG120" s="798"/>
      <c r="BH120" s="798"/>
      <c r="BI120" s="798"/>
      <c r="BJ120" s="798"/>
      <c r="BK120" s="798"/>
      <c r="BL120" s="798"/>
      <c r="BM120" s="798"/>
      <c r="BN120" s="798"/>
      <c r="BO120" s="798"/>
      <c r="BP120" s="799"/>
      <c r="BQ120" s="800">
        <v>30273745</v>
      </c>
      <c r="BR120" s="801"/>
      <c r="BS120" s="801"/>
      <c r="BT120" s="801"/>
      <c r="BU120" s="801"/>
      <c r="BV120" s="801">
        <v>28257298</v>
      </c>
      <c r="BW120" s="801"/>
      <c r="BX120" s="801"/>
      <c r="BY120" s="801"/>
      <c r="BZ120" s="801"/>
      <c r="CA120" s="801">
        <v>27622606</v>
      </c>
      <c r="CB120" s="801"/>
      <c r="CC120" s="801"/>
      <c r="CD120" s="801"/>
      <c r="CE120" s="801"/>
      <c r="CF120" s="878">
        <v>43.4</v>
      </c>
      <c r="CG120" s="879"/>
      <c r="CH120" s="879"/>
      <c r="CI120" s="879"/>
      <c r="CJ120" s="879"/>
      <c r="CK120" s="880" t="s">
        <v>440</v>
      </c>
      <c r="CL120" s="840"/>
      <c r="CM120" s="840"/>
      <c r="CN120" s="840"/>
      <c r="CO120" s="841"/>
      <c r="CP120" s="884" t="s">
        <v>441</v>
      </c>
      <c r="CQ120" s="885"/>
      <c r="CR120" s="885"/>
      <c r="CS120" s="885"/>
      <c r="CT120" s="885"/>
      <c r="CU120" s="885"/>
      <c r="CV120" s="885"/>
      <c r="CW120" s="885"/>
      <c r="CX120" s="885"/>
      <c r="CY120" s="885"/>
      <c r="CZ120" s="885"/>
      <c r="DA120" s="885"/>
      <c r="DB120" s="885"/>
      <c r="DC120" s="885"/>
      <c r="DD120" s="885"/>
      <c r="DE120" s="885"/>
      <c r="DF120" s="886"/>
      <c r="DG120" s="829">
        <v>44038534</v>
      </c>
      <c r="DH120" s="830"/>
      <c r="DI120" s="830"/>
      <c r="DJ120" s="830"/>
      <c r="DK120" s="830"/>
      <c r="DL120" s="830">
        <v>40286287</v>
      </c>
      <c r="DM120" s="830"/>
      <c r="DN120" s="830"/>
      <c r="DO120" s="830"/>
      <c r="DP120" s="830"/>
      <c r="DQ120" s="830">
        <v>40837882</v>
      </c>
      <c r="DR120" s="830"/>
      <c r="DS120" s="830"/>
      <c r="DT120" s="830"/>
      <c r="DU120" s="830"/>
      <c r="DV120" s="831">
        <v>64.2</v>
      </c>
      <c r="DW120" s="831"/>
      <c r="DX120" s="831"/>
      <c r="DY120" s="831"/>
      <c r="DZ120" s="832"/>
    </row>
    <row r="121" spans="1:130" s="197" customFormat="1" ht="26.25" customHeight="1" x14ac:dyDescent="0.15">
      <c r="A121" s="895"/>
      <c r="B121" s="896"/>
      <c r="C121" s="872" t="s">
        <v>442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443</v>
      </c>
      <c r="BA121" s="876"/>
      <c r="BB121" s="876"/>
      <c r="BC121" s="876"/>
      <c r="BD121" s="876"/>
      <c r="BE121" s="876"/>
      <c r="BF121" s="876"/>
      <c r="BG121" s="876"/>
      <c r="BH121" s="876"/>
      <c r="BI121" s="876"/>
      <c r="BJ121" s="876"/>
      <c r="BK121" s="876"/>
      <c r="BL121" s="876"/>
      <c r="BM121" s="876"/>
      <c r="BN121" s="876"/>
      <c r="BO121" s="876"/>
      <c r="BP121" s="877"/>
      <c r="BQ121" s="887">
        <v>112207195</v>
      </c>
      <c r="BR121" s="888"/>
      <c r="BS121" s="888"/>
      <c r="BT121" s="888"/>
      <c r="BU121" s="888"/>
      <c r="BV121" s="888">
        <v>111479160</v>
      </c>
      <c r="BW121" s="888"/>
      <c r="BX121" s="888"/>
      <c r="BY121" s="888"/>
      <c r="BZ121" s="888"/>
      <c r="CA121" s="888">
        <v>112326602</v>
      </c>
      <c r="CB121" s="888"/>
      <c r="CC121" s="888"/>
      <c r="CD121" s="888"/>
      <c r="CE121" s="888"/>
      <c r="CF121" s="889">
        <v>176.7</v>
      </c>
      <c r="CG121" s="890"/>
      <c r="CH121" s="890"/>
      <c r="CI121" s="890"/>
      <c r="CJ121" s="890"/>
      <c r="CK121" s="881"/>
      <c r="CL121" s="842"/>
      <c r="CM121" s="842"/>
      <c r="CN121" s="842"/>
      <c r="CO121" s="843"/>
      <c r="CP121" s="858" t="s">
        <v>444</v>
      </c>
      <c r="CQ121" s="859"/>
      <c r="CR121" s="859"/>
      <c r="CS121" s="859"/>
      <c r="CT121" s="859"/>
      <c r="CU121" s="859"/>
      <c r="CV121" s="859"/>
      <c r="CW121" s="859"/>
      <c r="CX121" s="859"/>
      <c r="CY121" s="859"/>
      <c r="CZ121" s="859"/>
      <c r="DA121" s="859"/>
      <c r="DB121" s="859"/>
      <c r="DC121" s="859"/>
      <c r="DD121" s="859"/>
      <c r="DE121" s="859"/>
      <c r="DF121" s="860"/>
      <c r="DG121" s="800">
        <v>2267022</v>
      </c>
      <c r="DH121" s="801"/>
      <c r="DI121" s="801"/>
      <c r="DJ121" s="801"/>
      <c r="DK121" s="801"/>
      <c r="DL121" s="801">
        <v>2976767</v>
      </c>
      <c r="DM121" s="801"/>
      <c r="DN121" s="801"/>
      <c r="DO121" s="801"/>
      <c r="DP121" s="801"/>
      <c r="DQ121" s="801">
        <v>7210737</v>
      </c>
      <c r="DR121" s="801"/>
      <c r="DS121" s="801"/>
      <c r="DT121" s="801"/>
      <c r="DU121" s="801"/>
      <c r="DV121" s="853">
        <v>11.3</v>
      </c>
      <c r="DW121" s="853"/>
      <c r="DX121" s="853"/>
      <c r="DY121" s="853"/>
      <c r="DZ121" s="854"/>
    </row>
    <row r="122" spans="1:130" s="197" customFormat="1" ht="26.25" customHeight="1" x14ac:dyDescent="0.15">
      <c r="A122" s="895"/>
      <c r="B122" s="896"/>
      <c r="C122" s="833" t="s">
        <v>424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445</v>
      </c>
      <c r="BP122" s="868"/>
      <c r="BQ122" s="869">
        <v>171936904</v>
      </c>
      <c r="BR122" s="870"/>
      <c r="BS122" s="870"/>
      <c r="BT122" s="870"/>
      <c r="BU122" s="870"/>
      <c r="BV122" s="870">
        <v>172740436</v>
      </c>
      <c r="BW122" s="870"/>
      <c r="BX122" s="870"/>
      <c r="BY122" s="870"/>
      <c r="BZ122" s="870"/>
      <c r="CA122" s="870">
        <v>179151796</v>
      </c>
      <c r="CB122" s="870"/>
      <c r="CC122" s="870"/>
      <c r="CD122" s="870"/>
      <c r="CE122" s="870"/>
      <c r="CF122" s="773"/>
      <c r="CG122" s="774"/>
      <c r="CH122" s="774"/>
      <c r="CI122" s="774"/>
      <c r="CJ122" s="871"/>
      <c r="CK122" s="881"/>
      <c r="CL122" s="842"/>
      <c r="CM122" s="842"/>
      <c r="CN122" s="842"/>
      <c r="CO122" s="843"/>
      <c r="CP122" s="858" t="s">
        <v>446</v>
      </c>
      <c r="CQ122" s="859"/>
      <c r="CR122" s="859"/>
      <c r="CS122" s="859"/>
      <c r="CT122" s="859"/>
      <c r="CU122" s="859"/>
      <c r="CV122" s="859"/>
      <c r="CW122" s="859"/>
      <c r="CX122" s="859"/>
      <c r="CY122" s="859"/>
      <c r="CZ122" s="859"/>
      <c r="DA122" s="859"/>
      <c r="DB122" s="859"/>
      <c r="DC122" s="859"/>
      <c r="DD122" s="859"/>
      <c r="DE122" s="859"/>
      <c r="DF122" s="860"/>
      <c r="DG122" s="800">
        <v>3184382</v>
      </c>
      <c r="DH122" s="801"/>
      <c r="DI122" s="801"/>
      <c r="DJ122" s="801"/>
      <c r="DK122" s="801"/>
      <c r="DL122" s="801">
        <v>3143134</v>
      </c>
      <c r="DM122" s="801"/>
      <c r="DN122" s="801"/>
      <c r="DO122" s="801"/>
      <c r="DP122" s="801"/>
      <c r="DQ122" s="801">
        <v>3062534</v>
      </c>
      <c r="DR122" s="801"/>
      <c r="DS122" s="801"/>
      <c r="DT122" s="801"/>
      <c r="DU122" s="801"/>
      <c r="DV122" s="853">
        <v>4.8</v>
      </c>
      <c r="DW122" s="853"/>
      <c r="DX122" s="853"/>
      <c r="DY122" s="853"/>
      <c r="DZ122" s="854"/>
    </row>
    <row r="123" spans="1:130" s="197" customFormat="1" ht="26.25" customHeight="1" thickBot="1" x14ac:dyDescent="0.2">
      <c r="A123" s="895"/>
      <c r="B123" s="896"/>
      <c r="C123" s="833" t="s">
        <v>430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55.6</v>
      </c>
      <c r="BR123" s="862"/>
      <c r="BS123" s="862"/>
      <c r="BT123" s="862"/>
      <c r="BU123" s="862"/>
      <c r="BV123" s="862">
        <v>40.799999999999997</v>
      </c>
      <c r="BW123" s="862"/>
      <c r="BX123" s="862"/>
      <c r="BY123" s="862"/>
      <c r="BZ123" s="862"/>
      <c r="CA123" s="862">
        <v>36.700000000000003</v>
      </c>
      <c r="CB123" s="862"/>
      <c r="CC123" s="862"/>
      <c r="CD123" s="862"/>
      <c r="CE123" s="862"/>
      <c r="CF123" s="760"/>
      <c r="CG123" s="761"/>
      <c r="CH123" s="761"/>
      <c r="CI123" s="761"/>
      <c r="CJ123" s="863"/>
      <c r="CK123" s="881"/>
      <c r="CL123" s="842"/>
      <c r="CM123" s="842"/>
      <c r="CN123" s="842"/>
      <c r="CO123" s="843"/>
      <c r="CP123" s="858" t="s">
        <v>448</v>
      </c>
      <c r="CQ123" s="859"/>
      <c r="CR123" s="859"/>
      <c r="CS123" s="859"/>
      <c r="CT123" s="859"/>
      <c r="CU123" s="859"/>
      <c r="CV123" s="859"/>
      <c r="CW123" s="859"/>
      <c r="CX123" s="859"/>
      <c r="CY123" s="859"/>
      <c r="CZ123" s="859"/>
      <c r="DA123" s="859"/>
      <c r="DB123" s="859"/>
      <c r="DC123" s="859"/>
      <c r="DD123" s="859"/>
      <c r="DE123" s="859"/>
      <c r="DF123" s="860"/>
      <c r="DG123" s="813">
        <v>1551104</v>
      </c>
      <c r="DH123" s="814"/>
      <c r="DI123" s="814"/>
      <c r="DJ123" s="814"/>
      <c r="DK123" s="815"/>
      <c r="DL123" s="816">
        <v>1601601</v>
      </c>
      <c r="DM123" s="814"/>
      <c r="DN123" s="814"/>
      <c r="DO123" s="814"/>
      <c r="DP123" s="815"/>
      <c r="DQ123" s="816">
        <v>1642519</v>
      </c>
      <c r="DR123" s="814"/>
      <c r="DS123" s="814"/>
      <c r="DT123" s="814"/>
      <c r="DU123" s="815"/>
      <c r="DV123" s="784">
        <v>2.6</v>
      </c>
      <c r="DW123" s="785"/>
      <c r="DX123" s="785"/>
      <c r="DY123" s="785"/>
      <c r="DZ123" s="786"/>
    </row>
    <row r="124" spans="1:130" s="197" customFormat="1" ht="26.25" customHeight="1" x14ac:dyDescent="0.15">
      <c r="A124" s="895"/>
      <c r="B124" s="896"/>
      <c r="C124" s="833" t="s">
        <v>433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449</v>
      </c>
      <c r="AB124" s="814"/>
      <c r="AC124" s="814"/>
      <c r="AD124" s="814"/>
      <c r="AE124" s="815"/>
      <c r="AF124" s="816" t="s">
        <v>449</v>
      </c>
      <c r="AG124" s="814"/>
      <c r="AH124" s="814"/>
      <c r="AI124" s="814"/>
      <c r="AJ124" s="815"/>
      <c r="AK124" s="816" t="s">
        <v>449</v>
      </c>
      <c r="AL124" s="814"/>
      <c r="AM124" s="814"/>
      <c r="AN124" s="814"/>
      <c r="AO124" s="815"/>
      <c r="AP124" s="784" t="s">
        <v>449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450</v>
      </c>
      <c r="CQ124" s="859"/>
      <c r="CR124" s="859"/>
      <c r="CS124" s="859"/>
      <c r="CT124" s="859"/>
      <c r="CU124" s="859"/>
      <c r="CV124" s="859"/>
      <c r="CW124" s="859"/>
      <c r="CX124" s="859"/>
      <c r="CY124" s="859"/>
      <c r="CZ124" s="859"/>
      <c r="DA124" s="859"/>
      <c r="DB124" s="859"/>
      <c r="DC124" s="859"/>
      <c r="DD124" s="859"/>
      <c r="DE124" s="859"/>
      <c r="DF124" s="860"/>
      <c r="DG124" s="746">
        <v>68647</v>
      </c>
      <c r="DH124" s="747"/>
      <c r="DI124" s="747"/>
      <c r="DJ124" s="747"/>
      <c r="DK124" s="748"/>
      <c r="DL124" s="749">
        <v>64011</v>
      </c>
      <c r="DM124" s="747"/>
      <c r="DN124" s="747"/>
      <c r="DO124" s="747"/>
      <c r="DP124" s="748"/>
      <c r="DQ124" s="749">
        <v>85234</v>
      </c>
      <c r="DR124" s="747"/>
      <c r="DS124" s="747"/>
      <c r="DT124" s="747"/>
      <c r="DU124" s="748"/>
      <c r="DV124" s="837">
        <v>0.1</v>
      </c>
      <c r="DW124" s="838"/>
      <c r="DX124" s="838"/>
      <c r="DY124" s="838"/>
      <c r="DZ124" s="839"/>
    </row>
    <row r="125" spans="1:130" s="197" customFormat="1" ht="26.25" customHeight="1" thickBot="1" x14ac:dyDescent="0.2">
      <c r="A125" s="895"/>
      <c r="B125" s="896"/>
      <c r="C125" s="833" t="s">
        <v>435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449</v>
      </c>
      <c r="AB125" s="814"/>
      <c r="AC125" s="814"/>
      <c r="AD125" s="814"/>
      <c r="AE125" s="815"/>
      <c r="AF125" s="816" t="s">
        <v>449</v>
      </c>
      <c r="AG125" s="814"/>
      <c r="AH125" s="814"/>
      <c r="AI125" s="814"/>
      <c r="AJ125" s="815"/>
      <c r="AK125" s="816" t="s">
        <v>449</v>
      </c>
      <c r="AL125" s="814"/>
      <c r="AM125" s="814"/>
      <c r="AN125" s="814"/>
      <c r="AO125" s="815"/>
      <c r="AP125" s="784" t="s">
        <v>449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451</v>
      </c>
      <c r="CL125" s="840"/>
      <c r="CM125" s="840"/>
      <c r="CN125" s="840"/>
      <c r="CO125" s="841"/>
      <c r="CP125" s="846" t="s">
        <v>452</v>
      </c>
      <c r="CQ125" s="788"/>
      <c r="CR125" s="788"/>
      <c r="CS125" s="788"/>
      <c r="CT125" s="788"/>
      <c r="CU125" s="788"/>
      <c r="CV125" s="788"/>
      <c r="CW125" s="788"/>
      <c r="CX125" s="788"/>
      <c r="CY125" s="788"/>
      <c r="CZ125" s="788"/>
      <c r="DA125" s="788"/>
      <c r="DB125" s="788"/>
      <c r="DC125" s="788"/>
      <c r="DD125" s="788"/>
      <c r="DE125" s="788"/>
      <c r="DF125" s="789"/>
      <c r="DG125" s="829" t="s">
        <v>449</v>
      </c>
      <c r="DH125" s="830"/>
      <c r="DI125" s="830"/>
      <c r="DJ125" s="830"/>
      <c r="DK125" s="830"/>
      <c r="DL125" s="830" t="s">
        <v>449</v>
      </c>
      <c r="DM125" s="830"/>
      <c r="DN125" s="830"/>
      <c r="DO125" s="830"/>
      <c r="DP125" s="830"/>
      <c r="DQ125" s="830" t="s">
        <v>449</v>
      </c>
      <c r="DR125" s="830"/>
      <c r="DS125" s="830"/>
      <c r="DT125" s="830"/>
      <c r="DU125" s="830"/>
      <c r="DV125" s="831" t="s">
        <v>449</v>
      </c>
      <c r="DW125" s="831"/>
      <c r="DX125" s="831"/>
      <c r="DY125" s="831"/>
      <c r="DZ125" s="832"/>
    </row>
    <row r="126" spans="1:130" s="197" customFormat="1" ht="26.25" customHeight="1" x14ac:dyDescent="0.15">
      <c r="A126" s="895"/>
      <c r="B126" s="896"/>
      <c r="C126" s="833" t="s">
        <v>438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449</v>
      </c>
      <c r="AB126" s="814"/>
      <c r="AC126" s="814"/>
      <c r="AD126" s="814"/>
      <c r="AE126" s="815"/>
      <c r="AF126" s="816">
        <v>866378</v>
      </c>
      <c r="AG126" s="814"/>
      <c r="AH126" s="814"/>
      <c r="AI126" s="814"/>
      <c r="AJ126" s="815"/>
      <c r="AK126" s="816" t="s">
        <v>449</v>
      </c>
      <c r="AL126" s="814"/>
      <c r="AM126" s="814"/>
      <c r="AN126" s="814"/>
      <c r="AO126" s="815"/>
      <c r="AP126" s="784" t="s">
        <v>449</v>
      </c>
      <c r="AQ126" s="785"/>
      <c r="AR126" s="785"/>
      <c r="AS126" s="785"/>
      <c r="AT126" s="786"/>
      <c r="AU126" s="233"/>
      <c r="AV126" s="233"/>
      <c r="AW126" s="233"/>
      <c r="AX126" s="836" t="s">
        <v>453</v>
      </c>
      <c r="AY126" s="794"/>
      <c r="AZ126" s="794"/>
      <c r="BA126" s="794"/>
      <c r="BB126" s="794"/>
      <c r="BC126" s="794"/>
      <c r="BD126" s="794"/>
      <c r="BE126" s="795"/>
      <c r="BF126" s="793" t="s">
        <v>454</v>
      </c>
      <c r="BG126" s="794"/>
      <c r="BH126" s="794"/>
      <c r="BI126" s="794"/>
      <c r="BJ126" s="794"/>
      <c r="BK126" s="794"/>
      <c r="BL126" s="795"/>
      <c r="BM126" s="793" t="s">
        <v>455</v>
      </c>
      <c r="BN126" s="794"/>
      <c r="BO126" s="794"/>
      <c r="BP126" s="794"/>
      <c r="BQ126" s="794"/>
      <c r="BR126" s="794"/>
      <c r="BS126" s="795"/>
      <c r="BT126" s="793" t="s">
        <v>456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457</v>
      </c>
      <c r="CQ126" s="798"/>
      <c r="CR126" s="798"/>
      <c r="CS126" s="798"/>
      <c r="CT126" s="798"/>
      <c r="CU126" s="798"/>
      <c r="CV126" s="798"/>
      <c r="CW126" s="798"/>
      <c r="CX126" s="798"/>
      <c r="CY126" s="798"/>
      <c r="CZ126" s="798"/>
      <c r="DA126" s="798"/>
      <c r="DB126" s="798"/>
      <c r="DC126" s="798"/>
      <c r="DD126" s="798"/>
      <c r="DE126" s="798"/>
      <c r="DF126" s="799"/>
      <c r="DG126" s="800" t="s">
        <v>449</v>
      </c>
      <c r="DH126" s="801"/>
      <c r="DI126" s="801"/>
      <c r="DJ126" s="801"/>
      <c r="DK126" s="801"/>
      <c r="DL126" s="801" t="s">
        <v>449</v>
      </c>
      <c r="DM126" s="801"/>
      <c r="DN126" s="801"/>
      <c r="DO126" s="801"/>
      <c r="DP126" s="801"/>
      <c r="DQ126" s="801" t="s">
        <v>449</v>
      </c>
      <c r="DR126" s="801"/>
      <c r="DS126" s="801"/>
      <c r="DT126" s="801"/>
      <c r="DU126" s="801"/>
      <c r="DV126" s="853" t="s">
        <v>449</v>
      </c>
      <c r="DW126" s="853"/>
      <c r="DX126" s="853"/>
      <c r="DY126" s="853"/>
      <c r="DZ126" s="854"/>
    </row>
    <row r="127" spans="1:130" s="197" customFormat="1" ht="26.25" customHeight="1" thickBot="1" x14ac:dyDescent="0.2">
      <c r="A127" s="897"/>
      <c r="B127" s="898"/>
      <c r="C127" s="855" t="s">
        <v>458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2414</v>
      </c>
      <c r="AB127" s="814"/>
      <c r="AC127" s="814"/>
      <c r="AD127" s="814"/>
      <c r="AE127" s="815"/>
      <c r="AF127" s="816">
        <v>2195</v>
      </c>
      <c r="AG127" s="814"/>
      <c r="AH127" s="814"/>
      <c r="AI127" s="814"/>
      <c r="AJ127" s="815"/>
      <c r="AK127" s="816">
        <v>2000</v>
      </c>
      <c r="AL127" s="814"/>
      <c r="AM127" s="814"/>
      <c r="AN127" s="814"/>
      <c r="AO127" s="815"/>
      <c r="AP127" s="784">
        <v>0</v>
      </c>
      <c r="AQ127" s="785"/>
      <c r="AR127" s="785"/>
      <c r="AS127" s="785"/>
      <c r="AT127" s="786"/>
      <c r="AU127" s="233"/>
      <c r="AV127" s="233"/>
      <c r="AW127" s="233"/>
      <c r="AX127" s="787" t="s">
        <v>459</v>
      </c>
      <c r="AY127" s="788"/>
      <c r="AZ127" s="788"/>
      <c r="BA127" s="788"/>
      <c r="BB127" s="788"/>
      <c r="BC127" s="788"/>
      <c r="BD127" s="788"/>
      <c r="BE127" s="789"/>
      <c r="BF127" s="790" t="s">
        <v>449</v>
      </c>
      <c r="BG127" s="791"/>
      <c r="BH127" s="791"/>
      <c r="BI127" s="791"/>
      <c r="BJ127" s="791"/>
      <c r="BK127" s="791"/>
      <c r="BL127" s="792"/>
      <c r="BM127" s="790">
        <v>11.25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460</v>
      </c>
      <c r="CQ127" s="782"/>
      <c r="CR127" s="782"/>
      <c r="CS127" s="782"/>
      <c r="CT127" s="782"/>
      <c r="CU127" s="782"/>
      <c r="CV127" s="782"/>
      <c r="CW127" s="782"/>
      <c r="CX127" s="782"/>
      <c r="CY127" s="782"/>
      <c r="CZ127" s="782"/>
      <c r="DA127" s="782"/>
      <c r="DB127" s="782"/>
      <c r="DC127" s="782"/>
      <c r="DD127" s="782"/>
      <c r="DE127" s="782"/>
      <c r="DF127" s="783"/>
      <c r="DG127" s="849" t="s">
        <v>461</v>
      </c>
      <c r="DH127" s="850"/>
      <c r="DI127" s="850"/>
      <c r="DJ127" s="850"/>
      <c r="DK127" s="850"/>
      <c r="DL127" s="850" t="s">
        <v>462</v>
      </c>
      <c r="DM127" s="850"/>
      <c r="DN127" s="850"/>
      <c r="DO127" s="850"/>
      <c r="DP127" s="850"/>
      <c r="DQ127" s="850" t="s">
        <v>462</v>
      </c>
      <c r="DR127" s="850"/>
      <c r="DS127" s="850"/>
      <c r="DT127" s="850"/>
      <c r="DU127" s="850"/>
      <c r="DV127" s="851" t="s">
        <v>462</v>
      </c>
      <c r="DW127" s="851"/>
      <c r="DX127" s="851"/>
      <c r="DY127" s="851"/>
      <c r="DZ127" s="852"/>
    </row>
    <row r="128" spans="1:130" s="197" customFormat="1" ht="26.25" customHeight="1" x14ac:dyDescent="0.15">
      <c r="A128" s="825" t="s">
        <v>463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464</v>
      </c>
      <c r="X128" s="827"/>
      <c r="Y128" s="827"/>
      <c r="Z128" s="828"/>
      <c r="AA128" s="753">
        <v>2440636</v>
      </c>
      <c r="AB128" s="754"/>
      <c r="AC128" s="754"/>
      <c r="AD128" s="754"/>
      <c r="AE128" s="755"/>
      <c r="AF128" s="756">
        <v>2137860</v>
      </c>
      <c r="AG128" s="754"/>
      <c r="AH128" s="754"/>
      <c r="AI128" s="754"/>
      <c r="AJ128" s="755"/>
      <c r="AK128" s="756">
        <v>2057088</v>
      </c>
      <c r="AL128" s="754"/>
      <c r="AM128" s="754"/>
      <c r="AN128" s="754"/>
      <c r="AO128" s="755"/>
      <c r="AP128" s="757"/>
      <c r="AQ128" s="758"/>
      <c r="AR128" s="758"/>
      <c r="AS128" s="758"/>
      <c r="AT128" s="759"/>
      <c r="AU128" s="235"/>
      <c r="AV128" s="235"/>
      <c r="AW128" s="235"/>
      <c r="AX128" s="802" t="s">
        <v>465</v>
      </c>
      <c r="AY128" s="798"/>
      <c r="AZ128" s="798"/>
      <c r="BA128" s="798"/>
      <c r="BB128" s="798"/>
      <c r="BC128" s="798"/>
      <c r="BD128" s="798"/>
      <c r="BE128" s="799"/>
      <c r="BF128" s="820" t="s">
        <v>449</v>
      </c>
      <c r="BG128" s="821"/>
      <c r="BH128" s="821"/>
      <c r="BI128" s="821"/>
      <c r="BJ128" s="821"/>
      <c r="BK128" s="821"/>
      <c r="BL128" s="822"/>
      <c r="BM128" s="820">
        <v>16.25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466</v>
      </c>
      <c r="X129" s="811"/>
      <c r="Y129" s="811"/>
      <c r="Z129" s="812"/>
      <c r="AA129" s="813">
        <v>72977037</v>
      </c>
      <c r="AB129" s="814"/>
      <c r="AC129" s="814"/>
      <c r="AD129" s="814"/>
      <c r="AE129" s="815"/>
      <c r="AF129" s="816">
        <v>73244677</v>
      </c>
      <c r="AG129" s="814"/>
      <c r="AH129" s="814"/>
      <c r="AI129" s="814"/>
      <c r="AJ129" s="815"/>
      <c r="AK129" s="816">
        <v>73381106</v>
      </c>
      <c r="AL129" s="814"/>
      <c r="AM129" s="814"/>
      <c r="AN129" s="814"/>
      <c r="AO129" s="815"/>
      <c r="AP129" s="817"/>
      <c r="AQ129" s="818"/>
      <c r="AR129" s="818"/>
      <c r="AS129" s="818"/>
      <c r="AT129" s="819"/>
      <c r="AU129" s="235"/>
      <c r="AV129" s="235"/>
      <c r="AW129" s="235"/>
      <c r="AX129" s="802" t="s">
        <v>467</v>
      </c>
      <c r="AY129" s="798"/>
      <c r="AZ129" s="798"/>
      <c r="BA129" s="798"/>
      <c r="BB129" s="798"/>
      <c r="BC129" s="798"/>
      <c r="BD129" s="798"/>
      <c r="BE129" s="799"/>
      <c r="BF129" s="803">
        <v>9.6999999999999993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469</v>
      </c>
      <c r="X130" s="811"/>
      <c r="Y130" s="811"/>
      <c r="Z130" s="812"/>
      <c r="AA130" s="813">
        <v>10584068</v>
      </c>
      <c r="AB130" s="814"/>
      <c r="AC130" s="814"/>
      <c r="AD130" s="814"/>
      <c r="AE130" s="815"/>
      <c r="AF130" s="816">
        <v>10626213</v>
      </c>
      <c r="AG130" s="814"/>
      <c r="AH130" s="814"/>
      <c r="AI130" s="814"/>
      <c r="AJ130" s="815"/>
      <c r="AK130" s="816">
        <v>9807777</v>
      </c>
      <c r="AL130" s="814"/>
      <c r="AM130" s="814"/>
      <c r="AN130" s="814"/>
      <c r="AO130" s="815"/>
      <c r="AP130" s="817"/>
      <c r="AQ130" s="818"/>
      <c r="AR130" s="818"/>
      <c r="AS130" s="818"/>
      <c r="AT130" s="819"/>
      <c r="AU130" s="235"/>
      <c r="AV130" s="235"/>
      <c r="AW130" s="235"/>
      <c r="AX130" s="781" t="s">
        <v>470</v>
      </c>
      <c r="AY130" s="782"/>
      <c r="AZ130" s="782"/>
      <c r="BA130" s="782"/>
      <c r="BB130" s="782"/>
      <c r="BC130" s="782"/>
      <c r="BD130" s="782"/>
      <c r="BE130" s="783"/>
      <c r="BF130" s="735">
        <v>36.700000000000003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471</v>
      </c>
      <c r="X131" s="744"/>
      <c r="Y131" s="744"/>
      <c r="Z131" s="745"/>
      <c r="AA131" s="746">
        <v>62392969</v>
      </c>
      <c r="AB131" s="747"/>
      <c r="AC131" s="747"/>
      <c r="AD131" s="747"/>
      <c r="AE131" s="748"/>
      <c r="AF131" s="749">
        <v>62618464</v>
      </c>
      <c r="AG131" s="747"/>
      <c r="AH131" s="747"/>
      <c r="AI131" s="747"/>
      <c r="AJ131" s="748"/>
      <c r="AK131" s="749">
        <v>63573329</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473</v>
      </c>
      <c r="W132" s="767"/>
      <c r="X132" s="767"/>
      <c r="Y132" s="767"/>
      <c r="Z132" s="768"/>
      <c r="AA132" s="769">
        <v>10.250251110000001</v>
      </c>
      <c r="AB132" s="770"/>
      <c r="AC132" s="770"/>
      <c r="AD132" s="770"/>
      <c r="AE132" s="771"/>
      <c r="AF132" s="772">
        <v>10.703978620000001</v>
      </c>
      <c r="AG132" s="770"/>
      <c r="AH132" s="770"/>
      <c r="AI132" s="770"/>
      <c r="AJ132" s="771"/>
      <c r="AK132" s="772">
        <v>8.2315824610000004</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474</v>
      </c>
      <c r="W133" s="776"/>
      <c r="X133" s="776"/>
      <c r="Y133" s="776"/>
      <c r="Z133" s="777"/>
      <c r="AA133" s="778">
        <v>12</v>
      </c>
      <c r="AB133" s="779"/>
      <c r="AC133" s="779"/>
      <c r="AD133" s="779"/>
      <c r="AE133" s="780"/>
      <c r="AF133" s="778">
        <v>11.1</v>
      </c>
      <c r="AG133" s="779"/>
      <c r="AH133" s="779"/>
      <c r="AI133" s="779"/>
      <c r="AJ133" s="780"/>
      <c r="AK133" s="778">
        <v>9.6999999999999993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475</v>
      </c>
      <c r="B5" s="246"/>
      <c r="C5" s="246"/>
      <c r="D5" s="246"/>
      <c r="E5" s="246"/>
      <c r="F5" s="246"/>
      <c r="G5" s="246"/>
      <c r="H5" s="246"/>
      <c r="I5" s="246"/>
      <c r="J5" s="246"/>
      <c r="K5" s="246"/>
      <c r="L5" s="246"/>
      <c r="M5" s="246"/>
      <c r="N5" s="246"/>
      <c r="O5" s="247"/>
    </row>
    <row r="6" spans="1:16" x14ac:dyDescent="0.15">
      <c r="A6" s="248"/>
      <c r="B6" s="244"/>
      <c r="C6" s="244"/>
      <c r="D6" s="244"/>
      <c r="E6" s="244"/>
      <c r="F6" s="244"/>
      <c r="G6" s="249" t="s">
        <v>476</v>
      </c>
      <c r="H6" s="249"/>
      <c r="I6" s="249"/>
      <c r="J6" s="249"/>
      <c r="K6" s="244"/>
      <c r="L6" s="244"/>
      <c r="M6" s="244"/>
      <c r="N6" s="244"/>
    </row>
    <row r="7" spans="1:16" x14ac:dyDescent="0.15">
      <c r="A7" s="248"/>
      <c r="B7" s="244"/>
      <c r="C7" s="244"/>
      <c r="D7" s="244"/>
      <c r="E7" s="244"/>
      <c r="F7" s="244"/>
      <c r="G7" s="251"/>
      <c r="H7" s="252"/>
      <c r="I7" s="252"/>
      <c r="J7" s="253"/>
      <c r="K7" s="1149" t="s">
        <v>477</v>
      </c>
      <c r="L7" s="254"/>
      <c r="M7" s="255" t="s">
        <v>478</v>
      </c>
      <c r="N7" s="256"/>
    </row>
    <row r="8" spans="1:16" x14ac:dyDescent="0.15">
      <c r="A8" s="248"/>
      <c r="B8" s="244"/>
      <c r="C8" s="244"/>
      <c r="D8" s="244"/>
      <c r="E8" s="244"/>
      <c r="F8" s="244"/>
      <c r="G8" s="257"/>
      <c r="H8" s="258"/>
      <c r="I8" s="258"/>
      <c r="J8" s="259"/>
      <c r="K8" s="1150"/>
      <c r="L8" s="260" t="s">
        <v>479</v>
      </c>
      <c r="M8" s="261" t="s">
        <v>480</v>
      </c>
      <c r="N8" s="262" t="s">
        <v>481</v>
      </c>
    </row>
    <row r="9" spans="1:16" x14ac:dyDescent="0.15">
      <c r="A9" s="248"/>
      <c r="B9" s="244"/>
      <c r="C9" s="244"/>
      <c r="D9" s="244"/>
      <c r="E9" s="244"/>
      <c r="F9" s="244"/>
      <c r="G9" s="1163" t="s">
        <v>482</v>
      </c>
      <c r="H9" s="1164"/>
      <c r="I9" s="1164"/>
      <c r="J9" s="1165"/>
      <c r="K9" s="263">
        <v>19418096</v>
      </c>
      <c r="L9" s="264">
        <v>58502</v>
      </c>
      <c r="M9" s="265">
        <v>57944</v>
      </c>
      <c r="N9" s="266">
        <v>1</v>
      </c>
    </row>
    <row r="10" spans="1:16" x14ac:dyDescent="0.15">
      <c r="A10" s="248"/>
      <c r="B10" s="244"/>
      <c r="C10" s="244"/>
      <c r="D10" s="244"/>
      <c r="E10" s="244"/>
      <c r="F10" s="244"/>
      <c r="G10" s="1163" t="s">
        <v>483</v>
      </c>
      <c r="H10" s="1164"/>
      <c r="I10" s="1164"/>
      <c r="J10" s="1165"/>
      <c r="K10" s="267">
        <v>1443147</v>
      </c>
      <c r="L10" s="268">
        <v>4348</v>
      </c>
      <c r="M10" s="269">
        <v>2485</v>
      </c>
      <c r="N10" s="270">
        <v>75</v>
      </c>
    </row>
    <row r="11" spans="1:16" ht="13.5" customHeight="1" x14ac:dyDescent="0.15">
      <c r="A11" s="248"/>
      <c r="B11" s="244"/>
      <c r="C11" s="244"/>
      <c r="D11" s="244"/>
      <c r="E11" s="244"/>
      <c r="F11" s="244"/>
      <c r="G11" s="1163" t="s">
        <v>484</v>
      </c>
      <c r="H11" s="1164"/>
      <c r="I11" s="1164"/>
      <c r="J11" s="1165"/>
      <c r="K11" s="267">
        <v>33094</v>
      </c>
      <c r="L11" s="268">
        <v>100</v>
      </c>
      <c r="M11" s="269">
        <v>1532</v>
      </c>
      <c r="N11" s="270">
        <v>-93.5</v>
      </c>
    </row>
    <row r="12" spans="1:16" ht="13.5" customHeight="1" x14ac:dyDescent="0.15">
      <c r="A12" s="248"/>
      <c r="B12" s="244"/>
      <c r="C12" s="244"/>
      <c r="D12" s="244"/>
      <c r="E12" s="244"/>
      <c r="F12" s="244"/>
      <c r="G12" s="1163" t="s">
        <v>485</v>
      </c>
      <c r="H12" s="1164"/>
      <c r="I12" s="1164"/>
      <c r="J12" s="1165"/>
      <c r="K12" s="267">
        <v>1111963</v>
      </c>
      <c r="L12" s="268">
        <v>3350</v>
      </c>
      <c r="M12" s="269">
        <v>599</v>
      </c>
      <c r="N12" s="270">
        <v>459.3</v>
      </c>
    </row>
    <row r="13" spans="1:16" ht="13.5" customHeight="1" x14ac:dyDescent="0.15">
      <c r="A13" s="248"/>
      <c r="B13" s="244"/>
      <c r="C13" s="244"/>
      <c r="D13" s="244"/>
      <c r="E13" s="244"/>
      <c r="F13" s="244"/>
      <c r="G13" s="1163" t="s">
        <v>486</v>
      </c>
      <c r="H13" s="1164"/>
      <c r="I13" s="1164"/>
      <c r="J13" s="1165"/>
      <c r="K13" s="267" t="s">
        <v>487</v>
      </c>
      <c r="L13" s="268" t="s">
        <v>487</v>
      </c>
      <c r="M13" s="269">
        <v>18</v>
      </c>
      <c r="N13" s="270" t="s">
        <v>487</v>
      </c>
    </row>
    <row r="14" spans="1:16" ht="13.5" customHeight="1" x14ac:dyDescent="0.15">
      <c r="A14" s="248"/>
      <c r="B14" s="244"/>
      <c r="C14" s="244"/>
      <c r="D14" s="244"/>
      <c r="E14" s="244"/>
      <c r="F14" s="244"/>
      <c r="G14" s="1163" t="s">
        <v>488</v>
      </c>
      <c r="H14" s="1164"/>
      <c r="I14" s="1164"/>
      <c r="J14" s="1165"/>
      <c r="K14" s="267">
        <v>421080</v>
      </c>
      <c r="L14" s="268">
        <v>1269</v>
      </c>
      <c r="M14" s="269">
        <v>1786</v>
      </c>
      <c r="N14" s="270">
        <v>-28.9</v>
      </c>
    </row>
    <row r="15" spans="1:16" ht="13.5" customHeight="1" x14ac:dyDescent="0.15">
      <c r="A15" s="248"/>
      <c r="B15" s="244"/>
      <c r="C15" s="244"/>
      <c r="D15" s="244"/>
      <c r="E15" s="244"/>
      <c r="F15" s="244"/>
      <c r="G15" s="1163" t="s">
        <v>489</v>
      </c>
      <c r="H15" s="1164"/>
      <c r="I15" s="1164"/>
      <c r="J15" s="1165"/>
      <c r="K15" s="267">
        <v>141390</v>
      </c>
      <c r="L15" s="268">
        <v>426</v>
      </c>
      <c r="M15" s="269">
        <v>1355</v>
      </c>
      <c r="N15" s="270">
        <v>-68.599999999999994</v>
      </c>
    </row>
    <row r="16" spans="1:16" x14ac:dyDescent="0.15">
      <c r="A16" s="248"/>
      <c r="B16" s="244"/>
      <c r="C16" s="244"/>
      <c r="D16" s="244"/>
      <c r="E16" s="244"/>
      <c r="F16" s="244"/>
      <c r="G16" s="1166" t="s">
        <v>490</v>
      </c>
      <c r="H16" s="1167"/>
      <c r="I16" s="1167"/>
      <c r="J16" s="1168"/>
      <c r="K16" s="268">
        <v>-2042673</v>
      </c>
      <c r="L16" s="268">
        <v>-6154</v>
      </c>
      <c r="M16" s="269">
        <v>-4955</v>
      </c>
      <c r="N16" s="270">
        <v>24.2</v>
      </c>
    </row>
    <row r="17" spans="1:16" x14ac:dyDescent="0.15">
      <c r="A17" s="248"/>
      <c r="B17" s="244"/>
      <c r="C17" s="244"/>
      <c r="D17" s="244"/>
      <c r="E17" s="244"/>
      <c r="F17" s="244"/>
      <c r="G17" s="1166" t="s">
        <v>167</v>
      </c>
      <c r="H17" s="1167"/>
      <c r="I17" s="1167"/>
      <c r="J17" s="1168"/>
      <c r="K17" s="268">
        <v>20526097</v>
      </c>
      <c r="L17" s="268">
        <v>61840</v>
      </c>
      <c r="M17" s="269">
        <v>60765</v>
      </c>
      <c r="N17" s="270">
        <v>1.8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491</v>
      </c>
      <c r="H19" s="244"/>
      <c r="I19" s="244"/>
      <c r="J19" s="244"/>
      <c r="K19" s="244"/>
      <c r="L19" s="244"/>
      <c r="M19" s="244"/>
      <c r="N19" s="244"/>
    </row>
    <row r="20" spans="1:16" x14ac:dyDescent="0.15">
      <c r="A20" s="248"/>
      <c r="B20" s="244"/>
      <c r="C20" s="244"/>
      <c r="D20" s="244"/>
      <c r="E20" s="244"/>
      <c r="F20" s="244"/>
      <c r="G20" s="272"/>
      <c r="H20" s="273"/>
      <c r="I20" s="273"/>
      <c r="J20" s="274"/>
      <c r="K20" s="275" t="s">
        <v>492</v>
      </c>
      <c r="L20" s="276" t="s">
        <v>493</v>
      </c>
      <c r="M20" s="277" t="s">
        <v>494</v>
      </c>
      <c r="N20" s="278"/>
    </row>
    <row r="21" spans="1:16" s="284" customFormat="1" x14ac:dyDescent="0.15">
      <c r="A21" s="279"/>
      <c r="B21" s="249"/>
      <c r="C21" s="249"/>
      <c r="D21" s="249"/>
      <c r="E21" s="249"/>
      <c r="F21" s="249"/>
      <c r="G21" s="1160" t="s">
        <v>495</v>
      </c>
      <c r="H21" s="1161"/>
      <c r="I21" s="1161"/>
      <c r="J21" s="1162"/>
      <c r="K21" s="280">
        <v>6.66</v>
      </c>
      <c r="L21" s="281">
        <v>6.13</v>
      </c>
      <c r="M21" s="282">
        <v>0.53</v>
      </c>
      <c r="N21" s="249"/>
      <c r="O21" s="283"/>
      <c r="P21" s="279"/>
    </row>
    <row r="22" spans="1:16" s="284" customFormat="1" x14ac:dyDescent="0.15">
      <c r="A22" s="279"/>
      <c r="B22" s="249"/>
      <c r="C22" s="249"/>
      <c r="D22" s="249"/>
      <c r="E22" s="249"/>
      <c r="F22" s="249"/>
      <c r="G22" s="1160" t="s">
        <v>496</v>
      </c>
      <c r="H22" s="1161"/>
      <c r="I22" s="1161"/>
      <c r="J22" s="1162"/>
      <c r="K22" s="285">
        <v>101.6</v>
      </c>
      <c r="L22" s="286">
        <v>100.5</v>
      </c>
      <c r="M22" s="287">
        <v>1.1000000000000001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499</v>
      </c>
      <c r="H29" s="249"/>
      <c r="I29" s="249"/>
      <c r="J29" s="249"/>
      <c r="K29" s="244"/>
      <c r="L29" s="244"/>
      <c r="M29" s="244"/>
      <c r="N29" s="244"/>
      <c r="O29" s="293"/>
    </row>
    <row r="30" spans="1:16" x14ac:dyDescent="0.15">
      <c r="A30" s="248"/>
      <c r="B30" s="244"/>
      <c r="C30" s="244"/>
      <c r="D30" s="244"/>
      <c r="E30" s="244"/>
      <c r="F30" s="244"/>
      <c r="G30" s="251"/>
      <c r="H30" s="252"/>
      <c r="I30" s="252"/>
      <c r="J30" s="253"/>
      <c r="K30" s="1149" t="s">
        <v>477</v>
      </c>
      <c r="L30" s="254"/>
      <c r="M30" s="255" t="s">
        <v>478</v>
      </c>
      <c r="N30" s="256"/>
    </row>
    <row r="31" spans="1:16" x14ac:dyDescent="0.15">
      <c r="A31" s="248"/>
      <c r="B31" s="244"/>
      <c r="C31" s="244"/>
      <c r="D31" s="244"/>
      <c r="E31" s="244"/>
      <c r="F31" s="244"/>
      <c r="G31" s="257"/>
      <c r="H31" s="258"/>
      <c r="I31" s="258"/>
      <c r="J31" s="259"/>
      <c r="K31" s="1150"/>
      <c r="L31" s="260" t="s">
        <v>479</v>
      </c>
      <c r="M31" s="261" t="s">
        <v>480</v>
      </c>
      <c r="N31" s="262" t="s">
        <v>481</v>
      </c>
    </row>
    <row r="32" spans="1:16" ht="27" customHeight="1" x14ac:dyDescent="0.15">
      <c r="A32" s="248"/>
      <c r="B32" s="244"/>
      <c r="C32" s="244"/>
      <c r="D32" s="244"/>
      <c r="E32" s="244"/>
      <c r="F32" s="244"/>
      <c r="G32" s="1151" t="s">
        <v>500</v>
      </c>
      <c r="H32" s="1152"/>
      <c r="I32" s="1152"/>
      <c r="J32" s="1153"/>
      <c r="K32" s="294">
        <v>12131877</v>
      </c>
      <c r="L32" s="294">
        <v>36551</v>
      </c>
      <c r="M32" s="295">
        <v>38141</v>
      </c>
      <c r="N32" s="296">
        <v>-4.2</v>
      </c>
    </row>
    <row r="33" spans="1:16" ht="13.5" customHeight="1" x14ac:dyDescent="0.15">
      <c r="A33" s="248"/>
      <c r="B33" s="244"/>
      <c r="C33" s="244"/>
      <c r="D33" s="244"/>
      <c r="E33" s="244"/>
      <c r="F33" s="244"/>
      <c r="G33" s="1151" t="s">
        <v>501</v>
      </c>
      <c r="H33" s="1152"/>
      <c r="I33" s="1152"/>
      <c r="J33" s="1153"/>
      <c r="K33" s="294" t="s">
        <v>487</v>
      </c>
      <c r="L33" s="294" t="s">
        <v>487</v>
      </c>
      <c r="M33" s="295">
        <v>3</v>
      </c>
      <c r="N33" s="296" t="s">
        <v>487</v>
      </c>
    </row>
    <row r="34" spans="1:16" ht="27" customHeight="1" x14ac:dyDescent="0.15">
      <c r="A34" s="248"/>
      <c r="B34" s="244"/>
      <c r="C34" s="244"/>
      <c r="D34" s="244"/>
      <c r="E34" s="244"/>
      <c r="F34" s="244"/>
      <c r="G34" s="1151" t="s">
        <v>502</v>
      </c>
      <c r="H34" s="1152"/>
      <c r="I34" s="1152"/>
      <c r="J34" s="1153"/>
      <c r="K34" s="294" t="s">
        <v>487</v>
      </c>
      <c r="L34" s="294" t="s">
        <v>487</v>
      </c>
      <c r="M34" s="295">
        <v>102</v>
      </c>
      <c r="N34" s="296" t="s">
        <v>487</v>
      </c>
    </row>
    <row r="35" spans="1:16" ht="27" customHeight="1" x14ac:dyDescent="0.15">
      <c r="A35" s="248"/>
      <c r="B35" s="244"/>
      <c r="C35" s="244"/>
      <c r="D35" s="244"/>
      <c r="E35" s="244"/>
      <c r="F35" s="244"/>
      <c r="G35" s="1151" t="s">
        <v>503</v>
      </c>
      <c r="H35" s="1152"/>
      <c r="I35" s="1152"/>
      <c r="J35" s="1153"/>
      <c r="K35" s="294">
        <v>3989596</v>
      </c>
      <c r="L35" s="294">
        <v>12020</v>
      </c>
      <c r="M35" s="295">
        <v>9900</v>
      </c>
      <c r="N35" s="296">
        <v>21.4</v>
      </c>
    </row>
    <row r="36" spans="1:16" ht="27" customHeight="1" x14ac:dyDescent="0.15">
      <c r="A36" s="248"/>
      <c r="B36" s="244"/>
      <c r="C36" s="244"/>
      <c r="D36" s="244"/>
      <c r="E36" s="244"/>
      <c r="F36" s="244"/>
      <c r="G36" s="1151" t="s">
        <v>504</v>
      </c>
      <c r="H36" s="1152"/>
      <c r="I36" s="1152"/>
      <c r="J36" s="1153"/>
      <c r="K36" s="294">
        <v>3008</v>
      </c>
      <c r="L36" s="294">
        <v>9</v>
      </c>
      <c r="M36" s="295">
        <v>437</v>
      </c>
      <c r="N36" s="296">
        <v>-97.9</v>
      </c>
    </row>
    <row r="37" spans="1:16" ht="13.5" customHeight="1" x14ac:dyDescent="0.15">
      <c r="A37" s="248"/>
      <c r="B37" s="244"/>
      <c r="C37" s="244"/>
      <c r="D37" s="244"/>
      <c r="E37" s="244"/>
      <c r="F37" s="244"/>
      <c r="G37" s="1151" t="s">
        <v>505</v>
      </c>
      <c r="H37" s="1152"/>
      <c r="I37" s="1152"/>
      <c r="J37" s="1153"/>
      <c r="K37" s="294">
        <v>973475</v>
      </c>
      <c r="L37" s="294">
        <v>2933</v>
      </c>
      <c r="M37" s="295">
        <v>880</v>
      </c>
      <c r="N37" s="296">
        <v>233.3</v>
      </c>
    </row>
    <row r="38" spans="1:16" ht="27" customHeight="1" x14ac:dyDescent="0.15">
      <c r="A38" s="248"/>
      <c r="B38" s="244"/>
      <c r="C38" s="244"/>
      <c r="D38" s="244"/>
      <c r="E38" s="244"/>
      <c r="F38" s="244"/>
      <c r="G38" s="1154" t="s">
        <v>506</v>
      </c>
      <c r="H38" s="1155"/>
      <c r="I38" s="1155"/>
      <c r="J38" s="1156"/>
      <c r="K38" s="297" t="s">
        <v>487</v>
      </c>
      <c r="L38" s="297" t="s">
        <v>487</v>
      </c>
      <c r="M38" s="298">
        <v>3</v>
      </c>
      <c r="N38" s="299" t="s">
        <v>487</v>
      </c>
      <c r="O38" s="293"/>
    </row>
    <row r="39" spans="1:16" x14ac:dyDescent="0.15">
      <c r="A39" s="248"/>
      <c r="B39" s="244"/>
      <c r="C39" s="244"/>
      <c r="D39" s="244"/>
      <c r="E39" s="244"/>
      <c r="F39" s="244"/>
      <c r="G39" s="1154" t="s">
        <v>507</v>
      </c>
      <c r="H39" s="1155"/>
      <c r="I39" s="1155"/>
      <c r="J39" s="1156"/>
      <c r="K39" s="300">
        <v>-2057088</v>
      </c>
      <c r="L39" s="300">
        <v>-6198</v>
      </c>
      <c r="M39" s="301">
        <v>-8348</v>
      </c>
      <c r="N39" s="302">
        <v>-25.8</v>
      </c>
      <c r="O39" s="293"/>
    </row>
    <row r="40" spans="1:16" ht="27" customHeight="1" x14ac:dyDescent="0.15">
      <c r="A40" s="248"/>
      <c r="B40" s="244"/>
      <c r="C40" s="244"/>
      <c r="D40" s="244"/>
      <c r="E40" s="244"/>
      <c r="F40" s="244"/>
      <c r="G40" s="1151" t="s">
        <v>508</v>
      </c>
      <c r="H40" s="1152"/>
      <c r="I40" s="1152"/>
      <c r="J40" s="1153"/>
      <c r="K40" s="300">
        <v>-9807777</v>
      </c>
      <c r="L40" s="300">
        <v>-29549</v>
      </c>
      <c r="M40" s="301">
        <v>-29144</v>
      </c>
      <c r="N40" s="302">
        <v>1.4</v>
      </c>
      <c r="O40" s="293"/>
    </row>
    <row r="41" spans="1:16" x14ac:dyDescent="0.15">
      <c r="A41" s="248"/>
      <c r="B41" s="244"/>
      <c r="C41" s="244"/>
      <c r="D41" s="244"/>
      <c r="E41" s="244"/>
      <c r="F41" s="244"/>
      <c r="G41" s="1157" t="s">
        <v>278</v>
      </c>
      <c r="H41" s="1158"/>
      <c r="I41" s="1158"/>
      <c r="J41" s="1159"/>
      <c r="K41" s="294">
        <v>5233091</v>
      </c>
      <c r="L41" s="300">
        <v>15766</v>
      </c>
      <c r="M41" s="301">
        <v>11972</v>
      </c>
      <c r="N41" s="302">
        <v>31.7</v>
      </c>
      <c r="O41" s="293"/>
    </row>
    <row r="42" spans="1:16" x14ac:dyDescent="0.15">
      <c r="A42" s="248"/>
      <c r="B42" s="244"/>
      <c r="C42" s="244"/>
      <c r="D42" s="244"/>
      <c r="E42" s="244"/>
      <c r="F42" s="244"/>
      <c r="G42" s="303" t="s">
        <v>509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511</v>
      </c>
      <c r="H48" s="308"/>
      <c r="I48" s="308"/>
      <c r="J48" s="308"/>
      <c r="K48" s="308"/>
      <c r="L48" s="308"/>
      <c r="M48" s="309"/>
      <c r="N48" s="308"/>
    </row>
    <row r="49" spans="1:14" ht="13.5" customHeight="1" x14ac:dyDescent="0.15">
      <c r="A49" s="248"/>
      <c r="B49" s="244"/>
      <c r="C49" s="244"/>
      <c r="D49" s="244"/>
      <c r="E49" s="244"/>
      <c r="F49" s="244"/>
      <c r="G49" s="310"/>
      <c r="H49" s="311"/>
      <c r="I49" s="1144" t="s">
        <v>477</v>
      </c>
      <c r="J49" s="1146" t="s">
        <v>512</v>
      </c>
      <c r="K49" s="1147"/>
      <c r="L49" s="1147"/>
      <c r="M49" s="1147"/>
      <c r="N49" s="1148"/>
    </row>
    <row r="50" spans="1:14" x14ac:dyDescent="0.15">
      <c r="A50" s="248"/>
      <c r="B50" s="244"/>
      <c r="C50" s="244"/>
      <c r="D50" s="244"/>
      <c r="E50" s="244"/>
      <c r="F50" s="244"/>
      <c r="G50" s="312"/>
      <c r="H50" s="313"/>
      <c r="I50" s="1145"/>
      <c r="J50" s="314" t="s">
        <v>513</v>
      </c>
      <c r="K50" s="315" t="s">
        <v>514</v>
      </c>
      <c r="L50" s="316" t="s">
        <v>515</v>
      </c>
      <c r="M50" s="317" t="s">
        <v>516</v>
      </c>
      <c r="N50" s="318" t="s">
        <v>517</v>
      </c>
    </row>
    <row r="51" spans="1:14" x14ac:dyDescent="0.15">
      <c r="A51" s="248"/>
      <c r="B51" s="244"/>
      <c r="C51" s="244"/>
      <c r="D51" s="244"/>
      <c r="E51" s="244"/>
      <c r="F51" s="244"/>
      <c r="G51" s="310" t="s">
        <v>518</v>
      </c>
      <c r="H51" s="311"/>
      <c r="I51" s="319">
        <v>7518862</v>
      </c>
      <c r="J51" s="320">
        <v>22236</v>
      </c>
      <c r="K51" s="321">
        <v>-12.1</v>
      </c>
      <c r="L51" s="322">
        <v>43858</v>
      </c>
      <c r="M51" s="323">
        <v>-7</v>
      </c>
      <c r="N51" s="324">
        <v>-5.0999999999999996</v>
      </c>
    </row>
    <row r="52" spans="1:14" x14ac:dyDescent="0.15">
      <c r="A52" s="248"/>
      <c r="B52" s="244"/>
      <c r="C52" s="244"/>
      <c r="D52" s="244"/>
      <c r="E52" s="244"/>
      <c r="F52" s="244"/>
      <c r="G52" s="325"/>
      <c r="H52" s="326" t="s">
        <v>519</v>
      </c>
      <c r="I52" s="327">
        <v>4027112</v>
      </c>
      <c r="J52" s="328">
        <v>11910</v>
      </c>
      <c r="K52" s="329">
        <v>-30.9</v>
      </c>
      <c r="L52" s="330">
        <v>23714</v>
      </c>
      <c r="M52" s="331">
        <v>-11.5</v>
      </c>
      <c r="N52" s="332">
        <v>-19.399999999999999</v>
      </c>
    </row>
    <row r="53" spans="1:14" x14ac:dyDescent="0.15">
      <c r="A53" s="248"/>
      <c r="B53" s="244"/>
      <c r="C53" s="244"/>
      <c r="D53" s="244"/>
      <c r="E53" s="244"/>
      <c r="F53" s="244"/>
      <c r="G53" s="310" t="s">
        <v>520</v>
      </c>
      <c r="H53" s="311"/>
      <c r="I53" s="319">
        <v>13243068</v>
      </c>
      <c r="J53" s="320">
        <v>39352</v>
      </c>
      <c r="K53" s="321">
        <v>77</v>
      </c>
      <c r="L53" s="322">
        <v>41705</v>
      </c>
      <c r="M53" s="323">
        <v>-4.9000000000000004</v>
      </c>
      <c r="N53" s="324">
        <v>81.900000000000006</v>
      </c>
    </row>
    <row r="54" spans="1:14" x14ac:dyDescent="0.15">
      <c r="A54" s="248"/>
      <c r="B54" s="244"/>
      <c r="C54" s="244"/>
      <c r="D54" s="244"/>
      <c r="E54" s="244"/>
      <c r="F54" s="244"/>
      <c r="G54" s="325"/>
      <c r="H54" s="326" t="s">
        <v>519</v>
      </c>
      <c r="I54" s="327">
        <v>5170569</v>
      </c>
      <c r="J54" s="328">
        <v>15365</v>
      </c>
      <c r="K54" s="329">
        <v>29</v>
      </c>
      <c r="L54" s="330">
        <v>22742</v>
      </c>
      <c r="M54" s="331">
        <v>-4.0999999999999996</v>
      </c>
      <c r="N54" s="332">
        <v>33.1</v>
      </c>
    </row>
    <row r="55" spans="1:14" x14ac:dyDescent="0.15">
      <c r="A55" s="248"/>
      <c r="B55" s="244"/>
      <c r="C55" s="244"/>
      <c r="D55" s="244"/>
      <c r="E55" s="244"/>
      <c r="F55" s="244"/>
      <c r="G55" s="310" t="s">
        <v>521</v>
      </c>
      <c r="H55" s="311"/>
      <c r="I55" s="319">
        <v>37678483</v>
      </c>
      <c r="J55" s="320">
        <v>112309</v>
      </c>
      <c r="K55" s="321">
        <v>185.4</v>
      </c>
      <c r="L55" s="322">
        <v>47677</v>
      </c>
      <c r="M55" s="323">
        <v>14.3</v>
      </c>
      <c r="N55" s="324">
        <v>171.1</v>
      </c>
    </row>
    <row r="56" spans="1:14" x14ac:dyDescent="0.15">
      <c r="A56" s="248"/>
      <c r="B56" s="244"/>
      <c r="C56" s="244"/>
      <c r="D56" s="244"/>
      <c r="E56" s="244"/>
      <c r="F56" s="244"/>
      <c r="G56" s="325"/>
      <c r="H56" s="326" t="s">
        <v>519</v>
      </c>
      <c r="I56" s="327">
        <v>5111542</v>
      </c>
      <c r="J56" s="328">
        <v>15236</v>
      </c>
      <c r="K56" s="329">
        <v>-0.8</v>
      </c>
      <c r="L56" s="330">
        <v>23360</v>
      </c>
      <c r="M56" s="331">
        <v>2.7</v>
      </c>
      <c r="N56" s="332">
        <v>-3.5</v>
      </c>
    </row>
    <row r="57" spans="1:14" x14ac:dyDescent="0.15">
      <c r="A57" s="248"/>
      <c r="B57" s="244"/>
      <c r="C57" s="244"/>
      <c r="D57" s="244"/>
      <c r="E57" s="244"/>
      <c r="F57" s="244"/>
      <c r="G57" s="310" t="s">
        <v>522</v>
      </c>
      <c r="H57" s="311"/>
      <c r="I57" s="319">
        <v>48060834</v>
      </c>
      <c r="J57" s="320">
        <v>143980</v>
      </c>
      <c r="K57" s="321">
        <v>28.2</v>
      </c>
      <c r="L57" s="322">
        <v>51613</v>
      </c>
      <c r="M57" s="323">
        <v>8.3000000000000007</v>
      </c>
      <c r="N57" s="324">
        <v>19.899999999999999</v>
      </c>
    </row>
    <row r="58" spans="1:14" x14ac:dyDescent="0.15">
      <c r="A58" s="248"/>
      <c r="B58" s="244"/>
      <c r="C58" s="244"/>
      <c r="D58" s="244"/>
      <c r="E58" s="244"/>
      <c r="F58" s="244"/>
      <c r="G58" s="325"/>
      <c r="H58" s="326" t="s">
        <v>519</v>
      </c>
      <c r="I58" s="327">
        <v>7904865</v>
      </c>
      <c r="J58" s="328">
        <v>23681</v>
      </c>
      <c r="K58" s="329">
        <v>55.4</v>
      </c>
      <c r="L58" s="330">
        <v>25872</v>
      </c>
      <c r="M58" s="331">
        <v>10.8</v>
      </c>
      <c r="N58" s="332">
        <v>44.6</v>
      </c>
    </row>
    <row r="59" spans="1:14" x14ac:dyDescent="0.15">
      <c r="A59" s="248"/>
      <c r="B59" s="244"/>
      <c r="C59" s="244"/>
      <c r="D59" s="244"/>
      <c r="E59" s="244"/>
      <c r="F59" s="244"/>
      <c r="G59" s="310" t="s">
        <v>523</v>
      </c>
      <c r="H59" s="311"/>
      <c r="I59" s="319">
        <v>38144960</v>
      </c>
      <c r="J59" s="320">
        <v>114922</v>
      </c>
      <c r="K59" s="321">
        <v>-20.2</v>
      </c>
      <c r="L59" s="322">
        <v>50880</v>
      </c>
      <c r="M59" s="323">
        <v>-1.4</v>
      </c>
      <c r="N59" s="324">
        <v>-18.8</v>
      </c>
    </row>
    <row r="60" spans="1:14" x14ac:dyDescent="0.15">
      <c r="A60" s="248"/>
      <c r="B60" s="244"/>
      <c r="C60" s="244"/>
      <c r="D60" s="244"/>
      <c r="E60" s="244"/>
      <c r="F60" s="244"/>
      <c r="G60" s="325"/>
      <c r="H60" s="326" t="s">
        <v>519</v>
      </c>
      <c r="I60" s="333">
        <v>9599225</v>
      </c>
      <c r="J60" s="328">
        <v>28920</v>
      </c>
      <c r="K60" s="329">
        <v>22.1</v>
      </c>
      <c r="L60" s="330">
        <v>27819</v>
      </c>
      <c r="M60" s="331">
        <v>7.5</v>
      </c>
      <c r="N60" s="332">
        <v>14.6</v>
      </c>
    </row>
    <row r="61" spans="1:14" x14ac:dyDescent="0.15">
      <c r="A61" s="248"/>
      <c r="B61" s="244"/>
      <c r="C61" s="244"/>
      <c r="D61" s="244"/>
      <c r="E61" s="244"/>
      <c r="F61" s="244"/>
      <c r="G61" s="310" t="s">
        <v>524</v>
      </c>
      <c r="H61" s="334"/>
      <c r="I61" s="335">
        <v>28929241</v>
      </c>
      <c r="J61" s="336">
        <v>86560</v>
      </c>
      <c r="K61" s="337">
        <v>51.7</v>
      </c>
      <c r="L61" s="338">
        <v>47147</v>
      </c>
      <c r="M61" s="339">
        <v>1.9</v>
      </c>
      <c r="N61" s="324">
        <v>49.8</v>
      </c>
    </row>
    <row r="62" spans="1:14" x14ac:dyDescent="0.15">
      <c r="A62" s="248"/>
      <c r="B62" s="244"/>
      <c r="C62" s="244"/>
      <c r="D62" s="244"/>
      <c r="E62" s="244"/>
      <c r="F62" s="244"/>
      <c r="G62" s="325"/>
      <c r="H62" s="326" t="s">
        <v>519</v>
      </c>
      <c r="I62" s="327">
        <v>6362663</v>
      </c>
      <c r="J62" s="328">
        <v>19022</v>
      </c>
      <c r="K62" s="329">
        <v>15</v>
      </c>
      <c r="L62" s="330">
        <v>24701</v>
      </c>
      <c r="M62" s="331">
        <v>1.1000000000000001</v>
      </c>
      <c r="N62" s="332">
        <v>13.9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69" t="s">
        <v>3</v>
      </c>
      <c r="D47" s="1169"/>
      <c r="E47" s="1170"/>
      <c r="F47" s="11">
        <v>11.59</v>
      </c>
      <c r="G47" s="12">
        <v>13.89</v>
      </c>
      <c r="H47" s="12">
        <v>14.57</v>
      </c>
      <c r="I47" s="12">
        <v>16.13</v>
      </c>
      <c r="J47" s="13">
        <v>19.54</v>
      </c>
    </row>
    <row r="48" spans="2:10" ht="57.75" customHeight="1" x14ac:dyDescent="0.15">
      <c r="B48" s="14"/>
      <c r="C48" s="1171" t="s">
        <v>4</v>
      </c>
      <c r="D48" s="1171"/>
      <c r="E48" s="1172"/>
      <c r="F48" s="15">
        <v>4.54</v>
      </c>
      <c r="G48" s="16">
        <v>6.64</v>
      </c>
      <c r="H48" s="16">
        <v>9.3800000000000008</v>
      </c>
      <c r="I48" s="16">
        <v>7.48</v>
      </c>
      <c r="J48" s="17">
        <v>7.12</v>
      </c>
    </row>
    <row r="49" spans="2:10" ht="57.75" customHeight="1" thickBot="1" x14ac:dyDescent="0.2">
      <c r="B49" s="18"/>
      <c r="C49" s="1173" t="s">
        <v>5</v>
      </c>
      <c r="D49" s="1173"/>
      <c r="E49" s="1174"/>
      <c r="F49" s="19">
        <v>0.31</v>
      </c>
      <c r="G49" s="20">
        <v>4.2699999999999996</v>
      </c>
      <c r="H49" s="20">
        <v>3.58</v>
      </c>
      <c r="I49" s="20" t="s">
        <v>531</v>
      </c>
      <c r="J49" s="21">
        <v>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FJ-USER</cp:lastModifiedBy>
  <cp:lastPrinted>2017-03-28T02:58:44Z</cp:lastPrinted>
  <dcterms:created xsi:type="dcterms:W3CDTF">2017-02-15T16:05:02Z</dcterms:created>
  <dcterms:modified xsi:type="dcterms:W3CDTF">2017-03-29T08:14:53Z</dcterms:modified>
  <cp:category/>
</cp:coreProperties>
</file>