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1550" yWindow="15" windowWidth="12420" windowHeight="100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<sst xmlns="http://schemas.openxmlformats.org/spreadsheetml/2006/main" count="221" uniqueCount="111">
  <si>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</si>
  <si>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</si>
  <si>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</si>
  <si>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</si>
  <si>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</si>
  <si>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</si>
  <si>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</si>
  <si>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</si>
  <si>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</si>
  <si>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</si>
  <si>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</si>
  <si>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</si>
  <si>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</si>
  <si>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</si>
  <si>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</si>
  <si>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</si>
  <si>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</si>
  <si>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</si>
  <si>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</si>
  <si>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</si>
  <si>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</si>
  <si>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</si>
  <si>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</si>
  <si>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</si>
  <si>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</si>
  <si>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</si>
  <si>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</si>
  <si>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</si>
  <si>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</si>
  <si>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</si>
  <si>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</si>
  <si>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</si>
  <si>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</si>
  <si>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</si>
  <si>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</si>
  <si>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</si>
  <si>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</si>
  <si>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</si>
  <si>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</si>
  <si>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</si>
  <si>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</si>
  <si>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</si>
  <si>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</si>
  <si>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</si>
  <si>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</si>
  <si>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</si>
  <si>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</si>
  <si>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</si>
  <si>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</si>
  <si>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</si>
  <si>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</si>
  <si>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</si>
  <si>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</si>
  <si>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</si>
  <si>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</si>
  <si>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</si>
  <si>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</si>
  <si>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</si>
  <si>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</si>
  <si>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</si>
  <si>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</si>
  <si>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</si>
  <si>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</si>
  <si>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</si>
  <si>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</si>
  <si>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</si>
  <si>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</si>
  <si>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</si>
  <si>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</si>
  <si>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</si>
  <si>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</si>
  <si>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</si>
  <si>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</si>
  <si>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</si>
  <si>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</si>
  <si>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</si>
  <si>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</si>
  <si>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</si>
  <si>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</si>
  <si>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</si>
  <si>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</si>
  <si>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</si>
  <si>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</si>
  <si>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</si>
  <si>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</si>
  <si>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</si>
  <si>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</si>
  <si>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</si>
  <si>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</si>
  <si>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</si>
  <si>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</si>
  <si>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</si>
  <si>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</si>
  <si>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</si>
  <si>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</si>
  <si>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</si>
  <si>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南会津町</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</si>
  <si>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</si>
  <si>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</si>
  <si>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</si>
  <si>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</si>
  <si>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</si>
  <si>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</si>
  <si>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</si>
  <si>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</si>
  <si>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</si>
  <si>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</si>
  <si>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</si>
  <si>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と経費回収率共に前年度よりも下がっている。これは、平成27年度に実施した固定資産台帳整備費の費用が増えたことによるものであり、整備を実施しなかった場合の経費回収率は72.49%と、前年度よりは上がっており、比較的安定した経営ができている。
・汚水処理原価についても上記と同様の理由により原価が上がっているが、ほぼ平年並みの運営ができている。</t>
    <phoneticPr fontId="4"/>
  </si>
  <si>
    <t>・供用開始から16年目であり、管渠の老朽化はみられない。</t>
    <phoneticPr fontId="4"/>
  </si>
  <si>
    <t>・供用開始後、人口が減少し使用料も減少することが予測されることから、包括的な民間委託等により経費の削減に努める必要がある。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</si>
</sst>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972672"/>
        <c:axId val="829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2972672"/>
        <c:axId val="82974592"/>
      </c:lineChart>
      <c:dateAx>
        <c:axId val="82972672"/>
        <c:scaling>
          <c:orientation val="minMax"/>
        </c:scaling>
        <c:delete val="1"/>
        <c:axPos val="b"/>
        <c:numFmt formatCode="ge" sourceLinked="1"/>
        <c:majorTickMark val="none"/>
        <c:minorTickMark val="none"/>
        <c:tickLblPos val="none"/>
        <c:crossAx val="82974592"/>
        <c:crosses val="autoZero"/>
        <c:auto val="1"/>
        <c:lblOffset val="100"/>
        <c:baseTimeUnit val="years"/>
      </c:dateAx>
      <c:valAx>
        <c:axId val="829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105.01</c:v>
                </c:pt>
                <c:pt idx="1">
                  <c:v>108.53</c:v>
                </c:pt>
                <c:pt idx="2">
                  <c:v>100.3</c:v>
                </c:pt>
                <c:pt idx="3">
                  <c:v>93.22</c:v>
                </c:pt>
                <c:pt idx="4">
                  <c:v>96.9</c:v>
                </c:pt>
              </c:numCache>
            </c:numRef>
          </c:val>
        </c:ser>
        <c:dLbls>
          <c:showLegendKey val="0"/>
          <c:showVal val="0"/>
          <c:showCatName val="0"/>
          <c:showSerName val="0"/>
          <c:showPercent val="0"/>
          <c:showBubbleSize val="0"/>
        </c:dLbls>
        <c:gapWidth val="150"/>
        <c:axId val="83017088"/>
        <c:axId val="830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17088"/>
        <c:axId val="83019264"/>
      </c:lineChart>
      <c:dateAx>
        <c:axId val="83017088"/>
        <c:scaling>
          <c:orientation val="minMax"/>
        </c:scaling>
        <c:delete val="1"/>
        <c:axPos val="b"/>
        <c:numFmt formatCode="ge" sourceLinked="1"/>
        <c:majorTickMark val="none"/>
        <c:minorTickMark val="none"/>
        <c:tickLblPos val="none"/>
        <c:crossAx val="83019264"/>
        <c:crosses val="autoZero"/>
        <c:auto val="1"/>
        <c:lblOffset val="100"/>
        <c:baseTimeUnit val="years"/>
      </c:dateAx>
      <c:valAx>
        <c:axId val="830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085760"/>
        <c:axId val="841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85760"/>
        <c:axId val="84112512"/>
      </c:lineChart>
      <c:dateAx>
        <c:axId val="84085760"/>
        <c:scaling>
          <c:orientation val="minMax"/>
        </c:scaling>
        <c:delete val="1"/>
        <c:axPos val="b"/>
        <c:numFmt formatCode="ge" sourceLinked="1"/>
        <c:majorTickMark val="none"/>
        <c:minorTickMark val="none"/>
        <c:tickLblPos val="none"/>
        <c:crossAx val="84112512"/>
        <c:crosses val="autoZero"/>
        <c:auto val="1"/>
        <c:lblOffset val="100"/>
        <c:baseTimeUnit val="years"/>
      </c:dateAx>
      <c:valAx>
        <c:axId val="841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40416"/>
        <c:axId val="841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40416"/>
        <c:axId val="84142336"/>
      </c:lineChart>
      <c:dateAx>
        <c:axId val="84140416"/>
        <c:scaling>
          <c:orientation val="minMax"/>
        </c:scaling>
        <c:delete val="1"/>
        <c:axPos val="b"/>
        <c:numFmt formatCode="ge" sourceLinked="1"/>
        <c:majorTickMark val="none"/>
        <c:minorTickMark val="none"/>
        <c:tickLblPos val="none"/>
        <c:crossAx val="84142336"/>
        <c:crosses val="autoZero"/>
        <c:auto val="1"/>
        <c:lblOffset val="100"/>
        <c:baseTimeUnit val="years"/>
      </c:dateAx>
      <c:valAx>
        <c:axId val="841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73568"/>
        <c:axId val="841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73568"/>
        <c:axId val="84175488"/>
      </c:lineChart>
      <c:dateAx>
        <c:axId val="84173568"/>
        <c:scaling>
          <c:orientation val="minMax"/>
        </c:scaling>
        <c:delete val="1"/>
        <c:axPos val="b"/>
        <c:numFmt formatCode="ge" sourceLinked="1"/>
        <c:majorTickMark val="none"/>
        <c:minorTickMark val="none"/>
        <c:tickLblPos val="none"/>
        <c:crossAx val="84175488"/>
        <c:crosses val="autoZero"/>
        <c:auto val="1"/>
        <c:lblOffset val="100"/>
        <c:baseTimeUnit val="years"/>
      </c:dateAx>
      <c:valAx>
        <c:axId val="84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26432"/>
        <c:axId val="842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26432"/>
        <c:axId val="84228352"/>
      </c:lineChart>
      <c:dateAx>
        <c:axId val="84226432"/>
        <c:scaling>
          <c:orientation val="minMax"/>
        </c:scaling>
        <c:delete val="1"/>
        <c:axPos val="b"/>
        <c:numFmt formatCode="ge" sourceLinked="1"/>
        <c:majorTickMark val="none"/>
        <c:minorTickMark val="none"/>
        <c:tickLblPos val="none"/>
        <c:crossAx val="84228352"/>
        <c:crosses val="autoZero"/>
        <c:auto val="1"/>
        <c:lblOffset val="100"/>
        <c:baseTimeUnit val="years"/>
      </c:dateAx>
      <c:valAx>
        <c:axId val="842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234.72</c:v>
                </c:pt>
                <c:pt idx="1">
                  <c:v>78.84</c:v>
                </c:pt>
                <c:pt idx="2">
                  <c:v>76.69</c:v>
                </c:pt>
                <c:pt idx="3">
                  <c:v>48.86</c:v>
                </c:pt>
                <c:pt idx="4">
                  <c:v>2.89</c:v>
                </c:pt>
              </c:numCache>
            </c:numRef>
          </c:val>
        </c:ser>
        <c:dLbls>
          <c:showLegendKey val="0"/>
          <c:showVal val="0"/>
          <c:showCatName val="0"/>
          <c:showSerName val="0"/>
          <c:showPercent val="0"/>
          <c:showBubbleSize val="0"/>
        </c:dLbls>
        <c:gapWidth val="150"/>
        <c:axId val="84244352"/>
        <c:axId val="84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1105.04</c:v>
                </c:pt>
                <c:pt idx="4">
                  <c:v>1196.58</c:v>
                </c:pt>
              </c:numCache>
            </c:numRef>
          </c:val>
          <c:smooth val="0"/>
        </c:ser>
        <c:dLbls>
          <c:showLegendKey val="0"/>
          <c:showVal val="0"/>
          <c:showCatName val="0"/>
          <c:showSerName val="0"/>
          <c:showPercent val="0"/>
          <c:showBubbleSize val="0"/>
        </c:dLbls>
        <c:marker val="1"/>
        <c:smooth val="0"/>
        <c:axId val="84244352"/>
        <c:axId val="84258816"/>
      </c:lineChart>
      <c:dateAx>
        <c:axId val="84244352"/>
        <c:scaling>
          <c:orientation val="minMax"/>
        </c:scaling>
        <c:delete val="1"/>
        <c:axPos val="b"/>
        <c:numFmt formatCode="ge" sourceLinked="1"/>
        <c:majorTickMark val="none"/>
        <c:minorTickMark val="none"/>
        <c:tickLblPos val="none"/>
        <c:crossAx val="84258816"/>
        <c:crosses val="autoZero"/>
        <c:auto val="1"/>
        <c:lblOffset val="100"/>
        <c:baseTimeUnit val="years"/>
      </c:dateAx>
      <c:valAx>
        <c:axId val="84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69.900000000000006</c:v>
                </c:pt>
                <c:pt idx="1">
                  <c:v>77.78</c:v>
                </c:pt>
                <c:pt idx="2">
                  <c:v>71.22</c:v>
                </c:pt>
                <c:pt idx="3">
                  <c:v>50.58</c:v>
                </c:pt>
                <c:pt idx="4">
                  <c:v>21.05</c:v>
                </c:pt>
              </c:numCache>
            </c:numRef>
          </c:val>
        </c:ser>
        <c:dLbls>
          <c:showLegendKey val="0"/>
          <c:showVal val="0"/>
          <c:showCatName val="0"/>
          <c:showSerName val="0"/>
          <c:showPercent val="0"/>
          <c:showBubbleSize val="0"/>
        </c:dLbls>
        <c:gapWidth val="150"/>
        <c:axId val="85403136"/>
        <c:axId val="854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16.18</c:v>
                </c:pt>
                <c:pt idx="4">
                  <c:v>38.28</c:v>
                </c:pt>
              </c:numCache>
            </c:numRef>
          </c:val>
          <c:smooth val="0"/>
        </c:ser>
        <c:dLbls>
          <c:showLegendKey val="0"/>
          <c:showVal val="0"/>
          <c:showCatName val="0"/>
          <c:showSerName val="0"/>
          <c:showPercent val="0"/>
          <c:showBubbleSize val="0"/>
        </c:dLbls>
        <c:marker val="1"/>
        <c:smooth val="0"/>
        <c:axId val="85403136"/>
        <c:axId val="85405056"/>
      </c:lineChart>
      <c:dateAx>
        <c:axId val="85403136"/>
        <c:scaling>
          <c:orientation val="minMax"/>
        </c:scaling>
        <c:delete val="1"/>
        <c:axPos val="b"/>
        <c:numFmt formatCode="ge" sourceLinked="1"/>
        <c:majorTickMark val="none"/>
        <c:minorTickMark val="none"/>
        <c:tickLblPos val="none"/>
        <c:crossAx val="85405056"/>
        <c:crosses val="autoZero"/>
        <c:auto val="1"/>
        <c:lblOffset val="100"/>
        <c:baseTimeUnit val="years"/>
      </c:dateAx>
      <c:valAx>
        <c:axId val="854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241.38</c:v>
                </c:pt>
                <c:pt idx="1">
                  <c:v>281.14</c:v>
                </c:pt>
                <c:pt idx="2">
                  <c:v>246.94</c:v>
                </c:pt>
                <c:pt idx="3">
                  <c:v>334.08</c:v>
                </c:pt>
                <c:pt idx="4">
                  <c:v>819</c:v>
                </c:pt>
              </c:numCache>
            </c:numRef>
          </c:val>
        </c:ser>
        <c:dLbls>
          <c:showLegendKey val="0"/>
          <c:showVal val="0"/>
          <c:showCatName val="0"/>
          <c:showSerName val="0"/>
          <c:showPercent val="0"/>
          <c:showBubbleSize val="0"/>
        </c:dLbls>
        <c:gapWidth val="150"/>
        <c:axId val="85431040"/>
        <c:axId val="854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1021.89</c:v>
                </c:pt>
                <c:pt idx="4">
                  <c:v>468.36</c:v>
                </c:pt>
              </c:numCache>
            </c:numRef>
          </c:val>
          <c:smooth val="0"/>
        </c:ser>
        <c:dLbls>
          <c:showLegendKey val="0"/>
          <c:showVal val="0"/>
          <c:showCatName val="0"/>
          <c:showSerName val="0"/>
          <c:showPercent val="0"/>
          <c:showBubbleSize val="0"/>
        </c:dLbls>
        <c:marker val="1"/>
        <c:smooth val="0"/>
        <c:axId val="85431040"/>
        <c:axId val="85432960"/>
      </c:lineChart>
      <c:dateAx>
        <c:axId val="85431040"/>
        <c:scaling>
          <c:orientation val="minMax"/>
        </c:scaling>
        <c:delete val="1"/>
        <c:axPos val="b"/>
        <c:numFmt formatCode="ge" sourceLinked="1"/>
        <c:majorTickMark val="none"/>
        <c:minorTickMark val="none"/>
        <c:tickLblPos val="none"/>
        <c:crossAx val="85432960"/>
        <c:crosses val="autoZero"/>
        <c:auto val="1"/>
        <c:lblOffset val="100"/>
        <c:baseTimeUnit val="years"/>
      </c:dateAx>
      <c:valAx>
        <c:axId val="854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24.39</c:v>
                </c:pt>
                <c:pt idx="1">
                  <c:v>17.07</c:v>
                </c:pt>
                <c:pt idx="2">
                  <c:v>19.510000000000002</c:v>
                </c:pt>
                <c:pt idx="3">
                  <c:v>19.510000000000002</c:v>
                </c:pt>
                <c:pt idx="4">
                  <c:v>19.510000000000002</c:v>
                </c:pt>
              </c:numCache>
            </c:numRef>
          </c:val>
        </c:ser>
        <c:dLbls>
          <c:showLegendKey val="0"/>
          <c:showVal val="0"/>
          <c:showCatName val="0"/>
          <c:showSerName val="0"/>
          <c:showPercent val="0"/>
          <c:showBubbleSize val="0"/>
        </c:dLbls>
        <c:gapWidth val="150"/>
        <c:axId val="92750208"/>
        <c:axId val="92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37.270000000000003</c:v>
                </c:pt>
                <c:pt idx="4">
                  <c:v>53.97</c:v>
                </c:pt>
              </c:numCache>
            </c:numRef>
          </c:val>
          <c:smooth val="0"/>
        </c:ser>
        <c:dLbls>
          <c:showLegendKey val="0"/>
          <c:showVal val="0"/>
          <c:showCatName val="0"/>
          <c:showSerName val="0"/>
          <c:showPercent val="0"/>
          <c:showBubbleSize val="0"/>
        </c:dLbls>
        <c:marker val="1"/>
        <c:smooth val="0"/>
        <c:axId val="92750208"/>
        <c:axId val="92752128"/>
      </c:lineChart>
      <c:dateAx>
        <c:axId val="92750208"/>
        <c:scaling>
          <c:orientation val="minMax"/>
        </c:scaling>
        <c:delete val="1"/>
        <c:axPos val="b"/>
        <c:numFmt formatCode="ge" sourceLinked="1"/>
        <c:majorTickMark val="none"/>
        <c:minorTickMark val="none"/>
        <c:tickLblPos val="none"/>
        <c:crossAx val="92752128"/>
        <c:crosses val="autoZero"/>
        <c:auto val="1"/>
        <c:lblOffset val="100"/>
        <c:baseTimeUnit val="years"/>
      </c:dateAx>
      <c:valAx>
        <c:axId val="927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94.74</c:v>
                </c:pt>
                <c:pt idx="1">
                  <c:v>97.44</c:v>
                </c:pt>
                <c:pt idx="2">
                  <c:v>97.37</c:v>
                </c:pt>
                <c:pt idx="3">
                  <c:v>97.56</c:v>
                </c:pt>
                <c:pt idx="4">
                  <c:v>91.43</c:v>
                </c:pt>
              </c:numCache>
            </c:numRef>
          </c:val>
        </c:ser>
        <c:dLbls>
          <c:showLegendKey val="0"/>
          <c:showVal val="0"/>
          <c:showCatName val="0"/>
          <c:showSerName val="0"/>
          <c:showPercent val="0"/>
          <c:showBubbleSize val="0"/>
        </c:dLbls>
        <c:gapWidth val="150"/>
        <c:axId val="92774400"/>
        <c:axId val="927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85.78</c:v>
                </c:pt>
                <c:pt idx="4">
                  <c:v>92.01</c:v>
                </c:pt>
              </c:numCache>
            </c:numRef>
          </c:val>
          <c:smooth val="0"/>
        </c:ser>
        <c:dLbls>
          <c:showLegendKey val="0"/>
          <c:showVal val="0"/>
          <c:showCatName val="0"/>
          <c:showSerName val="0"/>
          <c:showPercent val="0"/>
          <c:showBubbleSize val="0"/>
        </c:dLbls>
        <c:marker val="1"/>
        <c:smooth val="0"/>
        <c:axId val="92774400"/>
        <c:axId val="92776320"/>
      </c:lineChart>
      <c:dateAx>
        <c:axId val="92774400"/>
        <c:scaling>
          <c:orientation val="minMax"/>
        </c:scaling>
        <c:delete val="1"/>
        <c:axPos val="b"/>
        <c:numFmt formatCode="ge" sourceLinked="1"/>
        <c:majorTickMark val="none"/>
        <c:minorTickMark val="none"/>
        <c:tickLblPos val="none"/>
        <c:crossAx val="92776320"/>
        <c:crosses val="autoZero"/>
        <c:auto val="1"/>
        <c:lblOffset val="100"/>
        <c:baseTimeUnit val="years"/>
      </c:dateAx>
      <c:valAx>
        <c:axId val="927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B55" zoomScaleNormal="100" workbookViewId="0">
      <selection activeCell="BK72" sqref="BK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南会津町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16858</v>
      </c>
      <c r="AM8" s="64"/>
      <c r="AN8" s="64"/>
      <c r="AO8" s="64"/>
      <c r="AP8" s="64"/>
      <c r="AQ8" s="64"/>
      <c r="AR8" s="64"/>
      <c r="AS8" s="64"/>
      <c r="AT8" s="63">
        <f>データ!S6</f>
        <v>886.47</v>
      </c>
      <c r="AU8" s="63"/>
      <c r="AV8" s="63"/>
      <c r="AW8" s="63"/>
      <c r="AX8" s="63"/>
      <c r="AY8" s="63"/>
      <c r="AZ8" s="63"/>
      <c r="BA8" s="63"/>
      <c r="BB8" s="63">
        <f>データ!T6</f>
        <v>19.02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0.21</v>
      </c>
      <c r="Q10" s="63"/>
      <c r="R10" s="63"/>
      <c r="S10" s="63"/>
      <c r="T10" s="63"/>
      <c r="U10" s="63"/>
      <c r="V10" s="63"/>
      <c r="W10" s="63">
        <f>データ!P6</f>
        <v>100</v>
      </c>
      <c r="X10" s="63"/>
      <c r="Y10" s="63"/>
      <c r="Z10" s="63"/>
      <c r="AA10" s="63"/>
      <c r="AB10" s="63"/>
      <c r="AC10" s="63"/>
      <c r="AD10" s="64">
        <f>データ!Q6</f>
        <v>3670</v>
      </c>
      <c r="AE10" s="64"/>
      <c r="AF10" s="64"/>
      <c r="AG10" s="64"/>
      <c r="AH10" s="64"/>
      <c r="AI10" s="64"/>
      <c r="AJ10" s="64"/>
      <c r="AK10" s="2"/>
      <c r="AL10" s="64">
        <f>データ!U6</f>
        <v>35</v>
      </c>
      <c r="AM10" s="64"/>
      <c r="AN10" s="64"/>
      <c r="AO10" s="64"/>
      <c r="AP10" s="64"/>
      <c r="AQ10" s="64"/>
      <c r="AR10" s="64"/>
      <c r="AS10" s="64"/>
      <c r="AT10" s="63">
        <f>データ!V6</f>
        <v>0.02</v>
      </c>
      <c r="AU10" s="63"/>
      <c r="AV10" s="63"/>
      <c r="AW10" s="63"/>
      <c r="AX10" s="63"/>
      <c r="AY10" s="63"/>
      <c r="AZ10" s="63"/>
      <c r="BA10" s="63"/>
      <c r="BB10" s="63">
        <f>データ!W6</f>
        <v>1750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73687</v>
      </c>
      <c r="D6" s="31">
        <f t="shared" si="3"/>
        <v>47</v>
      </c>
      <c r="E6" s="31">
        <f t="shared" si="3"/>
        <v>17</v>
      </c>
      <c r="F6" s="31">
        <f t="shared" si="3"/>
        <v>7</v>
      </c>
      <c r="G6" s="31">
        <f t="shared" si="3"/>
        <v>0</v>
      </c>
      <c r="H6" s="31" t="str">
        <f t="shared" si="3"/>
        <v>福島県　南会津町</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0.21</v>
      </c>
      <c r="P6" s="32">
        <f t="shared" si="3"/>
        <v>100</v>
      </c>
      <c r="Q6" s="32">
        <f t="shared" si="3"/>
        <v>3670</v>
      </c>
      <c r="R6" s="32">
        <f t="shared" si="3"/>
        <v>16858</v>
      </c>
      <c r="S6" s="32">
        <f t="shared" si="3"/>
        <v>886.47</v>
      </c>
      <c r="T6" s="32">
        <f t="shared" si="3"/>
        <v>19.02</v>
      </c>
      <c r="U6" s="32">
        <f t="shared" si="3"/>
        <v>35</v>
      </c>
      <c r="V6" s="32">
        <f t="shared" si="3"/>
        <v>0.02</v>
      </c>
      <c r="W6" s="32">
        <f t="shared" si="3"/>
        <v>1750</v>
      </c>
      <c r="X6" s="33">
        <f>IF(X7="",NA(),X7)</f>
        <v>105.01</v>
      </c>
      <c r="Y6" s="33">
        <f t="shared" ref="Y6:AG6" si="4">IF(Y7="",NA(),Y7)</f>
        <v>108.53</v>
      </c>
      <c r="Z6" s="33">
        <f t="shared" si="4"/>
        <v>100.3</v>
      </c>
      <c r="AA6" s="33">
        <f t="shared" si="4"/>
        <v>93.22</v>
      </c>
      <c r="AB6" s="33">
        <f t="shared" si="4"/>
        <v>96.9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234.72</v>
      </c>
      <c r="BF6" s="33">
        <f t="shared" ref="BF6:BN6" si="7">IF(BF7="",NA(),BF7)</f>
        <v>78.84</v>
      </c>
      <c r="BG6" s="33">
        <f t="shared" si="7"/>
        <v>76.69</v>
      </c>
      <c r="BH6" s="33">
        <f t="shared" si="7"/>
        <v>48.86</v>
      </c>
      <c r="BI6" s="33">
        <f t="shared" si="7"/>
        <v>2.89</v>
      </c>
      <c r="BJ6" s="33">
        <f t="shared" si="7"/>
        <v>1775.02</v>
      </c>
      <c r="BK6" s="33">
        <f t="shared" si="7"/>
        <v>1844.55</v>
      </c>
      <c r="BL6" s="33">
        <f t="shared" si="7"/>
        <v>1364.98</v>
      </c>
      <c r="BM6" s="33">
        <f t="shared" si="7"/>
        <v>1105.04</v>
      </c>
      <c r="BN6" s="33">
        <f t="shared" si="7"/>
        <v>1196.58</v>
      </c>
      <c r="BO6" s="32" t="str">
        <f>IF(BO7="","",IF(BO7="-","【-】","【"&amp;SUBSTITUTE(TEXT(BO7,"#,##0.00"),"-","△")&amp;"】"))</f>
        <v>【1,247.32】</v>
      </c>
      <c r="BP6" s="33">
        <f>IF(BP7="",NA(),BP7)</f>
        <v>69.900000000000006</v>
      </c>
      <c r="BQ6" s="33">
        <f t="shared" ref="BQ6:BY6" si="8">IF(BQ7="",NA(),BQ7)</f>
        <v>77.78</v>
      </c>
      <c r="BR6" s="33">
        <f t="shared" si="8"/>
        <v>71.22</v>
      </c>
      <c r="BS6" s="33">
        <f t="shared" si="8"/>
        <v>50.58</v>
      </c>
      <c r="BT6" s="33">
        <f t="shared" si="8"/>
        <v>21.05</v>
      </c>
      <c r="BU6" s="33">
        <f t="shared" si="8"/>
        <v>24.18</v>
      </c>
      <c r="BV6" s="33">
        <f t="shared" si="8"/>
        <v>22.93</v>
      </c>
      <c r="BW6" s="33">
        <f t="shared" si="8"/>
        <v>24.22</v>
      </c>
      <c r="BX6" s="33">
        <f t="shared" si="8"/>
        <v>16.18</v>
      </c>
      <c r="BY6" s="33">
        <f t="shared" si="8"/>
        <v>38.28</v>
      </c>
      <c r="BZ6" s="32" t="str">
        <f>IF(BZ7="","",IF(BZ7="-","【-】","【"&amp;SUBSTITUTE(TEXT(BZ7,"#,##0.00"),"-","△")&amp;"】"))</f>
        <v>【29.13】</v>
      </c>
      <c r="CA6" s="33">
        <f>IF(CA7="",NA(),CA7)</f>
        <v>241.38</v>
      </c>
      <c r="CB6" s="33">
        <f t="shared" ref="CB6:CJ6" si="9">IF(CB7="",NA(),CB7)</f>
        <v>281.14</v>
      </c>
      <c r="CC6" s="33">
        <f t="shared" si="9"/>
        <v>246.94</v>
      </c>
      <c r="CD6" s="33">
        <f t="shared" si="9"/>
        <v>334.08</v>
      </c>
      <c r="CE6" s="33">
        <f t="shared" si="9"/>
        <v>819</v>
      </c>
      <c r="CF6" s="33">
        <f t="shared" si="9"/>
        <v>688.75</v>
      </c>
      <c r="CG6" s="33">
        <f t="shared" si="9"/>
        <v>690.86</v>
      </c>
      <c r="CH6" s="33">
        <f t="shared" si="9"/>
        <v>634.67999999999995</v>
      </c>
      <c r="CI6" s="33">
        <f t="shared" si="9"/>
        <v>1021.89</v>
      </c>
      <c r="CJ6" s="33">
        <f t="shared" si="9"/>
        <v>468.36</v>
      </c>
      <c r="CK6" s="32" t="str">
        <f>IF(CK7="","",IF(CK7="-","【-】","【"&amp;SUBSTITUTE(TEXT(CK7,"#,##0.00"),"-","△")&amp;"】"))</f>
        <v>【609.17】</v>
      </c>
      <c r="CL6" s="33">
        <f>IF(CL7="",NA(),CL7)</f>
        <v>24.39</v>
      </c>
      <c r="CM6" s="33">
        <f t="shared" ref="CM6:CU6" si="10">IF(CM7="",NA(),CM7)</f>
        <v>17.07</v>
      </c>
      <c r="CN6" s="33">
        <f t="shared" si="10"/>
        <v>19.510000000000002</v>
      </c>
      <c r="CO6" s="33">
        <f t="shared" si="10"/>
        <v>19.510000000000002</v>
      </c>
      <c r="CP6" s="33">
        <f t="shared" si="10"/>
        <v>19.510000000000002</v>
      </c>
      <c r="CQ6" s="33">
        <f t="shared" si="10"/>
        <v>44.28</v>
      </c>
      <c r="CR6" s="33">
        <f t="shared" si="10"/>
        <v>47.83</v>
      </c>
      <c r="CS6" s="33">
        <f t="shared" si="10"/>
        <v>43.91</v>
      </c>
      <c r="CT6" s="33">
        <f t="shared" si="10"/>
        <v>37.270000000000003</v>
      </c>
      <c r="CU6" s="33">
        <f t="shared" si="10"/>
        <v>53.97</v>
      </c>
      <c r="CV6" s="32" t="str">
        <f>IF(CV7="","",IF(CV7="-","【-】","【"&amp;SUBSTITUTE(TEXT(CV7,"#,##0.00"),"-","△")&amp;"】"))</f>
        <v>【48.43】</v>
      </c>
      <c r="CW6" s="33">
        <f>IF(CW7="",NA(),CW7)</f>
        <v>94.74</v>
      </c>
      <c r="CX6" s="33">
        <f t="shared" ref="CX6:DF6" si="11">IF(CX7="",NA(),CX7)</f>
        <v>97.44</v>
      </c>
      <c r="CY6" s="33">
        <f t="shared" si="11"/>
        <v>97.37</v>
      </c>
      <c r="CZ6" s="33">
        <f t="shared" si="11"/>
        <v>97.56</v>
      </c>
      <c r="DA6" s="33">
        <f t="shared" si="11"/>
        <v>91.43</v>
      </c>
      <c r="DB6" s="33">
        <f t="shared" si="11"/>
        <v>84.31</v>
      </c>
      <c r="DC6" s="33">
        <f t="shared" si="11"/>
        <v>84.46</v>
      </c>
      <c r="DD6" s="33">
        <f t="shared" si="11"/>
        <v>86.66</v>
      </c>
      <c r="DE6" s="33">
        <f t="shared" si="11"/>
        <v>85.78</v>
      </c>
      <c r="DF6" s="33">
        <f t="shared" si="11"/>
        <v>92.01</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73687</v>
      </c>
      <c r="D7" s="35">
        <v>47</v>
      </c>
      <c r="E7" s="35">
        <v>17</v>
      </c>
      <c r="F7" s="35">
        <v>7</v>
      </c>
      <c r="G7" s="35">
        <v>0</v>
      </c>
      <c r="H7" s="35" t="s">
        <v>96</v>
      </c>
      <c r="I7" s="35" t="s">
        <v>97</v>
      </c>
      <c r="J7" s="35" t="s">
        <v>98</v>
      </c>
      <c r="K7" s="35" t="s">
        <v>99</v>
      </c>
      <c r="L7" s="35" t="s">
        <v>100</v>
      </c>
      <c r="M7" s="36" t="s">
        <v>101</v>
      </c>
      <c r="N7" s="36" t="s">
        <v>102</v>
      </c>
      <c r="O7" s="36">
        <v>0.21</v>
      </c>
      <c r="P7" s="36">
        <v>100</v>
      </c>
      <c r="Q7" s="36">
        <v>3670</v>
      </c>
      <c r="R7" s="36">
        <v>16858</v>
      </c>
      <c r="S7" s="36">
        <v>886.47</v>
      </c>
      <c r="T7" s="36">
        <v>19.02</v>
      </c>
      <c r="U7" s="36">
        <v>35</v>
      </c>
      <c r="V7" s="36">
        <v>0.02</v>
      </c>
      <c r="W7" s="36">
        <v>1750</v>
      </c>
      <c r="X7" s="36">
        <v>105.01</v>
      </c>
      <c r="Y7" s="36">
        <v>108.53</v>
      </c>
      <c r="Z7" s="36">
        <v>100.3</v>
      </c>
      <c r="AA7" s="36">
        <v>93.22</v>
      </c>
      <c r="AB7" s="36">
        <v>96.9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234.72</v>
      </c>
      <c r="BF7" s="36">
        <v>78.84</v>
      </c>
      <c r="BG7" s="36">
        <v>76.69</v>
      </c>
      <c r="BH7" s="36">
        <v>48.86</v>
      </c>
      <c r="BI7" s="36">
        <v>2.89</v>
      </c>
      <c r="BJ7" s="36">
        <v>1775.02</v>
      </c>
      <c r="BK7" s="36">
        <v>1844.55</v>
      </c>
      <c r="BL7" s="36">
        <v>1364.98</v>
      </c>
      <c r="BM7" s="36">
        <v>1105.04</v>
      </c>
      <c r="BN7" s="36">
        <v>1196.58</v>
      </c>
      <c r="BO7" s="36">
        <v>1247.32</v>
      </c>
      <c r="BP7" s="36">
        <v>69.900000000000006</v>
      </c>
      <c r="BQ7" s="36">
        <v>77.78</v>
      </c>
      <c r="BR7" s="36">
        <v>71.22</v>
      </c>
      <c r="BS7" s="36">
        <v>50.58</v>
      </c>
      <c r="BT7" s="36">
        <v>21.05</v>
      </c>
      <c r="BU7" s="36">
        <v>24.18</v>
      </c>
      <c r="BV7" s="36">
        <v>22.93</v>
      </c>
      <c r="BW7" s="36">
        <v>24.22</v>
      </c>
      <c r="BX7" s="36">
        <v>16.18</v>
      </c>
      <c r="BY7" s="36">
        <v>38.28</v>
      </c>
      <c r="BZ7" s="36">
        <v>29.13</v>
      </c>
      <c r="CA7" s="36">
        <v>241.38</v>
      </c>
      <c r="CB7" s="36">
        <v>281.14</v>
      </c>
      <c r="CC7" s="36">
        <v>246.94</v>
      </c>
      <c r="CD7" s="36">
        <v>334.08</v>
      </c>
      <c r="CE7" s="36">
        <v>819</v>
      </c>
      <c r="CF7" s="36">
        <v>688.75</v>
      </c>
      <c r="CG7" s="36">
        <v>690.86</v>
      </c>
      <c r="CH7" s="36">
        <v>634.67999999999995</v>
      </c>
      <c r="CI7" s="36">
        <v>1021.89</v>
      </c>
      <c r="CJ7" s="36">
        <v>468.36</v>
      </c>
      <c r="CK7" s="36">
        <v>609.16999999999996</v>
      </c>
      <c r="CL7" s="36">
        <v>24.39</v>
      </c>
      <c r="CM7" s="36">
        <v>17.07</v>
      </c>
      <c r="CN7" s="36">
        <v>19.510000000000002</v>
      </c>
      <c r="CO7" s="36">
        <v>19.510000000000002</v>
      </c>
      <c r="CP7" s="36">
        <v>19.510000000000002</v>
      </c>
      <c r="CQ7" s="36">
        <v>44.28</v>
      </c>
      <c r="CR7" s="36">
        <v>47.83</v>
      </c>
      <c r="CS7" s="36">
        <v>43.91</v>
      </c>
      <c r="CT7" s="36">
        <v>37.270000000000003</v>
      </c>
      <c r="CU7" s="36">
        <v>53.97</v>
      </c>
      <c r="CV7" s="36">
        <v>48.43</v>
      </c>
      <c r="CW7" s="36">
        <v>94.74</v>
      </c>
      <c r="CX7" s="36">
        <v>97.44</v>
      </c>
      <c r="CY7" s="36">
        <v>97.37</v>
      </c>
      <c r="CZ7" s="36">
        <v>97.56</v>
      </c>
      <c r="DA7" s="36">
        <v>91.43</v>
      </c>
      <c r="DB7" s="36">
        <v>84.31</v>
      </c>
      <c r="DC7" s="36">
        <v>84.46</v>
      </c>
      <c r="DD7" s="36">
        <v>86.66</v>
      </c>
      <c r="DE7" s="36">
        <v>85.78</v>
      </c>
      <c r="DF7" s="36">
        <v>92.01</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2017-02-08T03:19:33Z</dcterms:created>
  <dcterms:modified xsi:type="dcterms:W3CDTF">2017-02-20T08:48:10Z</dcterms:modified>
  <cp:category/>
</cp:coreProperties>
</file>