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経営戦略Ｄ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<sst xmlns="http://schemas.openxmlformats.org/spreadsheetml/2006/main" count="221" uniqueCount="111">
  <si>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</si>
  <si>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</si>
  <si>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</si>
  <si>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</si>
  <si>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</si>
  <si>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</si>
  <si>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</si>
  <si>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</si>
  <si>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</si>
  <si>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</si>
  <si>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</si>
  <si>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</si>
  <si>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</si>
  <si>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</si>
  <si>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</si>
  <si>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</si>
  <si>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</si>
  <si>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</si>
  <si>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</si>
  <si>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</si>
  <si>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</si>
  <si>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</si>
  <si>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</si>
  <si>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</si>
  <si>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</si>
  <si>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</si>
  <si>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</si>
  <si>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</si>
  <si>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</si>
  <si>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</si>
  <si>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</si>
  <si>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</si>
  <si>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</si>
  <si>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</si>
  <si>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</si>
  <si>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</si>
  <si>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</si>
  <si>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</si>
  <si>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</si>
  <si>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</si>
  <si>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</si>
  <si>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</si>
  <si>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</si>
  <si>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</si>
  <si>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</si>
  <si>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</si>
  <si>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</si>
  <si>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</si>
  <si>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</si>
  <si>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</si>
  <si>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</si>
  <si>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</si>
  <si>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</si>
  <si>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</si>
  <si>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</si>
  <si>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</si>
  <si>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</si>
  <si>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</si>
  <si>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</si>
  <si>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</si>
  <si>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</si>
  <si>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</si>
  <si>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</si>
  <si>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</si>
  <si>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</si>
  <si>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</si>
  <si>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</si>
  <si>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</si>
  <si>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</si>
  <si>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</si>
  <si>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</si>
  <si>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</si>
  <si>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</si>
  <si>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</si>
  <si>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</si>
  <si>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</si>
  <si>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</si>
  <si>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</si>
  <si>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</si>
  <si>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</si>
  <si>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</si>
  <si>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</si>
  <si>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</si>
  <si>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</si>
  <si>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</si>
  <si>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</si>
  <si>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</si>
  <si>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</si>
  <si>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</si>
  <si>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</si>
  <si>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</si>
  <si>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</si>
  <si>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</si>
  <si>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</si>
  <si>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</si>
  <si>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</si>
  <si>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棚倉町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</si>
  <si>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</si>
  <si>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</si>
  <si>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</si>
  <si>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</si>
  <si>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</si>
  <si>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</si>
  <si>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</si>
  <si>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</si>
  <si>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</si>
  <si>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</si>
  <si>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</si>
  <si>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施設は、計画対象人口2,230人、計画処理対象戸数405戸という事業規模で平成9年度から供用開始となっており、平成27年度末の処理区域内の人口別接続率が69.2%、戸数別接続率が60.7%となっております。
　収益的収支比率は、赤字を示しており不足する費用については、一般会計からの操出金によって賄っています。農業集落排水事業は、施設整備が完了していますので新たな投資が必要なければ、地方債の償還が徐々に減少することが見込まれますが、現在資本費平準化債を毎年借り入れして整備費用の後年度繰り延べ調整を行っていますので、総収益が年々伸びている状況ではありますが、収益的収支比率が大幅に改善する水準ではありません。
　企業債残高対事業規模比率については、事業が完了しているので年々数値が減少してきていますが、資本費平準化債の影響で減少が緩やかになっています。
　経費回収率及び汚水処理原価については、類団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年5%程度の伸びとなっている接続率をさらに伸ばせるよう取り組むことで経営の健全化、施設等の効率性の向上に努めていきます。</t>
    <phoneticPr fontId="4"/>
  </si>
  <si>
    <t>　農業集落排水施設の供用開始は、平成9年4月となっており、事業開始から40年未満であるため管路については、事業開始当初に布設して以降、耐用年数経過による更新を行っていないため平成23年度を除いて管渠更新率が表示されていません。平成23年度は、東日本大震災で被災した管路の布設替えを施工しましたので更新率が表示されています。　
　管渠以外の重要施設については、施設本体以外に電気設備や機械設備などが順次更新時期を迎えており、適宜メンテナンスを行いながら必要に応じて効率的な更新を実施していかなければなりません。
　今後は、国の補助事業である機能強化事業の採択に向けた取り組みを進めながら施設の適正な維持管理及び更新に取り組んでいきます。</t>
    <phoneticPr fontId="4"/>
  </si>
  <si>
    <t>　農業集落排水事業は、計画策定時に見込んだ処理人口、処理戸数、処理水量を超えて加入者を増やすことができないため、より効率的な維持管理が求められる事業であり、受益者が限定されることから適正な料金負担も考慮していかなければなりません。
　平成27年度の資本費を除く総費用が約4千万円であるのに対し、料金収入は約1千2百万円となっており、接続率が仮に100%となっても料金収入は2千5百万から3千万円程度までしか見込めませんので、現行の料金水準では、一般会計からの操出金に頼らなければ赤字が解消できないことになりますが、公共下水道料金や近隣市町村の料金水準などと均衡させることも必要ですので、単純な料金改定はできません。
　これらの点を踏まえ、今後予測される施設の更新や修繕などの新たな費用負担を見込んだ維持管理及び再投資の計画性が重要な課題となってきます。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</si>
</sst>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0.33</c:v>
                </c:pt>
                <c:pt idx="1">
                  <c:v>0</c:v>
                </c:pt>
                <c:pt idx="2">
                  <c:v>0</c:v>
                </c:pt>
                <c:pt idx="3">
                  <c:v>0</c:v>
                </c:pt>
                <c:pt idx="4">
                  <c:v>0</c:v>
                </c:pt>
              </c:numCache>
            </c:numRef>
          </c:val>
        </c:ser>
        <c:dLbls>
          <c:showLegendKey val="0"/>
          <c:showVal val="0"/>
          <c:showCatName val="0"/>
          <c:showSerName val="0"/>
          <c:showPercent val="0"/>
          <c:showBubbleSize val="0"/>
        </c:dLbls>
        <c:gapWidth val="150"/>
        <c:axId val="277443400"/>
        <c:axId val="21370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77443400"/>
        <c:axId val="213702152"/>
      </c:lineChart>
      <c:dateAx>
        <c:axId val="277443400"/>
        <c:scaling>
          <c:orientation val="minMax"/>
        </c:scaling>
        <c:delete val="1"/>
        <c:axPos val="b"/>
        <c:numFmt formatCode="ge" sourceLinked="1"/>
        <c:majorTickMark val="none"/>
        <c:minorTickMark val="none"/>
        <c:tickLblPos val="none"/>
        <c:crossAx val="213702152"/>
        <c:crosses val="autoZero"/>
        <c:auto val="1"/>
        <c:lblOffset val="100"/>
        <c:baseTimeUnit val="years"/>
      </c:dateAx>
      <c:valAx>
        <c:axId val="21370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28.16</c:v>
                </c:pt>
                <c:pt idx="1">
                  <c:v>28.03</c:v>
                </c:pt>
                <c:pt idx="2">
                  <c:v>28.44</c:v>
                </c:pt>
                <c:pt idx="3">
                  <c:v>28.71</c:v>
                </c:pt>
                <c:pt idx="4">
                  <c:v>30.07</c:v>
                </c:pt>
              </c:numCache>
            </c:numRef>
          </c:val>
        </c:ser>
        <c:dLbls>
          <c:showLegendKey val="0"/>
          <c:showVal val="0"/>
          <c:showCatName val="0"/>
          <c:showSerName val="0"/>
          <c:showPercent val="0"/>
          <c:showBubbleSize val="0"/>
        </c:dLbls>
        <c:gapWidth val="150"/>
        <c:axId val="278769344"/>
        <c:axId val="27876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78769344"/>
        <c:axId val="278768560"/>
      </c:lineChart>
      <c:dateAx>
        <c:axId val="278769344"/>
        <c:scaling>
          <c:orientation val="minMax"/>
        </c:scaling>
        <c:delete val="1"/>
        <c:axPos val="b"/>
        <c:numFmt formatCode="ge" sourceLinked="1"/>
        <c:majorTickMark val="none"/>
        <c:minorTickMark val="none"/>
        <c:tickLblPos val="none"/>
        <c:crossAx val="278768560"/>
        <c:crosses val="autoZero"/>
        <c:auto val="1"/>
        <c:lblOffset val="100"/>
        <c:baseTimeUnit val="years"/>
      </c:dateAx>
      <c:valAx>
        <c:axId val="27876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62.32</c:v>
                </c:pt>
                <c:pt idx="1">
                  <c:v>61.83</c:v>
                </c:pt>
                <c:pt idx="2">
                  <c:v>63.07</c:v>
                </c:pt>
                <c:pt idx="3">
                  <c:v>63.15</c:v>
                </c:pt>
                <c:pt idx="4">
                  <c:v>63.52</c:v>
                </c:pt>
              </c:numCache>
            </c:numRef>
          </c:val>
        </c:ser>
        <c:dLbls>
          <c:showLegendKey val="0"/>
          <c:showVal val="0"/>
          <c:showCatName val="0"/>
          <c:showSerName val="0"/>
          <c:showPercent val="0"/>
          <c:showBubbleSize val="0"/>
        </c:dLbls>
        <c:gapWidth val="150"/>
        <c:axId val="278763856"/>
        <c:axId val="27876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78763856"/>
        <c:axId val="278766600"/>
      </c:lineChart>
      <c:dateAx>
        <c:axId val="278763856"/>
        <c:scaling>
          <c:orientation val="minMax"/>
        </c:scaling>
        <c:delete val="1"/>
        <c:axPos val="b"/>
        <c:numFmt formatCode="ge" sourceLinked="1"/>
        <c:majorTickMark val="none"/>
        <c:minorTickMark val="none"/>
        <c:tickLblPos val="none"/>
        <c:crossAx val="278766600"/>
        <c:crosses val="autoZero"/>
        <c:auto val="1"/>
        <c:lblOffset val="100"/>
        <c:baseTimeUnit val="years"/>
      </c:dateAx>
      <c:valAx>
        <c:axId val="27876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82.35</c:v>
                </c:pt>
                <c:pt idx="1">
                  <c:v>82.59</c:v>
                </c:pt>
                <c:pt idx="2">
                  <c:v>73.72</c:v>
                </c:pt>
                <c:pt idx="3">
                  <c:v>81.64</c:v>
                </c:pt>
                <c:pt idx="4">
                  <c:v>80</c:v>
                </c:pt>
              </c:numCache>
            </c:numRef>
          </c:val>
        </c:ser>
        <c:dLbls>
          <c:showLegendKey val="0"/>
          <c:showVal val="0"/>
          <c:showCatName val="0"/>
          <c:showSerName val="0"/>
          <c:showPercent val="0"/>
          <c:showBubbleSize val="0"/>
        </c:dLbls>
        <c:gapWidth val="150"/>
        <c:axId val="214934632"/>
        <c:axId val="21493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34632"/>
        <c:axId val="214933064"/>
      </c:lineChart>
      <c:dateAx>
        <c:axId val="214934632"/>
        <c:scaling>
          <c:orientation val="minMax"/>
        </c:scaling>
        <c:delete val="1"/>
        <c:axPos val="b"/>
        <c:numFmt formatCode="ge" sourceLinked="1"/>
        <c:majorTickMark val="none"/>
        <c:minorTickMark val="none"/>
        <c:tickLblPos val="none"/>
        <c:crossAx val="214933064"/>
        <c:crosses val="autoZero"/>
        <c:auto val="1"/>
        <c:lblOffset val="100"/>
        <c:baseTimeUnit val="years"/>
      </c:dateAx>
      <c:valAx>
        <c:axId val="21493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934240"/>
        <c:axId val="21493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34240"/>
        <c:axId val="214931888"/>
      </c:lineChart>
      <c:dateAx>
        <c:axId val="214934240"/>
        <c:scaling>
          <c:orientation val="minMax"/>
        </c:scaling>
        <c:delete val="1"/>
        <c:axPos val="b"/>
        <c:numFmt formatCode="ge" sourceLinked="1"/>
        <c:majorTickMark val="none"/>
        <c:minorTickMark val="none"/>
        <c:tickLblPos val="none"/>
        <c:crossAx val="214931888"/>
        <c:crosses val="autoZero"/>
        <c:auto val="1"/>
        <c:lblOffset val="100"/>
        <c:baseTimeUnit val="years"/>
      </c:dateAx>
      <c:valAx>
        <c:axId val="21493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932672"/>
        <c:axId val="27815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932672"/>
        <c:axId val="278159768"/>
      </c:lineChart>
      <c:dateAx>
        <c:axId val="214932672"/>
        <c:scaling>
          <c:orientation val="minMax"/>
        </c:scaling>
        <c:delete val="1"/>
        <c:axPos val="b"/>
        <c:numFmt formatCode="ge" sourceLinked="1"/>
        <c:majorTickMark val="none"/>
        <c:minorTickMark val="none"/>
        <c:tickLblPos val="none"/>
        <c:crossAx val="278159768"/>
        <c:crosses val="autoZero"/>
        <c:auto val="1"/>
        <c:lblOffset val="100"/>
        <c:baseTimeUnit val="years"/>
      </c:dateAx>
      <c:valAx>
        <c:axId val="27815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8165256"/>
        <c:axId val="2781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8165256"/>
        <c:axId val="278160160"/>
      </c:lineChart>
      <c:dateAx>
        <c:axId val="278165256"/>
        <c:scaling>
          <c:orientation val="minMax"/>
        </c:scaling>
        <c:delete val="1"/>
        <c:axPos val="b"/>
        <c:numFmt formatCode="ge" sourceLinked="1"/>
        <c:majorTickMark val="none"/>
        <c:minorTickMark val="none"/>
        <c:tickLblPos val="none"/>
        <c:crossAx val="278160160"/>
        <c:crosses val="autoZero"/>
        <c:auto val="1"/>
        <c:lblOffset val="100"/>
        <c:baseTimeUnit val="years"/>
      </c:dateAx>
      <c:valAx>
        <c:axId val="2781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8162512"/>
        <c:axId val="27816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8162512"/>
        <c:axId val="278160552"/>
      </c:lineChart>
      <c:dateAx>
        <c:axId val="278162512"/>
        <c:scaling>
          <c:orientation val="minMax"/>
        </c:scaling>
        <c:delete val="1"/>
        <c:axPos val="b"/>
        <c:numFmt formatCode="ge" sourceLinked="1"/>
        <c:majorTickMark val="none"/>
        <c:minorTickMark val="none"/>
        <c:tickLblPos val="none"/>
        <c:crossAx val="278160552"/>
        <c:crosses val="autoZero"/>
        <c:auto val="1"/>
        <c:lblOffset val="100"/>
        <c:baseTimeUnit val="years"/>
      </c:dateAx>
      <c:valAx>
        <c:axId val="27816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6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291.44</c:v>
                </c:pt>
                <c:pt idx="1">
                  <c:v>260.06</c:v>
                </c:pt>
                <c:pt idx="2">
                  <c:v>259.23</c:v>
                </c:pt>
                <c:pt idx="3">
                  <c:v>244.13</c:v>
                </c:pt>
                <c:pt idx="4">
                  <c:v>3930.69</c:v>
                </c:pt>
              </c:numCache>
            </c:numRef>
          </c:val>
        </c:ser>
        <c:dLbls>
          <c:showLegendKey val="0"/>
          <c:showVal val="0"/>
          <c:showCatName val="0"/>
          <c:showSerName val="0"/>
          <c:showPercent val="0"/>
          <c:showBubbleSize val="0"/>
        </c:dLbls>
        <c:gapWidth val="150"/>
        <c:axId val="278166432"/>
        <c:axId val="2781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78166432"/>
        <c:axId val="278164080"/>
      </c:lineChart>
      <c:dateAx>
        <c:axId val="278166432"/>
        <c:scaling>
          <c:orientation val="minMax"/>
        </c:scaling>
        <c:delete val="1"/>
        <c:axPos val="b"/>
        <c:numFmt formatCode="ge" sourceLinked="1"/>
        <c:majorTickMark val="none"/>
        <c:minorTickMark val="none"/>
        <c:tickLblPos val="none"/>
        <c:crossAx val="278164080"/>
        <c:crosses val="autoZero"/>
        <c:auto val="1"/>
        <c:lblOffset val="100"/>
        <c:baseTimeUnit val="years"/>
      </c:dateAx>
      <c:valAx>
        <c:axId val="2781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37.659999999999997</c:v>
                </c:pt>
                <c:pt idx="1">
                  <c:v>53.73</c:v>
                </c:pt>
                <c:pt idx="2">
                  <c:v>48.85</c:v>
                </c:pt>
                <c:pt idx="3">
                  <c:v>35.26</c:v>
                </c:pt>
                <c:pt idx="4">
                  <c:v>35.479999999999997</c:v>
                </c:pt>
              </c:numCache>
            </c:numRef>
          </c:val>
        </c:ser>
        <c:dLbls>
          <c:showLegendKey val="0"/>
          <c:showVal val="0"/>
          <c:showCatName val="0"/>
          <c:showSerName val="0"/>
          <c:showPercent val="0"/>
          <c:showBubbleSize val="0"/>
        </c:dLbls>
        <c:gapWidth val="150"/>
        <c:axId val="278164472"/>
        <c:axId val="278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78164472"/>
        <c:axId val="278164864"/>
      </c:lineChart>
      <c:dateAx>
        <c:axId val="278164472"/>
        <c:scaling>
          <c:orientation val="minMax"/>
        </c:scaling>
        <c:delete val="1"/>
        <c:axPos val="b"/>
        <c:numFmt formatCode="ge" sourceLinked="1"/>
        <c:majorTickMark val="none"/>
        <c:minorTickMark val="none"/>
        <c:tickLblPos val="none"/>
        <c:crossAx val="278164864"/>
        <c:crosses val="autoZero"/>
        <c:auto val="1"/>
        <c:lblOffset val="100"/>
        <c:baseTimeUnit val="years"/>
      </c:dateAx>
      <c:valAx>
        <c:axId val="278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6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393.71</c:v>
                </c:pt>
                <c:pt idx="1">
                  <c:v>280.37</c:v>
                </c:pt>
                <c:pt idx="2">
                  <c:v>306.19</c:v>
                </c:pt>
                <c:pt idx="3">
                  <c:v>435.47</c:v>
                </c:pt>
                <c:pt idx="4">
                  <c:v>452.99</c:v>
                </c:pt>
              </c:numCache>
            </c:numRef>
          </c:val>
        </c:ser>
        <c:dLbls>
          <c:showLegendKey val="0"/>
          <c:showVal val="0"/>
          <c:showCatName val="0"/>
          <c:showSerName val="0"/>
          <c:showPercent val="0"/>
          <c:showBubbleSize val="0"/>
        </c:dLbls>
        <c:gapWidth val="150"/>
        <c:axId val="278160944"/>
        <c:axId val="27876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78160944"/>
        <c:axId val="278763464"/>
      </c:lineChart>
      <c:dateAx>
        <c:axId val="278160944"/>
        <c:scaling>
          <c:orientation val="minMax"/>
        </c:scaling>
        <c:delete val="1"/>
        <c:axPos val="b"/>
        <c:numFmt formatCode="ge" sourceLinked="1"/>
        <c:majorTickMark val="none"/>
        <c:minorTickMark val="none"/>
        <c:tickLblPos val="none"/>
        <c:crossAx val="278763464"/>
        <c:crosses val="autoZero"/>
        <c:auto val="1"/>
        <c:lblOffset val="100"/>
        <c:baseTimeUnit val="years"/>
      </c:dateAx>
      <c:valAx>
        <c:axId val="27876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6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棚倉町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14665</v>
      </c>
      <c r="AM8" s="64"/>
      <c r="AN8" s="64"/>
      <c r="AO8" s="64"/>
      <c r="AP8" s="64"/>
      <c r="AQ8" s="64"/>
      <c r="AR8" s="64"/>
      <c r="AS8" s="64"/>
      <c r="AT8" s="63">
        <f>データ!S6</f>
        <v>159.93</v>
      </c>
      <c r="AU8" s="63"/>
      <c r="AV8" s="63"/>
      <c r="AW8" s="63"/>
      <c r="AX8" s="63"/>
      <c r="AY8" s="63"/>
      <c r="AZ8" s="63"/>
      <c r="BA8" s="63"/>
      <c r="BB8" s="63">
        <f>データ!T6</f>
        <v>91.7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12.94</v>
      </c>
      <c r="Q10" s="63"/>
      <c r="R10" s="63"/>
      <c r="S10" s="63"/>
      <c r="T10" s="63"/>
      <c r="U10" s="63"/>
      <c r="V10" s="63"/>
      <c r="W10" s="63">
        <f>データ!P6</f>
        <v>91.44</v>
      </c>
      <c r="X10" s="63"/>
      <c r="Y10" s="63"/>
      <c r="Z10" s="63"/>
      <c r="AA10" s="63"/>
      <c r="AB10" s="63"/>
      <c r="AC10" s="63"/>
      <c r="AD10" s="64">
        <f>データ!Q6</f>
        <v>2830</v>
      </c>
      <c r="AE10" s="64"/>
      <c r="AF10" s="64"/>
      <c r="AG10" s="64"/>
      <c r="AH10" s="64"/>
      <c r="AI10" s="64"/>
      <c r="AJ10" s="64"/>
      <c r="AK10" s="2"/>
      <c r="AL10" s="64">
        <f>データ!U6</f>
        <v>1886</v>
      </c>
      <c r="AM10" s="64"/>
      <c r="AN10" s="64"/>
      <c r="AO10" s="64"/>
      <c r="AP10" s="64"/>
      <c r="AQ10" s="64"/>
      <c r="AR10" s="64"/>
      <c r="AS10" s="64"/>
      <c r="AT10" s="63">
        <f>データ!V6</f>
        <v>2.4700000000000002</v>
      </c>
      <c r="AU10" s="63"/>
      <c r="AV10" s="63"/>
      <c r="AW10" s="63"/>
      <c r="AX10" s="63"/>
      <c r="AY10" s="63"/>
      <c r="AZ10" s="63"/>
      <c r="BA10" s="63"/>
      <c r="BB10" s="63">
        <f>データ!W6</f>
        <v>763.56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74811</v>
      </c>
      <c r="D6" s="31">
        <f t="shared" si="3"/>
        <v>47</v>
      </c>
      <c r="E6" s="31">
        <f t="shared" si="3"/>
        <v>17</v>
      </c>
      <c r="F6" s="31">
        <f t="shared" si="3"/>
        <v>5</v>
      </c>
      <c r="G6" s="31">
        <f t="shared" si="3"/>
        <v>0</v>
      </c>
      <c r="H6" s="31" t="str">
        <f t="shared" si="3"/>
        <v>福島県　棚倉町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12.94</v>
      </c>
      <c r="P6" s="32">
        <f t="shared" si="3"/>
        <v>91.44</v>
      </c>
      <c r="Q6" s="32">
        <f t="shared" si="3"/>
        <v>2830</v>
      </c>
      <c r="R6" s="32">
        <f t="shared" si="3"/>
        <v>14665</v>
      </c>
      <c r="S6" s="32">
        <f t="shared" si="3"/>
        <v>159.93</v>
      </c>
      <c r="T6" s="32">
        <f t="shared" si="3"/>
        <v>91.7</v>
      </c>
      <c r="U6" s="32">
        <f t="shared" si="3"/>
        <v>1886</v>
      </c>
      <c r="V6" s="32">
        <f t="shared" si="3"/>
        <v>2.4700000000000002</v>
      </c>
      <c r="W6" s="32">
        <f t="shared" si="3"/>
        <v>763.56</v>
      </c>
      <c r="X6" s="33">
        <f>IF(X7="",NA(),X7)</f>
        <v>82.35</v>
      </c>
      <c r="Y6" s="33">
        <f t="shared" ref="Y6:AG6" si="4">IF(Y7="",NA(),Y7)</f>
        <v>82.59</v>
      </c>
      <c r="Z6" s="33">
        <f t="shared" si="4"/>
        <v>73.72</v>
      </c>
      <c r="AA6" s="33">
        <f t="shared" si="4"/>
        <v>81.64</v>
      </c>
      <c r="AB6" s="33">
        <f t="shared" si="4"/>
        <v>80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291.44</v>
      </c>
      <c r="BF6" s="33">
        <f t="shared" ref="BF6:BN6" si="7">IF(BF7="",NA(),BF7)</f>
        <v>260.06</v>
      </c>
      <c r="BG6" s="33">
        <f t="shared" si="7"/>
        <v>259.23</v>
      </c>
      <c r="BH6" s="33">
        <f t="shared" si="7"/>
        <v>244.13</v>
      </c>
      <c r="BI6" s="33">
        <f t="shared" si="7"/>
        <v>3930.69</v>
      </c>
      <c r="BJ6" s="33">
        <f t="shared" si="7"/>
        <v>1224.75</v>
      </c>
      <c r="BK6" s="33">
        <f t="shared" si="7"/>
        <v>1197.82</v>
      </c>
      <c r="BL6" s="33">
        <f t="shared" si="7"/>
        <v>1126.77</v>
      </c>
      <c r="BM6" s="33">
        <f t="shared" si="7"/>
        <v>1044.8</v>
      </c>
      <c r="BN6" s="33">
        <f t="shared" si="7"/>
        <v>1081.8</v>
      </c>
      <c r="BO6" s="32" t="str">
        <f>IF(BO7="","",IF(BO7="-","【-】","【"&amp;SUBSTITUTE(TEXT(BO7,"#,##0.00"),"-","△")&amp;"】"))</f>
        <v>【1,015.77】</v>
      </c>
      <c r="BP6" s="33">
        <f>IF(BP7="",NA(),BP7)</f>
        <v>37.659999999999997</v>
      </c>
      <c r="BQ6" s="33">
        <f t="shared" ref="BQ6:BY6" si="8">IF(BQ7="",NA(),BQ7)</f>
        <v>53.73</v>
      </c>
      <c r="BR6" s="33">
        <f t="shared" si="8"/>
        <v>48.85</v>
      </c>
      <c r="BS6" s="33">
        <f t="shared" si="8"/>
        <v>35.26</v>
      </c>
      <c r="BT6" s="33">
        <f t="shared" si="8"/>
        <v>35.479999999999997</v>
      </c>
      <c r="BU6" s="33">
        <f t="shared" si="8"/>
        <v>42.13</v>
      </c>
      <c r="BV6" s="33">
        <f t="shared" si="8"/>
        <v>51.03</v>
      </c>
      <c r="BW6" s="33">
        <f t="shared" si="8"/>
        <v>50.9</v>
      </c>
      <c r="BX6" s="33">
        <f t="shared" si="8"/>
        <v>50.82</v>
      </c>
      <c r="BY6" s="33">
        <f t="shared" si="8"/>
        <v>52.19</v>
      </c>
      <c r="BZ6" s="32" t="str">
        <f>IF(BZ7="","",IF(BZ7="-","【-】","【"&amp;SUBSTITUTE(TEXT(BZ7,"#,##0.00"),"-","△")&amp;"】"))</f>
        <v>【52.78】</v>
      </c>
      <c r="CA6" s="33">
        <f>IF(CA7="",NA(),CA7)</f>
        <v>393.71</v>
      </c>
      <c r="CB6" s="33">
        <f t="shared" ref="CB6:CJ6" si="9">IF(CB7="",NA(),CB7)</f>
        <v>280.37</v>
      </c>
      <c r="CC6" s="33">
        <f t="shared" si="9"/>
        <v>306.19</v>
      </c>
      <c r="CD6" s="33">
        <f t="shared" si="9"/>
        <v>435.47</v>
      </c>
      <c r="CE6" s="33">
        <f t="shared" si="9"/>
        <v>452.99</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28.16</v>
      </c>
      <c r="CM6" s="33">
        <f t="shared" ref="CM6:CU6" si="10">IF(CM7="",NA(),CM7)</f>
        <v>28.03</v>
      </c>
      <c r="CN6" s="33">
        <f t="shared" si="10"/>
        <v>28.44</v>
      </c>
      <c r="CO6" s="33">
        <f t="shared" si="10"/>
        <v>28.71</v>
      </c>
      <c r="CP6" s="33">
        <f t="shared" si="10"/>
        <v>30.07</v>
      </c>
      <c r="CQ6" s="33">
        <f t="shared" si="10"/>
        <v>46.85</v>
      </c>
      <c r="CR6" s="33">
        <f t="shared" si="10"/>
        <v>54.74</v>
      </c>
      <c r="CS6" s="33">
        <f t="shared" si="10"/>
        <v>53.78</v>
      </c>
      <c r="CT6" s="33">
        <f t="shared" si="10"/>
        <v>53.24</v>
      </c>
      <c r="CU6" s="33">
        <f t="shared" si="10"/>
        <v>52.31</v>
      </c>
      <c r="CV6" s="32" t="str">
        <f>IF(CV7="","",IF(CV7="-","【-】","【"&amp;SUBSTITUTE(TEXT(CV7,"#,##0.00"),"-","△")&amp;"】"))</f>
        <v>【52.74】</v>
      </c>
      <c r="CW6" s="33">
        <f>IF(CW7="",NA(),CW7)</f>
        <v>62.32</v>
      </c>
      <c r="CX6" s="33">
        <f t="shared" ref="CX6:DF6" si="11">IF(CX7="",NA(),CX7)</f>
        <v>61.83</v>
      </c>
      <c r="CY6" s="33">
        <f t="shared" si="11"/>
        <v>63.07</v>
      </c>
      <c r="CZ6" s="33">
        <f t="shared" si="11"/>
        <v>63.15</v>
      </c>
      <c r="DA6" s="33">
        <f t="shared" si="11"/>
        <v>63.52</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0.33</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74811</v>
      </c>
      <c r="D7" s="35">
        <v>47</v>
      </c>
      <c r="E7" s="35">
        <v>17</v>
      </c>
      <c r="F7" s="35">
        <v>5</v>
      </c>
      <c r="G7" s="35">
        <v>0</v>
      </c>
      <c r="H7" s="35" t="s">
        <v>96</v>
      </c>
      <c r="I7" s="35" t="s">
        <v>97</v>
      </c>
      <c r="J7" s="35" t="s">
        <v>98</v>
      </c>
      <c r="K7" s="35" t="s">
        <v>99</v>
      </c>
      <c r="L7" s="35" t="s">
        <v>100</v>
      </c>
      <c r="M7" s="36" t="s">
        <v>101</v>
      </c>
      <c r="N7" s="36" t="s">
        <v>102</v>
      </c>
      <c r="O7" s="36">
        <v>12.94</v>
      </c>
      <c r="P7" s="36">
        <v>91.44</v>
      </c>
      <c r="Q7" s="36">
        <v>2830</v>
      </c>
      <c r="R7" s="36">
        <v>14665</v>
      </c>
      <c r="S7" s="36">
        <v>159.93</v>
      </c>
      <c r="T7" s="36">
        <v>91.7</v>
      </c>
      <c r="U7" s="36">
        <v>1886</v>
      </c>
      <c r="V7" s="36">
        <v>2.4700000000000002</v>
      </c>
      <c r="W7" s="36">
        <v>763.56</v>
      </c>
      <c r="X7" s="36">
        <v>82.35</v>
      </c>
      <c r="Y7" s="36">
        <v>82.59</v>
      </c>
      <c r="Z7" s="36">
        <v>73.72</v>
      </c>
      <c r="AA7" s="36">
        <v>81.64</v>
      </c>
      <c r="AB7" s="36">
        <v>80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291.44</v>
      </c>
      <c r="BF7" s="36">
        <v>260.06</v>
      </c>
      <c r="BG7" s="36">
        <v>259.23</v>
      </c>
      <c r="BH7" s="36">
        <v>244.13</v>
      </c>
      <c r="BI7" s="36">
        <v>3930.69</v>
      </c>
      <c r="BJ7" s="36">
        <v>1224.75</v>
      </c>
      <c r="BK7" s="36">
        <v>1197.82</v>
      </c>
      <c r="BL7" s="36">
        <v>1126.77</v>
      </c>
      <c r="BM7" s="36">
        <v>1044.8</v>
      </c>
      <c r="BN7" s="36">
        <v>1081.8</v>
      </c>
      <c r="BO7" s="36">
        <v>1015.77</v>
      </c>
      <c r="BP7" s="36">
        <v>37.659999999999997</v>
      </c>
      <c r="BQ7" s="36">
        <v>53.73</v>
      </c>
      <c r="BR7" s="36">
        <v>48.85</v>
      </c>
      <c r="BS7" s="36">
        <v>35.26</v>
      </c>
      <c r="BT7" s="36">
        <v>35.479999999999997</v>
      </c>
      <c r="BU7" s="36">
        <v>42.13</v>
      </c>
      <c r="BV7" s="36">
        <v>51.03</v>
      </c>
      <c r="BW7" s="36">
        <v>50.9</v>
      </c>
      <c r="BX7" s="36">
        <v>50.82</v>
      </c>
      <c r="BY7" s="36">
        <v>52.19</v>
      </c>
      <c r="BZ7" s="36">
        <v>52.78</v>
      </c>
      <c r="CA7" s="36">
        <v>393.71</v>
      </c>
      <c r="CB7" s="36">
        <v>280.37</v>
      </c>
      <c r="CC7" s="36">
        <v>306.19</v>
      </c>
      <c r="CD7" s="36">
        <v>435.47</v>
      </c>
      <c r="CE7" s="36">
        <v>452.99</v>
      </c>
      <c r="CF7" s="36">
        <v>348.41</v>
      </c>
      <c r="CG7" s="36">
        <v>289.60000000000002</v>
      </c>
      <c r="CH7" s="36">
        <v>293.27</v>
      </c>
      <c r="CI7" s="36">
        <v>300.52</v>
      </c>
      <c r="CJ7" s="36">
        <v>296.14</v>
      </c>
      <c r="CK7" s="36">
        <v>289.81</v>
      </c>
      <c r="CL7" s="36">
        <v>28.16</v>
      </c>
      <c r="CM7" s="36">
        <v>28.03</v>
      </c>
      <c r="CN7" s="36">
        <v>28.44</v>
      </c>
      <c r="CO7" s="36">
        <v>28.71</v>
      </c>
      <c r="CP7" s="36">
        <v>30.07</v>
      </c>
      <c r="CQ7" s="36">
        <v>46.85</v>
      </c>
      <c r="CR7" s="36">
        <v>54.74</v>
      </c>
      <c r="CS7" s="36">
        <v>53.78</v>
      </c>
      <c r="CT7" s="36">
        <v>53.24</v>
      </c>
      <c r="CU7" s="36">
        <v>52.31</v>
      </c>
      <c r="CV7" s="36">
        <v>52.74</v>
      </c>
      <c r="CW7" s="36">
        <v>62.32</v>
      </c>
      <c r="CX7" s="36">
        <v>61.83</v>
      </c>
      <c r="CY7" s="36">
        <v>63.07</v>
      </c>
      <c r="CZ7" s="36">
        <v>63.15</v>
      </c>
      <c r="DA7" s="36">
        <v>63.52</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0.33</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u0046</cp:lastModifiedBy>
  <dcterms:created xsi:type="dcterms:W3CDTF">2017-02-08T03:07:56Z</dcterms:created>
  <dcterms:modified xsi:type="dcterms:W3CDTF">2017-02-20T07:32:15Z</dcterms:modified>
  <cp:category/>
</cp:coreProperties>
</file>