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経営戦略関係\28経営比較分析表\"/>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<sst xmlns="http://schemas.openxmlformats.org/spreadsheetml/2006/main" count="221" uniqueCount="111">
  <si>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</si>
  <si>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</si>
  <si>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</si>
  <si>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</si>
  <si>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</si>
  <si>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</si>
  <si>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</si>
  <si>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</si>
  <si>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</si>
  <si>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</si>
  <si>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</si>
  <si>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</si>
  <si>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</si>
  <si>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</si>
  <si>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</si>
  <si>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</si>
  <si>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</si>
  <si>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</si>
  <si>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</si>
  <si>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</si>
  <si>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</si>
  <si>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</si>
  <si>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</si>
  <si>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</si>
  <si>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</si>
  <si>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</si>
  <si>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</si>
  <si>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</si>
  <si>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</si>
  <si>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</si>
  <si>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</si>
  <si>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</si>
  <si>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</si>
  <si>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</si>
  <si>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</si>
  <si>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</si>
  <si>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</si>
  <si>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</si>
  <si>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</si>
  <si>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</si>
  <si>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</si>
  <si>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</si>
  <si>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</si>
  <si>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</si>
  <si>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</si>
  <si>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</si>
  <si>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</si>
  <si>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</si>
  <si>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</si>
  <si>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</si>
  <si>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</si>
  <si>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</si>
  <si>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</si>
  <si>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</si>
  <si>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</si>
  <si>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</si>
  <si>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</si>
  <si>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</si>
  <si>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</si>
  <si>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</si>
  <si>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</si>
  <si>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</si>
  <si>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</si>
  <si>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</si>
  <si>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</si>
  <si>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</si>
  <si>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</si>
  <si>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</si>
  <si>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</si>
  <si>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</si>
  <si>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</si>
  <si>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</si>
  <si>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</si>
  <si>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</si>
  <si>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</si>
  <si>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</si>
  <si>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</si>
  <si>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</si>
  <si>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</si>
  <si>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</si>
  <si>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</si>
  <si>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</si>
  <si>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</si>
  <si>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</si>
  <si>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</si>
  <si>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</si>
  <si>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</si>
  <si>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</si>
  <si>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</si>
  <si>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</si>
  <si>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</si>
  <si>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</si>
  <si>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</si>
  <si>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</si>
  <si>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</si>
  <si>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</si>
  <si>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鏡石町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</si>
  <si>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</si>
  <si>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</si>
  <si>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</si>
  <si>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</si>
  <si>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</si>
  <si>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</si>
  <si>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</si>
  <si>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</si>
  <si>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</si>
  <si>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</si>
  <si>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</si>
  <si>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平成５年に事業採択着工し、平成８年より一部地域の供用開始、平成１０年に事業完了した。　　　　　　　整備当時は、建設に係る経費の経理である資本的支出が大きく国から補助金を受け、企業債を借入、さらに一般会計繰入金を充てていたが、整備後の現在でも企業債の償還に一般会計繰入金を充てている。類似団体平均値と比較すると汚水処理原価が２倍以上高いが水洗化率が年々伸びている。今後は使用料単価の見直しについて再度検討していく。</t>
    <phoneticPr fontId="4"/>
  </si>
  <si>
    <t>水洗化普及の一層の推進や施設などの維持管理についての効率的な業務運営に努め、健全な運営を図るための計画性のある経営を推進し、町民の理解を得ながら使用料や農業集落排水分担金の適正化に取組み、経営の安定化を図る。H28年度に施設の長寿命化対策としてストックマネジメント計画を策定した。農集排事業においてはＨ29年度より農村漁村地域整備交付金を活用し施設の維持管理を平準化しコスト削減を図る。</t>
    <phoneticPr fontId="4"/>
  </si>
  <si>
    <t>対応年数を経過している管渠はないため、管渠改築工事は実施していない。
ストックマネジメント計画に基づき、管渠調査を実施し今後改築工事を施工予定。</t>
    <rPh sb="0" eb="2">
      <t>タイオウ</t>
    </rPh>
    <rPh sb="2" eb="4">
      <t>ネンスウ</t>
    </rPh>
    <rPh sb="5" eb="7">
      <t>ケイカ</t>
    </rPh>
    <rPh sb="11" eb="13">
      <t>カンキョ</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</si>
</sst>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9051648"/>
        <c:axId val="291289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249051648"/>
        <c:axId val="291289928"/>
      </c:lineChart>
      <c:dateAx>
        <c:axId val="249051648"/>
        <c:scaling>
          <c:orientation val="minMax"/>
        </c:scaling>
        <c:delete val="1"/>
        <c:axPos val="b"/>
        <c:numFmt formatCode="ge" sourceLinked="1"/>
        <c:majorTickMark val="none"/>
        <c:minorTickMark val="none"/>
        <c:tickLblPos val="none"/>
        <c:crossAx val="291289928"/>
        <c:crosses val="autoZero"/>
        <c:auto val="1"/>
        <c:lblOffset val="100"/>
        <c:baseTimeUnit val="years"/>
      </c:dateAx>
      <c:valAx>
        <c:axId val="291289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05164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42.76</c:v>
                </c:pt>
                <c:pt idx="1">
                  <c:v>44.14</c:v>
                </c:pt>
                <c:pt idx="2">
                  <c:v>42.3</c:v>
                </c:pt>
                <c:pt idx="3">
                  <c:v>42.99</c:v>
                </c:pt>
                <c:pt idx="4">
                  <c:v>42.76</c:v>
                </c:pt>
              </c:numCache>
            </c:numRef>
          </c:val>
        </c:ser>
        <c:dLbls>
          <c:showLegendKey val="0"/>
          <c:showVal val="0"/>
          <c:showCatName val="0"/>
          <c:showSerName val="0"/>
          <c:showPercent val="0"/>
          <c:showBubbleSize val="0"/>
        </c:dLbls>
        <c:gapWidth val="150"/>
        <c:axId val="294625160"/>
        <c:axId val="294626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294625160"/>
        <c:axId val="294626728"/>
      </c:lineChart>
      <c:dateAx>
        <c:axId val="294625160"/>
        <c:scaling>
          <c:orientation val="minMax"/>
        </c:scaling>
        <c:delete val="1"/>
        <c:axPos val="b"/>
        <c:numFmt formatCode="ge" sourceLinked="1"/>
        <c:majorTickMark val="none"/>
        <c:minorTickMark val="none"/>
        <c:tickLblPos val="none"/>
        <c:crossAx val="294626728"/>
        <c:crosses val="autoZero"/>
        <c:auto val="1"/>
        <c:lblOffset val="100"/>
        <c:baseTimeUnit val="years"/>
      </c:dateAx>
      <c:valAx>
        <c:axId val="294626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625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85.7</c:v>
                </c:pt>
                <c:pt idx="1">
                  <c:v>85.66</c:v>
                </c:pt>
                <c:pt idx="2">
                  <c:v>86.74</c:v>
                </c:pt>
                <c:pt idx="3">
                  <c:v>87.81</c:v>
                </c:pt>
                <c:pt idx="4">
                  <c:v>88.37</c:v>
                </c:pt>
              </c:numCache>
            </c:numRef>
          </c:val>
        </c:ser>
        <c:dLbls>
          <c:showLegendKey val="0"/>
          <c:showVal val="0"/>
          <c:showCatName val="0"/>
          <c:showSerName val="0"/>
          <c:showPercent val="0"/>
          <c:showBubbleSize val="0"/>
        </c:dLbls>
        <c:gapWidth val="150"/>
        <c:axId val="294625552"/>
        <c:axId val="295566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294625552"/>
        <c:axId val="295566760"/>
      </c:lineChart>
      <c:dateAx>
        <c:axId val="294625552"/>
        <c:scaling>
          <c:orientation val="minMax"/>
        </c:scaling>
        <c:delete val="1"/>
        <c:axPos val="b"/>
        <c:numFmt formatCode="ge" sourceLinked="1"/>
        <c:majorTickMark val="none"/>
        <c:minorTickMark val="none"/>
        <c:tickLblPos val="none"/>
        <c:crossAx val="295566760"/>
        <c:crosses val="autoZero"/>
        <c:auto val="1"/>
        <c:lblOffset val="100"/>
        <c:baseTimeUnit val="years"/>
      </c:dateAx>
      <c:valAx>
        <c:axId val="295566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62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41.8</c:v>
                </c:pt>
                <c:pt idx="1">
                  <c:v>41.55</c:v>
                </c:pt>
                <c:pt idx="2">
                  <c:v>22.66</c:v>
                </c:pt>
                <c:pt idx="3">
                  <c:v>30.4</c:v>
                </c:pt>
                <c:pt idx="4">
                  <c:v>33.43</c:v>
                </c:pt>
              </c:numCache>
            </c:numRef>
          </c:val>
        </c:ser>
        <c:dLbls>
          <c:showLegendKey val="0"/>
          <c:showVal val="0"/>
          <c:showCatName val="0"/>
          <c:showSerName val="0"/>
          <c:showPercent val="0"/>
          <c:showBubbleSize val="0"/>
        </c:dLbls>
        <c:gapWidth val="150"/>
        <c:axId val="291290320"/>
        <c:axId val="29129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1290320"/>
        <c:axId val="291291104"/>
      </c:lineChart>
      <c:dateAx>
        <c:axId val="291290320"/>
        <c:scaling>
          <c:orientation val="minMax"/>
        </c:scaling>
        <c:delete val="1"/>
        <c:axPos val="b"/>
        <c:numFmt formatCode="ge" sourceLinked="1"/>
        <c:majorTickMark val="none"/>
        <c:minorTickMark val="none"/>
        <c:tickLblPos val="none"/>
        <c:crossAx val="291291104"/>
        <c:crosses val="autoZero"/>
        <c:auto val="1"/>
        <c:lblOffset val="100"/>
        <c:baseTimeUnit val="years"/>
      </c:dateAx>
      <c:valAx>
        <c:axId val="29129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29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1288752"/>
        <c:axId val="291288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1288752"/>
        <c:axId val="291288360"/>
      </c:lineChart>
      <c:dateAx>
        <c:axId val="291288752"/>
        <c:scaling>
          <c:orientation val="minMax"/>
        </c:scaling>
        <c:delete val="1"/>
        <c:axPos val="b"/>
        <c:numFmt formatCode="ge" sourceLinked="1"/>
        <c:majorTickMark val="none"/>
        <c:minorTickMark val="none"/>
        <c:tickLblPos val="none"/>
        <c:crossAx val="291288360"/>
        <c:crosses val="autoZero"/>
        <c:auto val="1"/>
        <c:lblOffset val="100"/>
        <c:baseTimeUnit val="years"/>
      </c:dateAx>
      <c:valAx>
        <c:axId val="291288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28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7625544"/>
        <c:axId val="24762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7625544"/>
        <c:axId val="247622800"/>
      </c:lineChart>
      <c:dateAx>
        <c:axId val="247625544"/>
        <c:scaling>
          <c:orientation val="minMax"/>
        </c:scaling>
        <c:delete val="1"/>
        <c:axPos val="b"/>
        <c:numFmt formatCode="ge" sourceLinked="1"/>
        <c:majorTickMark val="none"/>
        <c:minorTickMark val="none"/>
        <c:tickLblPos val="none"/>
        <c:crossAx val="247622800"/>
        <c:crosses val="autoZero"/>
        <c:auto val="1"/>
        <c:lblOffset val="100"/>
        <c:baseTimeUnit val="years"/>
      </c:dateAx>
      <c:valAx>
        <c:axId val="24762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625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7623584"/>
        <c:axId val="24762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7623584"/>
        <c:axId val="247625152"/>
      </c:lineChart>
      <c:dateAx>
        <c:axId val="247623584"/>
        <c:scaling>
          <c:orientation val="minMax"/>
        </c:scaling>
        <c:delete val="1"/>
        <c:axPos val="b"/>
        <c:numFmt formatCode="ge" sourceLinked="1"/>
        <c:majorTickMark val="none"/>
        <c:minorTickMark val="none"/>
        <c:tickLblPos val="none"/>
        <c:crossAx val="247625152"/>
        <c:crosses val="autoZero"/>
        <c:auto val="1"/>
        <c:lblOffset val="100"/>
        <c:baseTimeUnit val="years"/>
      </c:dateAx>
      <c:valAx>
        <c:axId val="24762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62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8854584"/>
        <c:axId val="29885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8854584"/>
        <c:axId val="298856544"/>
      </c:lineChart>
      <c:dateAx>
        <c:axId val="298854584"/>
        <c:scaling>
          <c:orientation val="minMax"/>
        </c:scaling>
        <c:delete val="1"/>
        <c:axPos val="b"/>
        <c:numFmt formatCode="ge" sourceLinked="1"/>
        <c:majorTickMark val="none"/>
        <c:minorTickMark val="none"/>
        <c:tickLblPos val="none"/>
        <c:crossAx val="298856544"/>
        <c:crosses val="autoZero"/>
        <c:auto val="1"/>
        <c:lblOffset val="100"/>
        <c:baseTimeUnit val="years"/>
      </c:dateAx>
      <c:valAx>
        <c:axId val="29885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854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3414.76</c:v>
                </c:pt>
                <c:pt idx="1">
                  <c:v>3064.4</c:v>
                </c:pt>
                <c:pt idx="2">
                  <c:v>3505.62</c:v>
                </c:pt>
                <c:pt idx="3">
                  <c:v>3596.77</c:v>
                </c:pt>
                <c:pt idx="4">
                  <c:v>4807.3599999999997</c:v>
                </c:pt>
              </c:numCache>
            </c:numRef>
          </c:val>
        </c:ser>
        <c:dLbls>
          <c:showLegendKey val="0"/>
          <c:showVal val="0"/>
          <c:showCatName val="0"/>
          <c:showSerName val="0"/>
          <c:showPercent val="0"/>
          <c:showBubbleSize val="0"/>
        </c:dLbls>
        <c:gapWidth val="150"/>
        <c:axId val="298858112"/>
        <c:axId val="298857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298858112"/>
        <c:axId val="298857720"/>
      </c:lineChart>
      <c:dateAx>
        <c:axId val="298858112"/>
        <c:scaling>
          <c:orientation val="minMax"/>
        </c:scaling>
        <c:delete val="1"/>
        <c:axPos val="b"/>
        <c:numFmt formatCode="ge" sourceLinked="1"/>
        <c:majorTickMark val="none"/>
        <c:minorTickMark val="none"/>
        <c:tickLblPos val="none"/>
        <c:crossAx val="298857720"/>
        <c:crosses val="autoZero"/>
        <c:auto val="1"/>
        <c:lblOffset val="100"/>
        <c:baseTimeUnit val="years"/>
      </c:dateAx>
      <c:valAx>
        <c:axId val="298857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85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19.079999999999998</c:v>
                </c:pt>
                <c:pt idx="1">
                  <c:v>19.79</c:v>
                </c:pt>
                <c:pt idx="2">
                  <c:v>17.600000000000001</c:v>
                </c:pt>
                <c:pt idx="3">
                  <c:v>16.61</c:v>
                </c:pt>
                <c:pt idx="4">
                  <c:v>17.53</c:v>
                </c:pt>
              </c:numCache>
            </c:numRef>
          </c:val>
        </c:ser>
        <c:dLbls>
          <c:showLegendKey val="0"/>
          <c:showVal val="0"/>
          <c:showCatName val="0"/>
          <c:showSerName val="0"/>
          <c:showPercent val="0"/>
          <c:showBubbleSize val="0"/>
        </c:dLbls>
        <c:gapWidth val="150"/>
        <c:axId val="290919392"/>
        <c:axId val="290919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290919392"/>
        <c:axId val="290919000"/>
      </c:lineChart>
      <c:dateAx>
        <c:axId val="290919392"/>
        <c:scaling>
          <c:orientation val="minMax"/>
        </c:scaling>
        <c:delete val="1"/>
        <c:axPos val="b"/>
        <c:numFmt formatCode="ge" sourceLinked="1"/>
        <c:majorTickMark val="none"/>
        <c:minorTickMark val="none"/>
        <c:tickLblPos val="none"/>
        <c:crossAx val="290919000"/>
        <c:crosses val="autoZero"/>
        <c:auto val="1"/>
        <c:lblOffset val="100"/>
        <c:baseTimeUnit val="years"/>
      </c:dateAx>
      <c:valAx>
        <c:axId val="290919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91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609.08000000000004</c:v>
                </c:pt>
                <c:pt idx="1">
                  <c:v>628.29</c:v>
                </c:pt>
                <c:pt idx="2">
                  <c:v>709.1</c:v>
                </c:pt>
                <c:pt idx="3">
                  <c:v>767.52</c:v>
                </c:pt>
                <c:pt idx="4">
                  <c:v>727.82</c:v>
                </c:pt>
              </c:numCache>
            </c:numRef>
          </c:val>
        </c:ser>
        <c:dLbls>
          <c:showLegendKey val="0"/>
          <c:showVal val="0"/>
          <c:showCatName val="0"/>
          <c:showSerName val="0"/>
          <c:showPercent val="0"/>
          <c:showBubbleSize val="0"/>
        </c:dLbls>
        <c:gapWidth val="150"/>
        <c:axId val="290916648"/>
        <c:axId val="29091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290916648"/>
        <c:axId val="290917040"/>
      </c:lineChart>
      <c:dateAx>
        <c:axId val="290916648"/>
        <c:scaling>
          <c:orientation val="minMax"/>
        </c:scaling>
        <c:delete val="1"/>
        <c:axPos val="b"/>
        <c:numFmt formatCode="ge" sourceLinked="1"/>
        <c:majorTickMark val="none"/>
        <c:minorTickMark val="none"/>
        <c:tickLblPos val="none"/>
        <c:crossAx val="290917040"/>
        <c:crosses val="autoZero"/>
        <c:auto val="1"/>
        <c:lblOffset val="100"/>
        <c:baseTimeUnit val="years"/>
      </c:dateAx>
      <c:valAx>
        <c:axId val="29091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916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42" zoomScaleNormal="100" workbookViewId="0">
      <selection activeCell="AV56" sqref="AV56:BI5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福島県　鏡石町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12879</v>
      </c>
      <c r="AM8" s="47"/>
      <c r="AN8" s="47"/>
      <c r="AO8" s="47"/>
      <c r="AP8" s="47"/>
      <c r="AQ8" s="47"/>
      <c r="AR8" s="47"/>
      <c r="AS8" s="47"/>
      <c r="AT8" s="43">
        <f>データ!S6</f>
        <v>31.3</v>
      </c>
      <c r="AU8" s="43"/>
      <c r="AV8" s="43"/>
      <c r="AW8" s="43"/>
      <c r="AX8" s="43"/>
      <c r="AY8" s="43"/>
      <c r="AZ8" s="43"/>
      <c r="BA8" s="43"/>
      <c r="BB8" s="43">
        <f>データ!T6</f>
        <v>411.47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7.72</v>
      </c>
      <c r="Q10" s="43"/>
      <c r="R10" s="43"/>
      <c r="S10" s="43"/>
      <c r="T10" s="43"/>
      <c r="U10" s="43"/>
      <c r="V10" s="43"/>
      <c r="W10" s="43">
        <f>データ!P6</f>
        <v>100</v>
      </c>
      <c r="X10" s="43"/>
      <c r="Y10" s="43"/>
      <c r="Z10" s="43"/>
      <c r="AA10" s="43"/>
      <c r="AB10" s="43"/>
      <c r="AC10" s="43"/>
      <c r="AD10" s="47">
        <f>データ!Q6</f>
        <v>2160</v>
      </c>
      <c r="AE10" s="47"/>
      <c r="AF10" s="47"/>
      <c r="AG10" s="47"/>
      <c r="AH10" s="47"/>
      <c r="AI10" s="47"/>
      <c r="AJ10" s="47"/>
      <c r="AK10" s="2"/>
      <c r="AL10" s="47">
        <f>データ!U6</f>
        <v>989</v>
      </c>
      <c r="AM10" s="47"/>
      <c r="AN10" s="47"/>
      <c r="AO10" s="47"/>
      <c r="AP10" s="47"/>
      <c r="AQ10" s="47"/>
      <c r="AR10" s="47"/>
      <c r="AS10" s="47"/>
      <c r="AT10" s="43">
        <f>データ!V6</f>
        <v>1.03</v>
      </c>
      <c r="AU10" s="43"/>
      <c r="AV10" s="43"/>
      <c r="AW10" s="43"/>
      <c r="AX10" s="43"/>
      <c r="AY10" s="43"/>
      <c r="AZ10" s="43"/>
      <c r="BA10" s="43"/>
      <c r="BB10" s="43">
        <f>データ!W6</f>
        <v>960.19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15">
      <c r="C83" s="2" t="s">
        <v>40</v>
      </c>
    </row>
    <row r="84" spans="1:78" x14ac:dyDescent="0.15">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73423</v>
      </c>
      <c r="D6" s="31">
        <f t="shared" si="3"/>
        <v>47</v>
      </c>
      <c r="E6" s="31">
        <f t="shared" si="3"/>
        <v>17</v>
      </c>
      <c r="F6" s="31">
        <f t="shared" si="3"/>
        <v>5</v>
      </c>
      <c r="G6" s="31">
        <f t="shared" si="3"/>
        <v>0</v>
      </c>
      <c r="H6" s="31" t="str">
        <f t="shared" si="3"/>
        <v>福島県　鏡石町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7.72</v>
      </c>
      <c r="P6" s="32">
        <f t="shared" si="3"/>
        <v>100</v>
      </c>
      <c r="Q6" s="32">
        <f t="shared" si="3"/>
        <v>2160</v>
      </c>
      <c r="R6" s="32">
        <f t="shared" si="3"/>
        <v>12879</v>
      </c>
      <c r="S6" s="32">
        <f t="shared" si="3"/>
        <v>31.3</v>
      </c>
      <c r="T6" s="32">
        <f t="shared" si="3"/>
        <v>411.47</v>
      </c>
      <c r="U6" s="32">
        <f t="shared" si="3"/>
        <v>989</v>
      </c>
      <c r="V6" s="32">
        <f t="shared" si="3"/>
        <v>1.03</v>
      </c>
      <c r="W6" s="32">
        <f t="shared" si="3"/>
        <v>960.19</v>
      </c>
      <c r="X6" s="33">
        <f>IF(X7="",NA(),X7)</f>
        <v>41.8</v>
      </c>
      <c r="Y6" s="33">
        <f t="shared" ref="Y6:AG6" si="4">IF(Y7="",NA(),Y7)</f>
        <v>41.55</v>
      </c>
      <c r="Z6" s="33">
        <f t="shared" si="4"/>
        <v>22.66</v>
      </c>
      <c r="AA6" s="33">
        <f t="shared" si="4"/>
        <v>30.4</v>
      </c>
      <c r="AB6" s="33">
        <f t="shared" si="4"/>
        <v>33.43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3414.76</v>
      </c>
      <c r="BF6" s="33">
        <f t="shared" ref="BF6:BN6" si="7">IF(BF7="",NA(),BF7)</f>
        <v>3064.4</v>
      </c>
      <c r="BG6" s="33">
        <f t="shared" si="7"/>
        <v>3505.62</v>
      </c>
      <c r="BH6" s="33">
        <f t="shared" si="7"/>
        <v>3596.77</v>
      </c>
      <c r="BI6" s="33">
        <f t="shared" si="7"/>
        <v>4807.3599999999997</v>
      </c>
      <c r="BJ6" s="33">
        <f t="shared" si="7"/>
        <v>1239.2</v>
      </c>
      <c r="BK6" s="33">
        <f t="shared" si="7"/>
        <v>1197.82</v>
      </c>
      <c r="BL6" s="33">
        <f t="shared" si="7"/>
        <v>1126.77</v>
      </c>
      <c r="BM6" s="33">
        <f t="shared" si="7"/>
        <v>1044.8</v>
      </c>
      <c r="BN6" s="33">
        <f t="shared" si="7"/>
        <v>1081.8</v>
      </c>
      <c r="BO6" s="32" t="str">
        <f>IF(BO7="","",IF(BO7="-","【-】","【"&amp;SUBSTITUTE(TEXT(BO7,"#,##0.00"),"-","△")&amp;"】"))</f>
        <v>【1,015.77】</v>
      </c>
      <c r="BP6" s="33">
        <f>IF(BP7="",NA(),BP7)</f>
        <v>19.079999999999998</v>
      </c>
      <c r="BQ6" s="33">
        <f t="shared" ref="BQ6:BY6" si="8">IF(BQ7="",NA(),BQ7)</f>
        <v>19.79</v>
      </c>
      <c r="BR6" s="33">
        <f t="shared" si="8"/>
        <v>17.600000000000001</v>
      </c>
      <c r="BS6" s="33">
        <f t="shared" si="8"/>
        <v>16.61</v>
      </c>
      <c r="BT6" s="33">
        <f t="shared" si="8"/>
        <v>17.53</v>
      </c>
      <c r="BU6" s="33">
        <f t="shared" si="8"/>
        <v>51.56</v>
      </c>
      <c r="BV6" s="33">
        <f t="shared" si="8"/>
        <v>51.03</v>
      </c>
      <c r="BW6" s="33">
        <f t="shared" si="8"/>
        <v>50.9</v>
      </c>
      <c r="BX6" s="33">
        <f t="shared" si="8"/>
        <v>50.82</v>
      </c>
      <c r="BY6" s="33">
        <f t="shared" si="8"/>
        <v>52.19</v>
      </c>
      <c r="BZ6" s="32" t="str">
        <f>IF(BZ7="","",IF(BZ7="-","【-】","【"&amp;SUBSTITUTE(TEXT(BZ7,"#,##0.00"),"-","△")&amp;"】"))</f>
        <v>【52.78】</v>
      </c>
      <c r="CA6" s="33">
        <f>IF(CA7="",NA(),CA7)</f>
        <v>609.08000000000004</v>
      </c>
      <c r="CB6" s="33">
        <f t="shared" ref="CB6:CJ6" si="9">IF(CB7="",NA(),CB7)</f>
        <v>628.29</v>
      </c>
      <c r="CC6" s="33">
        <f t="shared" si="9"/>
        <v>709.1</v>
      </c>
      <c r="CD6" s="33">
        <f t="shared" si="9"/>
        <v>767.52</v>
      </c>
      <c r="CE6" s="33">
        <f t="shared" si="9"/>
        <v>727.82</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42.76</v>
      </c>
      <c r="CM6" s="33">
        <f t="shared" ref="CM6:CU6" si="10">IF(CM7="",NA(),CM7)</f>
        <v>44.14</v>
      </c>
      <c r="CN6" s="33">
        <f t="shared" si="10"/>
        <v>42.3</v>
      </c>
      <c r="CO6" s="33">
        <f t="shared" si="10"/>
        <v>42.99</v>
      </c>
      <c r="CP6" s="33">
        <f t="shared" si="10"/>
        <v>42.76</v>
      </c>
      <c r="CQ6" s="33">
        <f t="shared" si="10"/>
        <v>55.2</v>
      </c>
      <c r="CR6" s="33">
        <f t="shared" si="10"/>
        <v>54.74</v>
      </c>
      <c r="CS6" s="33">
        <f t="shared" si="10"/>
        <v>53.78</v>
      </c>
      <c r="CT6" s="33">
        <f t="shared" si="10"/>
        <v>53.24</v>
      </c>
      <c r="CU6" s="33">
        <f t="shared" si="10"/>
        <v>52.31</v>
      </c>
      <c r="CV6" s="32" t="str">
        <f>IF(CV7="","",IF(CV7="-","【-】","【"&amp;SUBSTITUTE(TEXT(CV7,"#,##0.00"),"-","△")&amp;"】"))</f>
        <v>【52.74】</v>
      </c>
      <c r="CW6" s="33">
        <f>IF(CW7="",NA(),CW7)</f>
        <v>85.7</v>
      </c>
      <c r="CX6" s="33">
        <f t="shared" ref="CX6:DF6" si="11">IF(CX7="",NA(),CX7)</f>
        <v>85.66</v>
      </c>
      <c r="CY6" s="33">
        <f t="shared" si="11"/>
        <v>86.74</v>
      </c>
      <c r="CZ6" s="33">
        <f t="shared" si="11"/>
        <v>87.81</v>
      </c>
      <c r="DA6" s="33">
        <f t="shared" si="11"/>
        <v>88.37</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x14ac:dyDescent="0.15">
      <c r="A7" s="26"/>
      <c r="B7" s="35">
        <v>2015</v>
      </c>
      <c r="C7" s="35">
        <v>73423</v>
      </c>
      <c r="D7" s="35">
        <v>47</v>
      </c>
      <c r="E7" s="35">
        <v>17</v>
      </c>
      <c r="F7" s="35">
        <v>5</v>
      </c>
      <c r="G7" s="35">
        <v>0</v>
      </c>
      <c r="H7" s="35" t="s">
        <v>96</v>
      </c>
      <c r="I7" s="35" t="s">
        <v>97</v>
      </c>
      <c r="J7" s="35" t="s">
        <v>98</v>
      </c>
      <c r="K7" s="35" t="s">
        <v>99</v>
      </c>
      <c r="L7" s="35" t="s">
        <v>100</v>
      </c>
      <c r="M7" s="36" t="s">
        <v>101</v>
      </c>
      <c r="N7" s="36" t="s">
        <v>102</v>
      </c>
      <c r="O7" s="36">
        <v>7.72</v>
      </c>
      <c r="P7" s="36">
        <v>100</v>
      </c>
      <c r="Q7" s="36">
        <v>2160</v>
      </c>
      <c r="R7" s="36">
        <v>12879</v>
      </c>
      <c r="S7" s="36">
        <v>31.3</v>
      </c>
      <c r="T7" s="36">
        <v>411.47</v>
      </c>
      <c r="U7" s="36">
        <v>989</v>
      </c>
      <c r="V7" s="36">
        <v>1.03</v>
      </c>
      <c r="W7" s="36">
        <v>960.19</v>
      </c>
      <c r="X7" s="36">
        <v>41.8</v>
      </c>
      <c r="Y7" s="36">
        <v>41.55</v>
      </c>
      <c r="Z7" s="36">
        <v>22.66</v>
      </c>
      <c r="AA7" s="36">
        <v>30.4</v>
      </c>
      <c r="AB7" s="36">
        <v>33.43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3414.76</v>
      </c>
      <c r="BF7" s="36">
        <v>3064.4</v>
      </c>
      <c r="BG7" s="36">
        <v>3505.62</v>
      </c>
      <c r="BH7" s="36">
        <v>3596.77</v>
      </c>
      <c r="BI7" s="36">
        <v>4807.3599999999997</v>
      </c>
      <c r="BJ7" s="36">
        <v>1239.2</v>
      </c>
      <c r="BK7" s="36">
        <v>1197.82</v>
      </c>
      <c r="BL7" s="36">
        <v>1126.77</v>
      </c>
      <c r="BM7" s="36">
        <v>1044.8</v>
      </c>
      <c r="BN7" s="36">
        <v>1081.8</v>
      </c>
      <c r="BO7" s="36">
        <v>1015.77</v>
      </c>
      <c r="BP7" s="36">
        <v>19.079999999999998</v>
      </c>
      <c r="BQ7" s="36">
        <v>19.79</v>
      </c>
      <c r="BR7" s="36">
        <v>17.600000000000001</v>
      </c>
      <c r="BS7" s="36">
        <v>16.61</v>
      </c>
      <c r="BT7" s="36">
        <v>17.53</v>
      </c>
      <c r="BU7" s="36">
        <v>51.56</v>
      </c>
      <c r="BV7" s="36">
        <v>51.03</v>
      </c>
      <c r="BW7" s="36">
        <v>50.9</v>
      </c>
      <c r="BX7" s="36">
        <v>50.82</v>
      </c>
      <c r="BY7" s="36">
        <v>52.19</v>
      </c>
      <c r="BZ7" s="36">
        <v>52.78</v>
      </c>
      <c r="CA7" s="36">
        <v>609.08000000000004</v>
      </c>
      <c r="CB7" s="36">
        <v>628.29</v>
      </c>
      <c r="CC7" s="36">
        <v>709.1</v>
      </c>
      <c r="CD7" s="36">
        <v>767.52</v>
      </c>
      <c r="CE7" s="36">
        <v>727.82</v>
      </c>
      <c r="CF7" s="36">
        <v>283.26</v>
      </c>
      <c r="CG7" s="36">
        <v>289.60000000000002</v>
      </c>
      <c r="CH7" s="36">
        <v>293.27</v>
      </c>
      <c r="CI7" s="36">
        <v>300.52</v>
      </c>
      <c r="CJ7" s="36">
        <v>296.14</v>
      </c>
      <c r="CK7" s="36">
        <v>289.81</v>
      </c>
      <c r="CL7" s="36">
        <v>42.76</v>
      </c>
      <c r="CM7" s="36">
        <v>44.14</v>
      </c>
      <c r="CN7" s="36">
        <v>42.3</v>
      </c>
      <c r="CO7" s="36">
        <v>42.99</v>
      </c>
      <c r="CP7" s="36">
        <v>42.76</v>
      </c>
      <c r="CQ7" s="36">
        <v>55.2</v>
      </c>
      <c r="CR7" s="36">
        <v>54.74</v>
      </c>
      <c r="CS7" s="36">
        <v>53.78</v>
      </c>
      <c r="CT7" s="36">
        <v>53.24</v>
      </c>
      <c r="CU7" s="36">
        <v>52.31</v>
      </c>
      <c r="CV7" s="36">
        <v>52.74</v>
      </c>
      <c r="CW7" s="36">
        <v>85.7</v>
      </c>
      <c r="CX7" s="36">
        <v>85.66</v>
      </c>
      <c r="CY7" s="36">
        <v>86.74</v>
      </c>
      <c r="CZ7" s="36">
        <v>87.81</v>
      </c>
      <c r="DA7" s="36">
        <v>88.37</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2017-02-17T08:35:56Z</cp:lastPrinted>
  <dcterms:created xsi:type="dcterms:W3CDTF">2017-02-08T03:07:38Z</dcterms:created>
  <dcterms:modified xsi:type="dcterms:W3CDTF">2017-02-17T08:36:02Z</dcterms:modified>
  <cp:category/>
</cp:coreProperties>
</file>