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11895" yWindow="0" windowWidth="12090" windowHeight="1005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<sst xmlns="http://schemas.openxmlformats.org/spreadsheetml/2006/main" count="221" uniqueCount="110">
  <si>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</si>
  <si>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</si>
  <si>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</si>
  <si>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</si>
  <si>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</si>
  <si>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</si>
  <si>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</si>
  <si>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</si>
  <si>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</si>
  <si>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</si>
  <si>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</si>
  <si>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</si>
  <si>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</si>
  <si>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</si>
  <si>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</si>
  <si>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</si>
  <si>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</si>
  <si>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</si>
  <si>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</si>
  <si>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</si>
  <si>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</si>
  <si>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</si>
  <si>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</si>
  <si>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</si>
  <si>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</si>
  <si>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</si>
  <si>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</si>
  <si>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</si>
  <si>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</si>
  <si>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</si>
  <si>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</si>
  <si>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</si>
  <si>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</si>
  <si>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</si>
  <si>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</si>
  <si>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</si>
  <si>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</si>
  <si>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</si>
  <si>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</si>
  <si>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</si>
  <si>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</si>
  <si>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</si>
  <si>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</si>
  <si>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</si>
  <si>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</si>
  <si>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</si>
  <si>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</si>
  <si>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</si>
  <si>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</si>
  <si>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</si>
  <si>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</si>
  <si>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</si>
  <si>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</si>
  <si>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</si>
  <si>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</si>
  <si>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</si>
  <si>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</si>
  <si>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</si>
  <si>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</si>
  <si>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</si>
  <si>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</si>
  <si>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</si>
  <si>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</si>
  <si>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</si>
  <si>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</si>
  <si>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</si>
  <si>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</si>
  <si>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</si>
  <si>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</si>
  <si>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</si>
  <si>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</si>
  <si>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</si>
  <si>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</si>
  <si>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</si>
  <si>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</si>
  <si>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</si>
  <si>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</si>
  <si>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</si>
  <si>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</si>
  <si>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</si>
  <si>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</si>
  <si>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</si>
  <si>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</si>
  <si>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</si>
  <si>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</si>
  <si>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</si>
  <si>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</si>
  <si>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</si>
  <si>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</si>
  <si>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</si>
  <si>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</si>
  <si>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</si>
  <si>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</si>
  <si>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</si>
  <si>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</si>
  <si>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</si>
  <si>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</si>
  <si>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</si>
  <si>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</si>
  <si>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</si>
  <si>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</si>
  <si>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</si>
  <si>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</si>
  <si>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</si>
  <si>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</si>
  <si>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</si>
  <si>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</si>
  <si>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は100%を超えており、健全な経営がなされているようにみえるが、施設利用率が低いことと、水洗化率が類似団体に比べ低いことから、施設利用率と水洗化率を向上させることにより、健全性・効率性があがると考えられる。
・汚水処理原価は類似団体に比べ低く、比較的低コストで運営ができている。</t>
    <phoneticPr fontId="4"/>
  </si>
  <si>
    <t>・供用開始から18年目であり、管渠の老朽化はみられない。今後は中長期的な計画により定期的な点検・調査を実施していく必要がある。</t>
    <phoneticPr fontId="4"/>
  </si>
  <si>
    <t>・比較的健全な経営ができていると考えられるが、今後は施設の老朽化に伴う更新事業等を考慮し、経常的な経費の削減に向けた取り組みが必要である。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</si>
</sst>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8128"/>
        <c:axId val="3549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8128"/>
        <c:axId val="35490048"/>
      </c:lineChart>
      <c:dateAx>
        <c:axId val="354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90048"/>
        <c:crosses val="autoZero"/>
        <c:auto val="1"/>
        <c:lblOffset val="100"/>
        <c:baseTimeUnit val="years"/>
      </c:dateAx>
      <c:valAx>
        <c:axId val="3549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50.43</c:v>
                </c:pt>
                <c:pt idx="1">
                  <c:v>51.21</c:v>
                </c:pt>
                <c:pt idx="2">
                  <c:v>52.14</c:v>
                </c:pt>
                <c:pt idx="3">
                  <c:v>51.71</c:v>
                </c:pt>
                <c:pt idx="4">
                  <c:v>54.43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92448"/>
        <c:axId val="4999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2448"/>
        <c:axId val="49994368"/>
      </c:lineChart>
      <c:dateAx>
        <c:axId val="4999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994368"/>
        <c:crosses val="autoZero"/>
        <c:auto val="1"/>
        <c:lblOffset val="100"/>
        <c:baseTimeUnit val="years"/>
      </c:dateAx>
      <c:valAx>
        <c:axId val="4999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99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71.42</c:v>
                </c:pt>
                <c:pt idx="1">
                  <c:v>71.540000000000006</c:v>
                </c:pt>
                <c:pt idx="2">
                  <c:v>71.92</c:v>
                </c:pt>
                <c:pt idx="3">
                  <c:v>72.459999999999994</c:v>
                </c:pt>
                <c:pt idx="4">
                  <c:v>72.62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0368"/>
        <c:axId val="5009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0368"/>
        <c:axId val="50092288"/>
      </c:lineChart>
      <c:dateAx>
        <c:axId val="5009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92288"/>
        <c:crosses val="autoZero"/>
        <c:auto val="1"/>
        <c:lblOffset val="100"/>
        <c:baseTimeUnit val="years"/>
      </c:dateAx>
      <c:valAx>
        <c:axId val="5009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9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106.16</c:v>
                </c:pt>
                <c:pt idx="1">
                  <c:v>111.03</c:v>
                </c:pt>
                <c:pt idx="2">
                  <c:v>109.35</c:v>
                </c:pt>
                <c:pt idx="3">
                  <c:v>108.57</c:v>
                </c:pt>
                <c:pt idx="4">
                  <c:v>104.15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416"/>
        <c:axId val="3551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6416"/>
        <c:axId val="35518336"/>
      </c:lineChart>
      <c:dateAx>
        <c:axId val="3551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18336"/>
        <c:crosses val="autoZero"/>
        <c:auto val="1"/>
        <c:lblOffset val="100"/>
        <c:baseTimeUnit val="years"/>
      </c:dateAx>
      <c:valAx>
        <c:axId val="3551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1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8064"/>
        <c:axId val="3553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8064"/>
        <c:axId val="35534336"/>
      </c:lineChart>
      <c:dateAx>
        <c:axId val="3552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34336"/>
        <c:crosses val="autoZero"/>
        <c:auto val="1"/>
        <c:lblOffset val="100"/>
        <c:baseTimeUnit val="years"/>
      </c:dateAx>
      <c:valAx>
        <c:axId val="3553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2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4064"/>
        <c:axId val="3555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4064"/>
        <c:axId val="35554432"/>
      </c:lineChart>
      <c:dateAx>
        <c:axId val="3554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54432"/>
        <c:crosses val="autoZero"/>
        <c:auto val="1"/>
        <c:lblOffset val="100"/>
        <c:baseTimeUnit val="years"/>
      </c:dateAx>
      <c:valAx>
        <c:axId val="3555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4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72352"/>
        <c:axId val="3557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352"/>
        <c:axId val="35574528"/>
      </c:lineChart>
      <c:dateAx>
        <c:axId val="355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74528"/>
        <c:crosses val="autoZero"/>
        <c:auto val="1"/>
        <c:lblOffset val="100"/>
        <c:baseTimeUnit val="years"/>
      </c:dateAx>
      <c:valAx>
        <c:axId val="3557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6144"/>
        <c:axId val="3602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6144"/>
        <c:axId val="36024704"/>
      </c:lineChart>
      <c:dateAx>
        <c:axId val="360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24704"/>
        <c:crosses val="autoZero"/>
        <c:auto val="1"/>
        <c:lblOffset val="100"/>
        <c:baseTimeUnit val="years"/>
      </c:dateAx>
      <c:valAx>
        <c:axId val="3602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357.89</c:v>
                </c:pt>
                <c:pt idx="1">
                  <c:v>325.88</c:v>
                </c:pt>
                <c:pt idx="2">
                  <c:v>233.29</c:v>
                </c:pt>
                <c:pt idx="3">
                  <c:v>4.93</c:v>
                </c:pt>
                <c:pt idx="4">
                  <c:v>34.229999999999997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9936"/>
        <c:axId val="364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9936"/>
        <c:axId val="36454400"/>
      </c:lineChart>
      <c:dateAx>
        <c:axId val="364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54400"/>
        <c:crosses val="autoZero"/>
        <c:auto val="1"/>
        <c:lblOffset val="100"/>
        <c:baseTimeUnit val="years"/>
      </c:dateAx>
      <c:valAx>
        <c:axId val="3645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111.34</c:v>
                </c:pt>
                <c:pt idx="1">
                  <c:v>123.64</c:v>
                </c:pt>
                <c:pt idx="2">
                  <c:v>117.77</c:v>
                </c:pt>
                <c:pt idx="3">
                  <c:v>126.42</c:v>
                </c:pt>
                <c:pt idx="4">
                  <c:v>111.73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21472"/>
        <c:axId val="365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21472"/>
        <c:axId val="36523392"/>
      </c:lineChart>
      <c:dateAx>
        <c:axId val="3652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523392"/>
        <c:crosses val="autoZero"/>
        <c:auto val="1"/>
        <c:lblOffset val="100"/>
        <c:baseTimeUnit val="years"/>
      </c:dateAx>
      <c:valAx>
        <c:axId val="365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52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185</c:v>
                </c:pt>
                <c:pt idx="1">
                  <c:v>161.91999999999999</c:v>
                </c:pt>
                <c:pt idx="2">
                  <c:v>174.44</c:v>
                </c:pt>
                <c:pt idx="3">
                  <c:v>163.49</c:v>
                </c:pt>
                <c:pt idx="4">
                  <c:v>183.7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43680"/>
        <c:axId val="4994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43680"/>
        <c:axId val="49945600"/>
      </c:lineChart>
      <c:dateAx>
        <c:axId val="4994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945600"/>
        <c:crosses val="autoZero"/>
        <c:auto val="1"/>
        <c:lblOffset val="100"/>
        <c:baseTimeUnit val="years"/>
      </c:dateAx>
      <c:valAx>
        <c:axId val="4994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94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W3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南会津町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16858</v>
      </c>
      <c r="AM8" s="64"/>
      <c r="AN8" s="64"/>
      <c r="AO8" s="64"/>
      <c r="AP8" s="64"/>
      <c r="AQ8" s="64"/>
      <c r="AR8" s="64"/>
      <c r="AS8" s="64"/>
      <c r="AT8" s="63">
        <f>データ!S6</f>
        <v>886.47</v>
      </c>
      <c r="AU8" s="63"/>
      <c r="AV8" s="63"/>
      <c r="AW8" s="63"/>
      <c r="AX8" s="63"/>
      <c r="AY8" s="63"/>
      <c r="AZ8" s="63"/>
      <c r="BA8" s="63"/>
      <c r="BB8" s="63">
        <f>データ!T6</f>
        <v>19.02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23.44</v>
      </c>
      <c r="Q10" s="63"/>
      <c r="R10" s="63"/>
      <c r="S10" s="63"/>
      <c r="T10" s="63"/>
      <c r="U10" s="63"/>
      <c r="V10" s="63"/>
      <c r="W10" s="63">
        <f>データ!P6</f>
        <v>92.76</v>
      </c>
      <c r="X10" s="63"/>
      <c r="Y10" s="63"/>
      <c r="Z10" s="63"/>
      <c r="AA10" s="63"/>
      <c r="AB10" s="63"/>
      <c r="AC10" s="63"/>
      <c r="AD10" s="64">
        <f>データ!Q6</f>
        <v>3670</v>
      </c>
      <c r="AE10" s="64"/>
      <c r="AF10" s="64"/>
      <c r="AG10" s="64"/>
      <c r="AH10" s="64"/>
      <c r="AI10" s="64"/>
      <c r="AJ10" s="64"/>
      <c r="AK10" s="2"/>
      <c r="AL10" s="64">
        <f>データ!U6</f>
        <v>3901</v>
      </c>
      <c r="AM10" s="64"/>
      <c r="AN10" s="64"/>
      <c r="AO10" s="64"/>
      <c r="AP10" s="64"/>
      <c r="AQ10" s="64"/>
      <c r="AR10" s="64"/>
      <c r="AS10" s="64"/>
      <c r="AT10" s="63">
        <f>データ!V6</f>
        <v>1.43</v>
      </c>
      <c r="AU10" s="63"/>
      <c r="AV10" s="63"/>
      <c r="AW10" s="63"/>
      <c r="AX10" s="63"/>
      <c r="AY10" s="63"/>
      <c r="AZ10" s="63"/>
      <c r="BA10" s="63"/>
      <c r="BB10" s="63">
        <f>データ!W6</f>
        <v>2727.97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2015</v>
      </c>
      <c r="C6" s="31">
        <f t="shared" ref="C6:W6" si="3">C7</f>
        <v>73687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福島県　南会津町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23.44</v>
      </c>
      <c r="P6" s="32">
        <f t="shared" si="3"/>
        <v>92.76</v>
      </c>
      <c r="Q6" s="32">
        <f t="shared" si="3"/>
        <v>3670</v>
      </c>
      <c r="R6" s="32">
        <f t="shared" si="3"/>
        <v>16858</v>
      </c>
      <c r="S6" s="32">
        <f t="shared" si="3"/>
        <v>886.47</v>
      </c>
      <c r="T6" s="32">
        <f t="shared" si="3"/>
        <v>19.02</v>
      </c>
      <c r="U6" s="32">
        <f t="shared" si="3"/>
        <v>3901</v>
      </c>
      <c r="V6" s="32">
        <f t="shared" si="3"/>
        <v>1.43</v>
      </c>
      <c r="W6" s="32">
        <f t="shared" si="3"/>
        <v>2727.97</v>
      </c>
      <c r="X6" s="33">
        <f>IF(X7="",NA(),X7)</f>
        <v>106.16</v>
      </c>
      <c r="Y6" s="33">
        <f t="shared" ref="Y6:AG6" si="4">IF(Y7="",NA(),Y7)</f>
        <v>111.03</v>
      </c>
      <c r="Z6" s="33">
        <f t="shared" si="4"/>
        <v>109.35</v>
      </c>
      <c r="AA6" s="33">
        <f t="shared" si="4"/>
        <v>108.57</v>
      </c>
      <c r="AB6" s="33">
        <f t="shared" si="4"/>
        <v>104.15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357.89</v>
      </c>
      <c r="BF6" s="33">
        <f t="shared" ref="BF6:BN6" si="7">IF(BF7="",NA(),BF7)</f>
        <v>325.88</v>
      </c>
      <c r="BG6" s="33">
        <f t="shared" si="7"/>
        <v>233.29</v>
      </c>
      <c r="BH6" s="33">
        <f t="shared" si="7"/>
        <v>4.93</v>
      </c>
      <c r="BI6" s="33">
        <f t="shared" si="7"/>
        <v>34.229999999999997</v>
      </c>
      <c r="BJ6" s="33">
        <f t="shared" si="7"/>
        <v>1749.66</v>
      </c>
      <c r="BK6" s="33">
        <f t="shared" si="7"/>
        <v>1574.53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111.34</v>
      </c>
      <c r="BQ6" s="33">
        <f t="shared" ref="BQ6:BY6" si="8">IF(BQ7="",NA(),BQ7)</f>
        <v>123.64</v>
      </c>
      <c r="BR6" s="33">
        <f t="shared" si="8"/>
        <v>117.77</v>
      </c>
      <c r="BS6" s="33">
        <f t="shared" si="8"/>
        <v>126.42</v>
      </c>
      <c r="BT6" s="33">
        <f t="shared" si="8"/>
        <v>111.73</v>
      </c>
      <c r="BU6" s="33">
        <f t="shared" si="8"/>
        <v>54.46</v>
      </c>
      <c r="BV6" s="33">
        <f t="shared" si="8"/>
        <v>57.36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185</v>
      </c>
      <c r="CB6" s="33">
        <f t="shared" ref="CB6:CJ6" si="9">IF(CB7="",NA(),CB7)</f>
        <v>161.91999999999999</v>
      </c>
      <c r="CC6" s="33">
        <f t="shared" si="9"/>
        <v>174.44</v>
      </c>
      <c r="CD6" s="33">
        <f t="shared" si="9"/>
        <v>163.49</v>
      </c>
      <c r="CE6" s="33">
        <f t="shared" si="9"/>
        <v>183.7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50.43</v>
      </c>
      <c r="CM6" s="33">
        <f t="shared" ref="CM6:CU6" si="10">IF(CM7="",NA(),CM7)</f>
        <v>51.21</v>
      </c>
      <c r="CN6" s="33">
        <f t="shared" si="10"/>
        <v>52.14</v>
      </c>
      <c r="CO6" s="33">
        <f t="shared" si="10"/>
        <v>51.71</v>
      </c>
      <c r="CP6" s="33">
        <f t="shared" si="10"/>
        <v>54.43</v>
      </c>
      <c r="CQ6" s="33">
        <f t="shared" si="10"/>
        <v>38.950000000000003</v>
      </c>
      <c r="CR6" s="33">
        <f t="shared" si="10"/>
        <v>40.07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71.42</v>
      </c>
      <c r="CX6" s="33">
        <f t="shared" ref="CX6:DF6" si="11">IF(CX7="",NA(),CX7)</f>
        <v>71.540000000000006</v>
      </c>
      <c r="CY6" s="33">
        <f t="shared" si="11"/>
        <v>71.92</v>
      </c>
      <c r="CZ6" s="33">
        <f t="shared" si="11"/>
        <v>72.459999999999994</v>
      </c>
      <c r="DA6" s="33">
        <f t="shared" si="11"/>
        <v>72.62</v>
      </c>
      <c r="DB6" s="33">
        <f t="shared" si="11"/>
        <v>65.599999999999994</v>
      </c>
      <c r="DC6" s="33">
        <f t="shared" si="11"/>
        <v>66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2.14</v>
      </c>
      <c r="EI6" s="33">
        <f t="shared" si="14"/>
        <v>0.18</v>
      </c>
      <c r="EJ6" s="33">
        <f t="shared" si="14"/>
        <v>0.18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73687</v>
      </c>
      <c r="D7" s="35">
        <v>47</v>
      </c>
      <c r="E7" s="35">
        <v>17</v>
      </c>
      <c r="F7" s="35">
        <v>1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23.44</v>
      </c>
      <c r="P7" s="36">
        <v>92.76</v>
      </c>
      <c r="Q7" s="36">
        <v>3670</v>
      </c>
      <c r="R7" s="36">
        <v>16858</v>
      </c>
      <c r="S7" s="36">
        <v>886.47</v>
      </c>
      <c r="T7" s="36">
        <v>19.02</v>
      </c>
      <c r="U7" s="36">
        <v>3901</v>
      </c>
      <c r="V7" s="36">
        <v>1.43</v>
      </c>
      <c r="W7" s="36">
        <v>2727.97</v>
      </c>
      <c r="X7" s="36">
        <v>106.16</v>
      </c>
      <c r="Y7" s="36">
        <v>111.03</v>
      </c>
      <c r="Z7" s="36">
        <v>109.35</v>
      </c>
      <c r="AA7" s="36">
        <v>108.57</v>
      </c>
      <c r="AB7" s="36">
        <v>104.15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357.89</v>
      </c>
      <c r="BF7" s="36">
        <v>325.88</v>
      </c>
      <c r="BG7" s="36">
        <v>233.29</v>
      </c>
      <c r="BH7" s="36">
        <v>4.93</v>
      </c>
      <c r="BI7" s="36">
        <v>34.229999999999997</v>
      </c>
      <c r="BJ7" s="36">
        <v>1749.66</v>
      </c>
      <c r="BK7" s="36">
        <v>1574.53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111.34</v>
      </c>
      <c r="BQ7" s="36">
        <v>123.64</v>
      </c>
      <c r="BR7" s="36">
        <v>117.77</v>
      </c>
      <c r="BS7" s="36">
        <v>126.42</v>
      </c>
      <c r="BT7" s="36">
        <v>111.73</v>
      </c>
      <c r="BU7" s="36">
        <v>54.46</v>
      </c>
      <c r="BV7" s="36">
        <v>57.36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185</v>
      </c>
      <c r="CB7" s="36">
        <v>161.91999999999999</v>
      </c>
      <c r="CC7" s="36">
        <v>174.44</v>
      </c>
      <c r="CD7" s="36">
        <v>163.49</v>
      </c>
      <c r="CE7" s="36">
        <v>183.7</v>
      </c>
      <c r="CF7" s="36">
        <v>293.08999999999997</v>
      </c>
      <c r="CG7" s="36">
        <v>279.91000000000003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>
        <v>50.43</v>
      </c>
      <c r="CM7" s="36">
        <v>51.21</v>
      </c>
      <c r="CN7" s="36">
        <v>52.14</v>
      </c>
      <c r="CO7" s="36">
        <v>51.71</v>
      </c>
      <c r="CP7" s="36">
        <v>54.43</v>
      </c>
      <c r="CQ7" s="36">
        <v>38.950000000000003</v>
      </c>
      <c r="CR7" s="36">
        <v>40.07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71.42</v>
      </c>
      <c r="CX7" s="36">
        <v>71.540000000000006</v>
      </c>
      <c r="CY7" s="36">
        <v>71.92</v>
      </c>
      <c r="CZ7" s="36">
        <v>72.459999999999994</v>
      </c>
      <c r="DA7" s="36">
        <v>72.62</v>
      </c>
      <c r="DB7" s="36">
        <v>65.599999999999994</v>
      </c>
      <c r="DC7" s="36">
        <v>66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2.14</v>
      </c>
      <c r="EI7" s="36">
        <v>0.18</v>
      </c>
      <c r="EJ7" s="36">
        <v>0.18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2017-02-08T02:45:43Z</dcterms:created>
  <dcterms:modified xsi:type="dcterms:W3CDTF">2017-02-20T07:10:15Z</dcterms:modified>
  <cp:category/>
</cp:coreProperties>
</file>