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6360" windowWidth="28830" windowHeight="640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<sst xmlns="http://schemas.openxmlformats.org/spreadsheetml/2006/main" count="217" uniqueCount="107">
  <si>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</si>
  <si>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</si>
  <si>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</si>
  <si>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</si>
  <si>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</si>
  <si>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</si>
  <si>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</si>
  <si>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</si>
  <si>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</si>
  <si>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</si>
  <si>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</si>
  <si>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</si>
  <si>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</si>
  <si>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</si>
  <si>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</si>
  <si>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</si>
  <si>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</si>
  <si>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</si>
  <si>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</si>
  <si>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</si>
  <si>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</si>
  <si>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</si>
  <si>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</si>
  <si>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</si>
  <si>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</si>
  <si>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</si>
  <si>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</si>
  <si>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</si>
  <si>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</si>
  <si>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</si>
  <si>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</si>
  <si>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</si>
  <si>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</si>
  <si>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</si>
  <si>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</si>
  <si>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</si>
  <si>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</si>
  <si>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</si>
  <si>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</si>
  <si>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</si>
  <si>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</si>
  <si>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</si>
  <si>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</si>
  <si>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</si>
  <si>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</si>
  <si>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</si>
  <si>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</si>
  <si>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</si>
  <si>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</si>
  <si>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</si>
  <si>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</si>
  <si>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</si>
  <si>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</si>
  <si>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</si>
  <si>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</si>
  <si>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</si>
  <si>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</si>
  <si>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</si>
  <si>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</si>
  <si>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</si>
  <si>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</si>
  <si>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</si>
  <si>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</si>
  <si>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</si>
  <si>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</si>
  <si>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</si>
  <si>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</si>
  <si>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</si>
  <si>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</si>
  <si>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</si>
  <si>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</si>
  <si>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</si>
  <si>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</si>
  <si>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</si>
  <si>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</si>
  <si>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</si>
  <si>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</si>
  <si>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</si>
  <si>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</si>
  <si>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</si>
  <si>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</si>
  <si>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</si>
  <si>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</si>
  <si>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</si>
  <si>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</si>
  <si>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</si>
  <si>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</si>
  <si>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</si>
  <si>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</si>
  <si>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</si>
  <si>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</si>
  <si>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</si>
  <si>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</si>
  <si>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石川町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</si>
  <si>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</si>
  <si>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</si>
  <si>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</si>
  <si>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</si>
  <si>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</si>
  <si>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</si>
  <si>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</si>
  <si>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</si>
  <si>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</si>
  <si>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</si>
  <si>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段階において経営の健全性は保たれているが、有収率は低い数値で推移している。漏水が主な要因であるが管路の更新はなかなか進まない状況にある。今後は簡易水道との統合、さらに施設更新等大規模事業が予定されていることから、企業債償還や減価償却費の負担増が見込まれ、経常経費の抑制とともに、料金引き上げを含め収益増に向けた対策を図っていく必要がある。</t>
    <phoneticPr fontId="4"/>
  </si>
  <si>
    <t>　事業創設時からの老朽管が数多く残っているため、管路経年劣化率は比較的高い状況にある。財政的事情から管路の更新が計画的に実施されていない。漏水対策として老朽管更新を早期に進め、有収率の向上につなげていきたい。</t>
    <phoneticPr fontId="4"/>
  </si>
  <si>
    <t>　人口減少に伴う料金収入の減とともに、施設更新等大規模事業の推進を図っていく必要があり、経営状況は今後厳しさを増していく。施設運営等の効率化を図るとともに、料金引き上げについても具体的な検討に入らなければならない段階になっている。
　また、低い有収率の改善も重要な課題であり、漏水調査を継続的に実施し、漏水対策を行っていくほか、老朽管更新についても計画的に進めていく必要がある。</t>
    <rPh sb="120" eb="121">
      <t>ヒク</t>
    </rPh>
    <rPh sb="122" eb="124">
      <t>ユウシュウ</t>
    </rPh>
    <rPh sb="124" eb="125">
      <t>リツ</t>
    </rPh>
    <rPh sb="126" eb="128">
      <t>カイゼン</t>
    </rPh>
    <rPh sb="129" eb="131">
      <t>ジュウヨウ</t>
    </rPh>
    <rPh sb="132" eb="134">
      <t>カダイ</t>
    </rPh>
    <rPh sb="138" eb="140">
      <t>ロウスイ</t>
    </rPh>
    <rPh sb="140" eb="142">
      <t>チョウサ</t>
    </rPh>
    <rPh sb="143" eb="146">
      <t>ケイゾクテキ</t>
    </rPh>
    <rPh sb="147" eb="149">
      <t>ジッシ</t>
    </rPh>
    <rPh sb="151" eb="153">
      <t>ロウスイ</t>
    </rPh>
    <rPh sb="153" eb="155">
      <t>タイサク</t>
    </rPh>
    <rPh sb="156" eb="157">
      <t>オコナ</t>
    </rPh>
    <rPh sb="164" eb="166">
      <t>ロウキュウ</t>
    </rPh>
    <rPh sb="166" eb="167">
      <t>カン</t>
    </rPh>
    <rPh sb="167" eb="169">
      <t>コウシン</t>
    </rPh>
    <rPh sb="174" eb="177">
      <t>ケイカクテキ</t>
    </rPh>
    <rPh sb="178" eb="179">
      <t>スス</t>
    </rPh>
    <rPh sb="183" eb="1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</si>
</sst>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3.12</c:v>
                </c:pt>
                <c:pt idx="1">
                  <c:v>0.06</c:v>
                </c:pt>
                <c:pt idx="2">
                  <c:v>0.63</c:v>
                </c:pt>
                <c:pt idx="3" formatCode="#,##0.00;&quot;△&quot;#,##0.00">
                  <c:v>0</c:v>
                </c:pt>
                <c:pt idx="4">
                  <c:v>0.73</c:v>
                </c:pt>
              </c:numCache>
            </c:numRef>
          </c:val>
        </c:ser>
        <c:dLbls>
          <c:showLegendKey val="0"/>
          <c:showVal val="0"/>
          <c:showCatName val="0"/>
          <c:showSerName val="0"/>
          <c:showPercent val="0"/>
          <c:showBubbleSize val="0"/>
        </c:dLbls>
        <c:gapWidth val="150"/>
        <c:axId val="100472704"/>
        <c:axId val="100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00472704"/>
        <c:axId val="100491264"/>
      </c:lineChart>
      <c:dateAx>
        <c:axId val="100472704"/>
        <c:scaling>
          <c:orientation val="minMax"/>
        </c:scaling>
        <c:delete val="1"/>
        <c:axPos val="b"/>
        <c:numFmt formatCode="ge" sourceLinked="1"/>
        <c:majorTickMark val="none"/>
        <c:minorTickMark val="none"/>
        <c:tickLblPos val="none"/>
        <c:crossAx val="100491264"/>
        <c:crosses val="autoZero"/>
        <c:auto val="1"/>
        <c:lblOffset val="100"/>
        <c:baseTimeUnit val="years"/>
      </c:dateAx>
      <c:valAx>
        <c:axId val="100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78.02</c:v>
                </c:pt>
                <c:pt idx="1">
                  <c:v>79.599999999999994</c:v>
                </c:pt>
                <c:pt idx="2">
                  <c:v>78.56</c:v>
                </c:pt>
                <c:pt idx="3">
                  <c:v>78.72</c:v>
                </c:pt>
                <c:pt idx="4">
                  <c:v>77.400000000000006</c:v>
                </c:pt>
              </c:numCache>
            </c:numRef>
          </c:val>
        </c:ser>
        <c:dLbls>
          <c:showLegendKey val="0"/>
          <c:showVal val="0"/>
          <c:showCatName val="0"/>
          <c:showSerName val="0"/>
          <c:showPercent val="0"/>
          <c:showBubbleSize val="0"/>
        </c:dLbls>
        <c:gapWidth val="150"/>
        <c:axId val="104114432"/>
        <c:axId val="1041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04114432"/>
        <c:axId val="104145280"/>
      </c:lineChart>
      <c:dateAx>
        <c:axId val="104114432"/>
        <c:scaling>
          <c:orientation val="minMax"/>
        </c:scaling>
        <c:delete val="1"/>
        <c:axPos val="b"/>
        <c:numFmt formatCode="ge" sourceLinked="1"/>
        <c:majorTickMark val="none"/>
        <c:minorTickMark val="none"/>
        <c:tickLblPos val="none"/>
        <c:crossAx val="104145280"/>
        <c:crosses val="autoZero"/>
        <c:auto val="1"/>
        <c:lblOffset val="100"/>
        <c:baseTimeUnit val="years"/>
      </c:dateAx>
      <c:valAx>
        <c:axId val="1041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77.17</c:v>
                </c:pt>
                <c:pt idx="1">
                  <c:v>76.069999999999993</c:v>
                </c:pt>
                <c:pt idx="2">
                  <c:v>76.22</c:v>
                </c:pt>
                <c:pt idx="3">
                  <c:v>76.72</c:v>
                </c:pt>
                <c:pt idx="4">
                  <c:v>76.349999999999994</c:v>
                </c:pt>
              </c:numCache>
            </c:numRef>
          </c:val>
        </c:ser>
        <c:dLbls>
          <c:showLegendKey val="0"/>
          <c:showVal val="0"/>
          <c:showCatName val="0"/>
          <c:showSerName val="0"/>
          <c:showPercent val="0"/>
          <c:showBubbleSize val="0"/>
        </c:dLbls>
        <c:gapWidth val="150"/>
        <c:axId val="104171392"/>
        <c:axId val="104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04171392"/>
        <c:axId val="104173568"/>
      </c:lineChart>
      <c:dateAx>
        <c:axId val="104171392"/>
        <c:scaling>
          <c:orientation val="minMax"/>
        </c:scaling>
        <c:delete val="1"/>
        <c:axPos val="b"/>
        <c:numFmt formatCode="ge" sourceLinked="1"/>
        <c:majorTickMark val="none"/>
        <c:minorTickMark val="none"/>
        <c:tickLblPos val="none"/>
        <c:crossAx val="104173568"/>
        <c:crosses val="autoZero"/>
        <c:auto val="1"/>
        <c:lblOffset val="100"/>
        <c:baseTimeUnit val="years"/>
      </c:dateAx>
      <c:valAx>
        <c:axId val="104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129.91</c:v>
                </c:pt>
                <c:pt idx="1">
                  <c:v>134.01</c:v>
                </c:pt>
                <c:pt idx="2">
                  <c:v>130.84</c:v>
                </c:pt>
                <c:pt idx="3">
                  <c:v>134.72</c:v>
                </c:pt>
                <c:pt idx="4">
                  <c:v>126.15</c:v>
                </c:pt>
              </c:numCache>
            </c:numRef>
          </c:val>
        </c:ser>
        <c:dLbls>
          <c:showLegendKey val="0"/>
          <c:showVal val="0"/>
          <c:showCatName val="0"/>
          <c:showSerName val="0"/>
          <c:showPercent val="0"/>
          <c:showBubbleSize val="0"/>
        </c:dLbls>
        <c:gapWidth val="150"/>
        <c:axId val="100513280"/>
        <c:axId val="1005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00513280"/>
        <c:axId val="100515200"/>
      </c:lineChart>
      <c:dateAx>
        <c:axId val="100513280"/>
        <c:scaling>
          <c:orientation val="minMax"/>
        </c:scaling>
        <c:delete val="1"/>
        <c:axPos val="b"/>
        <c:numFmt formatCode="ge" sourceLinked="1"/>
        <c:majorTickMark val="none"/>
        <c:minorTickMark val="none"/>
        <c:tickLblPos val="none"/>
        <c:crossAx val="100515200"/>
        <c:crosses val="autoZero"/>
        <c:auto val="1"/>
        <c:lblOffset val="100"/>
        <c:baseTimeUnit val="years"/>
      </c:dateAx>
      <c:valAx>
        <c:axId val="10051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44.75</c:v>
                </c:pt>
                <c:pt idx="1">
                  <c:v>46.63</c:v>
                </c:pt>
                <c:pt idx="2">
                  <c:v>48.14</c:v>
                </c:pt>
                <c:pt idx="3">
                  <c:v>49.86</c:v>
                </c:pt>
                <c:pt idx="4">
                  <c:v>50.53</c:v>
                </c:pt>
              </c:numCache>
            </c:numRef>
          </c:val>
        </c:ser>
        <c:dLbls>
          <c:showLegendKey val="0"/>
          <c:showVal val="0"/>
          <c:showCatName val="0"/>
          <c:showSerName val="0"/>
          <c:showPercent val="0"/>
          <c:showBubbleSize val="0"/>
        </c:dLbls>
        <c:gapWidth val="150"/>
        <c:axId val="100742272"/>
        <c:axId val="1007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00742272"/>
        <c:axId val="100744192"/>
      </c:lineChart>
      <c:dateAx>
        <c:axId val="100742272"/>
        <c:scaling>
          <c:orientation val="minMax"/>
        </c:scaling>
        <c:delete val="1"/>
        <c:axPos val="b"/>
        <c:numFmt formatCode="ge" sourceLinked="1"/>
        <c:majorTickMark val="none"/>
        <c:minorTickMark val="none"/>
        <c:tickLblPos val="none"/>
        <c:crossAx val="100744192"/>
        <c:crosses val="autoZero"/>
        <c:auto val="1"/>
        <c:lblOffset val="100"/>
        <c:baseTimeUnit val="years"/>
      </c:dateAx>
      <c:valAx>
        <c:axId val="1007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11.31</c:v>
                </c:pt>
                <c:pt idx="1">
                  <c:v>11.25</c:v>
                </c:pt>
                <c:pt idx="2">
                  <c:v>11.25</c:v>
                </c:pt>
                <c:pt idx="3">
                  <c:v>11.25</c:v>
                </c:pt>
                <c:pt idx="4">
                  <c:v>10.53</c:v>
                </c:pt>
              </c:numCache>
            </c:numRef>
          </c:val>
        </c:ser>
        <c:dLbls>
          <c:showLegendKey val="0"/>
          <c:showVal val="0"/>
          <c:showCatName val="0"/>
          <c:showSerName val="0"/>
          <c:showPercent val="0"/>
          <c:showBubbleSize val="0"/>
        </c:dLbls>
        <c:gapWidth val="150"/>
        <c:axId val="100827904"/>
        <c:axId val="1008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00827904"/>
        <c:axId val="100829824"/>
      </c:lineChart>
      <c:dateAx>
        <c:axId val="100827904"/>
        <c:scaling>
          <c:orientation val="minMax"/>
        </c:scaling>
        <c:delete val="1"/>
        <c:axPos val="b"/>
        <c:numFmt formatCode="ge" sourceLinked="1"/>
        <c:majorTickMark val="none"/>
        <c:minorTickMark val="none"/>
        <c:tickLblPos val="none"/>
        <c:crossAx val="100829824"/>
        <c:crosses val="autoZero"/>
        <c:auto val="1"/>
        <c:lblOffset val="100"/>
        <c:baseTimeUnit val="years"/>
      </c:dateAx>
      <c:valAx>
        <c:axId val="1008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259776"/>
        <c:axId val="1052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05259776"/>
        <c:axId val="105261696"/>
      </c:lineChart>
      <c:dateAx>
        <c:axId val="105259776"/>
        <c:scaling>
          <c:orientation val="minMax"/>
        </c:scaling>
        <c:delete val="1"/>
        <c:axPos val="b"/>
        <c:numFmt formatCode="ge" sourceLinked="1"/>
        <c:majorTickMark val="none"/>
        <c:minorTickMark val="none"/>
        <c:tickLblPos val="none"/>
        <c:crossAx val="105261696"/>
        <c:crosses val="autoZero"/>
        <c:auto val="1"/>
        <c:lblOffset val="100"/>
        <c:baseTimeUnit val="years"/>
      </c:dateAx>
      <c:valAx>
        <c:axId val="10526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24338.68</c:v>
                </c:pt>
                <c:pt idx="1">
                  <c:v>7056.88</c:v>
                </c:pt>
                <c:pt idx="2">
                  <c:v>28094.22</c:v>
                </c:pt>
                <c:pt idx="3">
                  <c:v>7700.95</c:v>
                </c:pt>
                <c:pt idx="4">
                  <c:v>6477.49</c:v>
                </c:pt>
              </c:numCache>
            </c:numRef>
          </c:val>
        </c:ser>
        <c:dLbls>
          <c:showLegendKey val="0"/>
          <c:showVal val="0"/>
          <c:showCatName val="0"/>
          <c:showSerName val="0"/>
          <c:showPercent val="0"/>
          <c:showBubbleSize val="0"/>
        </c:dLbls>
        <c:gapWidth val="150"/>
        <c:axId val="105297792"/>
        <c:axId val="1053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05297792"/>
        <c:axId val="105304064"/>
      </c:lineChart>
      <c:dateAx>
        <c:axId val="105297792"/>
        <c:scaling>
          <c:orientation val="minMax"/>
        </c:scaling>
        <c:delete val="1"/>
        <c:axPos val="b"/>
        <c:numFmt formatCode="ge" sourceLinked="1"/>
        <c:majorTickMark val="none"/>
        <c:minorTickMark val="none"/>
        <c:tickLblPos val="none"/>
        <c:crossAx val="105304064"/>
        <c:crosses val="autoZero"/>
        <c:auto val="1"/>
        <c:lblOffset val="100"/>
        <c:baseTimeUnit val="years"/>
      </c:dateAx>
      <c:valAx>
        <c:axId val="10530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8.64</c:v>
                </c:pt>
                <c:pt idx="1">
                  <c:v>7.49</c:v>
                </c:pt>
                <c:pt idx="2">
                  <c:v>6.44</c:v>
                </c:pt>
                <c:pt idx="3">
                  <c:v>5.22</c:v>
                </c:pt>
                <c:pt idx="4">
                  <c:v>32.03</c:v>
                </c:pt>
              </c:numCache>
            </c:numRef>
          </c:val>
        </c:ser>
        <c:dLbls>
          <c:showLegendKey val="0"/>
          <c:showVal val="0"/>
          <c:showCatName val="0"/>
          <c:showSerName val="0"/>
          <c:showPercent val="0"/>
          <c:showBubbleSize val="0"/>
        </c:dLbls>
        <c:gapWidth val="150"/>
        <c:axId val="103958016"/>
        <c:axId val="1039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03958016"/>
        <c:axId val="103959936"/>
      </c:lineChart>
      <c:dateAx>
        <c:axId val="103958016"/>
        <c:scaling>
          <c:orientation val="minMax"/>
        </c:scaling>
        <c:delete val="1"/>
        <c:axPos val="b"/>
        <c:numFmt formatCode="ge" sourceLinked="1"/>
        <c:majorTickMark val="none"/>
        <c:minorTickMark val="none"/>
        <c:tickLblPos val="none"/>
        <c:crossAx val="103959936"/>
        <c:crosses val="autoZero"/>
        <c:auto val="1"/>
        <c:lblOffset val="100"/>
        <c:baseTimeUnit val="years"/>
      </c:dateAx>
      <c:valAx>
        <c:axId val="10395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129.03</c:v>
                </c:pt>
                <c:pt idx="1">
                  <c:v>130.97999999999999</c:v>
                </c:pt>
                <c:pt idx="2">
                  <c:v>130.61000000000001</c:v>
                </c:pt>
                <c:pt idx="3">
                  <c:v>133.93</c:v>
                </c:pt>
                <c:pt idx="4">
                  <c:v>125.2</c:v>
                </c:pt>
              </c:numCache>
            </c:numRef>
          </c:val>
        </c:ser>
        <c:dLbls>
          <c:showLegendKey val="0"/>
          <c:showVal val="0"/>
          <c:showCatName val="0"/>
          <c:showSerName val="0"/>
          <c:showPercent val="0"/>
          <c:showBubbleSize val="0"/>
        </c:dLbls>
        <c:gapWidth val="150"/>
        <c:axId val="103980416"/>
        <c:axId val="1040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03980416"/>
        <c:axId val="104080896"/>
      </c:lineChart>
      <c:dateAx>
        <c:axId val="103980416"/>
        <c:scaling>
          <c:orientation val="minMax"/>
        </c:scaling>
        <c:delete val="1"/>
        <c:axPos val="b"/>
        <c:numFmt formatCode="ge" sourceLinked="1"/>
        <c:majorTickMark val="none"/>
        <c:minorTickMark val="none"/>
        <c:tickLblPos val="none"/>
        <c:crossAx val="104080896"/>
        <c:crosses val="autoZero"/>
        <c:auto val="1"/>
        <c:lblOffset val="100"/>
        <c:baseTimeUnit val="years"/>
      </c:dateAx>
      <c:valAx>
        <c:axId val="1040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122.6</c:v>
                </c:pt>
                <c:pt idx="1">
                  <c:v>121.65</c:v>
                </c:pt>
                <c:pt idx="2">
                  <c:v>121.98</c:v>
                </c:pt>
                <c:pt idx="3">
                  <c:v>118.41</c:v>
                </c:pt>
                <c:pt idx="4">
                  <c:v>126.32</c:v>
                </c:pt>
              </c:numCache>
            </c:numRef>
          </c:val>
        </c:ser>
        <c:dLbls>
          <c:showLegendKey val="0"/>
          <c:showVal val="0"/>
          <c:showCatName val="0"/>
          <c:showSerName val="0"/>
          <c:showPercent val="0"/>
          <c:showBubbleSize val="0"/>
        </c:dLbls>
        <c:gapWidth val="150"/>
        <c:axId val="104098432"/>
        <c:axId val="1041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04098432"/>
        <c:axId val="104100608"/>
      </c:lineChart>
      <c:dateAx>
        <c:axId val="104098432"/>
        <c:scaling>
          <c:orientation val="minMax"/>
        </c:scaling>
        <c:delete val="1"/>
        <c:axPos val="b"/>
        <c:numFmt formatCode="ge" sourceLinked="1"/>
        <c:majorTickMark val="none"/>
        <c:minorTickMark val="none"/>
        <c:tickLblPos val="none"/>
        <c:crossAx val="104100608"/>
        <c:crosses val="autoZero"/>
        <c:auto val="1"/>
        <c:lblOffset val="100"/>
        <c:baseTimeUnit val="years"/>
      </c:dateAx>
      <c:valAx>
        <c:axId val="1041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U4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石川町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16225</v>
      </c>
      <c r="AJ8" s="56"/>
      <c r="AK8" s="56"/>
      <c r="AL8" s="56"/>
      <c r="AM8" s="56"/>
      <c r="AN8" s="56"/>
      <c r="AO8" s="56"/>
      <c r="AP8" s="57"/>
      <c r="AQ8" s="47">
        <f>データ!R6</f>
        <v>115.71</v>
      </c>
      <c r="AR8" s="47"/>
      <c r="AS8" s="47"/>
      <c r="AT8" s="47"/>
      <c r="AU8" s="47"/>
      <c r="AV8" s="47"/>
      <c r="AW8" s="47"/>
      <c r="AX8" s="47"/>
      <c r="AY8" s="47">
        <f>データ!S6</f>
        <v>140.22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96.46</v>
      </c>
      <c r="K10" s="47"/>
      <c r="L10" s="47"/>
      <c r="M10" s="47"/>
      <c r="N10" s="47"/>
      <c r="O10" s="47"/>
      <c r="P10" s="47"/>
      <c r="Q10" s="47"/>
      <c r="R10" s="47">
        <f>データ!O6</f>
        <v>58.63</v>
      </c>
      <c r="S10" s="47"/>
      <c r="T10" s="47"/>
      <c r="U10" s="47"/>
      <c r="V10" s="47"/>
      <c r="W10" s="47"/>
      <c r="X10" s="47"/>
      <c r="Y10" s="47"/>
      <c r="Z10" s="78">
        <f>データ!P6</f>
        <v>3807</v>
      </c>
      <c r="AA10" s="78"/>
      <c r="AB10" s="78"/>
      <c r="AC10" s="78"/>
      <c r="AD10" s="78"/>
      <c r="AE10" s="78"/>
      <c r="AF10" s="78"/>
      <c r="AG10" s="78"/>
      <c r="AH10" s="2"/>
      <c r="AI10" s="78">
        <f>データ!T6</f>
        <v>9427</v>
      </c>
      <c r="AJ10" s="78"/>
      <c r="AK10" s="78"/>
      <c r="AL10" s="78"/>
      <c r="AM10" s="78"/>
      <c r="AN10" s="78"/>
      <c r="AO10" s="78"/>
      <c r="AP10" s="78"/>
      <c r="AQ10" s="47">
        <f>データ!U6</f>
        <v>15.17</v>
      </c>
      <c r="AR10" s="47"/>
      <c r="AS10" s="47"/>
      <c r="AT10" s="47"/>
      <c r="AU10" s="47"/>
      <c r="AV10" s="47"/>
      <c r="AW10" s="47"/>
      <c r="AX10" s="47"/>
      <c r="AY10" s="47">
        <f>データ!V6</f>
        <v>621.41999999999996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75019</v>
      </c>
      <c r="D6" s="31">
        <f t="shared" si="3"/>
        <v>46</v>
      </c>
      <c r="E6" s="31">
        <f t="shared" si="3"/>
        <v>1</v>
      </c>
      <c r="F6" s="31">
        <f t="shared" si="3"/>
        <v>0</v>
      </c>
      <c r="G6" s="31">
        <f t="shared" si="3"/>
        <v>1</v>
      </c>
      <c r="H6" s="31" t="str">
        <f t="shared" si="3"/>
        <v>福島県　石川町</v>
      </c>
      <c r="I6" s="31" t="str">
        <f t="shared" si="3"/>
        <v>法適用</v>
      </c>
      <c r="J6" s="31" t="str">
        <f t="shared" si="3"/>
        <v>水道事業</v>
      </c>
      <c r="K6" s="31" t="str">
        <f t="shared" si="3"/>
        <v>末端給水事業</v>
      </c>
      <c r="L6" s="31" t="str">
        <f t="shared" si="3"/>
        <v>A8</v>
      </c>
      <c r="M6" s="32" t="str">
        <f t="shared" si="3"/>
        <v>-</v>
      </c>
      <c r="N6" s="32">
        <f t="shared" si="3"/>
        <v>96.46</v>
      </c>
      <c r="O6" s="32">
        <f t="shared" si="3"/>
        <v>58.63</v>
      </c>
      <c r="P6" s="32">
        <f t="shared" si="3"/>
        <v>3807</v>
      </c>
      <c r="Q6" s="32">
        <f t="shared" si="3"/>
        <v>16225</v>
      </c>
      <c r="R6" s="32">
        <f t="shared" si="3"/>
        <v>115.71</v>
      </c>
      <c r="S6" s="32">
        <f t="shared" si="3"/>
        <v>140.22</v>
      </c>
      <c r="T6" s="32">
        <f t="shared" si="3"/>
        <v>9427</v>
      </c>
      <c r="U6" s="32">
        <f t="shared" si="3"/>
        <v>15.17</v>
      </c>
      <c r="V6" s="32">
        <f t="shared" si="3"/>
        <v>621.41999999999996</v>
      </c>
      <c r="W6" s="33">
        <f>IF(W7="",NA(),W7)</f>
        <v>129.91</v>
      </c>
      <c r="X6" s="33">
        <f t="shared" ref="X6:AF6" si="4">IF(X7="",NA(),X7)</f>
        <v>134.01</v>
      </c>
      <c r="Y6" s="33">
        <f t="shared" si="4"/>
        <v>130.84</v>
      </c>
      <c r="Z6" s="33">
        <f t="shared" si="4"/>
        <v>134.72</v>
      </c>
      <c r="AA6" s="33">
        <f t="shared" si="4"/>
        <v>126.15</v>
      </c>
      <c r="AB6" s="33">
        <f t="shared" si="4"/>
        <v>109.08</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26.81</v>
      </c>
      <c r="AO6" s="33">
        <f t="shared" si="5"/>
        <v>28.31</v>
      </c>
      <c r="AP6" s="33">
        <f t="shared" si="5"/>
        <v>13.46</v>
      </c>
      <c r="AQ6" s="33">
        <f t="shared" si="5"/>
        <v>12.59</v>
      </c>
      <c r="AR6" s="32" t="str">
        <f>IF(AR7="","",IF(AR7="-","【-】","【"&amp;SUBSTITUTE(TEXT(AR7,"#,##0.00"),"-","△")&amp;"】"))</f>
        <v>【0.87】</v>
      </c>
      <c r="AS6" s="33">
        <f>IF(AS7="",NA(),AS7)</f>
        <v>24338.68</v>
      </c>
      <c r="AT6" s="33">
        <f t="shared" ref="AT6:BB6" si="6">IF(AT7="",NA(),AT7)</f>
        <v>7056.88</v>
      </c>
      <c r="AU6" s="33">
        <f t="shared" si="6"/>
        <v>28094.22</v>
      </c>
      <c r="AV6" s="33">
        <f t="shared" si="6"/>
        <v>7700.95</v>
      </c>
      <c r="AW6" s="33">
        <f t="shared" si="6"/>
        <v>6477.49</v>
      </c>
      <c r="AX6" s="33">
        <f t="shared" si="6"/>
        <v>1128.25</v>
      </c>
      <c r="AY6" s="33">
        <f t="shared" si="6"/>
        <v>1002.64</v>
      </c>
      <c r="AZ6" s="33">
        <f t="shared" si="6"/>
        <v>1164.51</v>
      </c>
      <c r="BA6" s="33">
        <f t="shared" si="6"/>
        <v>434.72</v>
      </c>
      <c r="BB6" s="33">
        <f t="shared" si="6"/>
        <v>416.14</v>
      </c>
      <c r="BC6" s="32" t="str">
        <f>IF(BC7="","",IF(BC7="-","【-】","【"&amp;SUBSTITUTE(TEXT(BC7,"#,##0.00"),"-","△")&amp;"】"))</f>
        <v>【262.74】</v>
      </c>
      <c r="BD6" s="33">
        <f>IF(BD7="",NA(),BD7)</f>
        <v>8.64</v>
      </c>
      <c r="BE6" s="33">
        <f t="shared" ref="BE6:BM6" si="7">IF(BE7="",NA(),BE7)</f>
        <v>7.49</v>
      </c>
      <c r="BF6" s="33">
        <f t="shared" si="7"/>
        <v>6.44</v>
      </c>
      <c r="BG6" s="33">
        <f t="shared" si="7"/>
        <v>5.22</v>
      </c>
      <c r="BH6" s="33">
        <f t="shared" si="7"/>
        <v>32.03</v>
      </c>
      <c r="BI6" s="33">
        <f t="shared" si="7"/>
        <v>474.06</v>
      </c>
      <c r="BJ6" s="33">
        <f t="shared" si="7"/>
        <v>520.29999999999995</v>
      </c>
      <c r="BK6" s="33">
        <f t="shared" si="7"/>
        <v>498.27</v>
      </c>
      <c r="BL6" s="33">
        <f t="shared" si="7"/>
        <v>495.76</v>
      </c>
      <c r="BM6" s="33">
        <f t="shared" si="7"/>
        <v>487.22</v>
      </c>
      <c r="BN6" s="32" t="str">
        <f>IF(BN7="","",IF(BN7="-","【-】","【"&amp;SUBSTITUTE(TEXT(BN7,"#,##0.00"),"-","△")&amp;"】"))</f>
        <v>【276.38】</v>
      </c>
      <c r="BO6" s="33">
        <f>IF(BO7="",NA(),BO7)</f>
        <v>129.03</v>
      </c>
      <c r="BP6" s="33">
        <f t="shared" ref="BP6:BX6" si="8">IF(BP7="",NA(),BP7)</f>
        <v>130.97999999999999</v>
      </c>
      <c r="BQ6" s="33">
        <f t="shared" si="8"/>
        <v>130.61000000000001</v>
      </c>
      <c r="BR6" s="33">
        <f t="shared" si="8"/>
        <v>133.93</v>
      </c>
      <c r="BS6" s="33">
        <f t="shared" si="8"/>
        <v>125.2</v>
      </c>
      <c r="BT6" s="33">
        <f t="shared" si="8"/>
        <v>96.62</v>
      </c>
      <c r="BU6" s="33">
        <f t="shared" si="8"/>
        <v>90.69</v>
      </c>
      <c r="BV6" s="33">
        <f t="shared" si="8"/>
        <v>90.64</v>
      </c>
      <c r="BW6" s="33">
        <f t="shared" si="8"/>
        <v>93.66</v>
      </c>
      <c r="BX6" s="33">
        <f t="shared" si="8"/>
        <v>92.76</v>
      </c>
      <c r="BY6" s="32" t="str">
        <f>IF(BY7="","",IF(BY7="-","【-】","【"&amp;SUBSTITUTE(TEXT(BY7,"#,##0.00"),"-","△")&amp;"】"))</f>
        <v>【104.99】</v>
      </c>
      <c r="BZ6" s="33">
        <f>IF(BZ7="",NA(),BZ7)</f>
        <v>122.6</v>
      </c>
      <c r="CA6" s="33">
        <f t="shared" ref="CA6:CI6" si="9">IF(CA7="",NA(),CA7)</f>
        <v>121.65</v>
      </c>
      <c r="CB6" s="33">
        <f t="shared" si="9"/>
        <v>121.98</v>
      </c>
      <c r="CC6" s="33">
        <f t="shared" si="9"/>
        <v>118.41</v>
      </c>
      <c r="CD6" s="33">
        <f t="shared" si="9"/>
        <v>126.32</v>
      </c>
      <c r="CE6" s="33">
        <f t="shared" si="9"/>
        <v>184.53</v>
      </c>
      <c r="CF6" s="33">
        <f t="shared" si="9"/>
        <v>211.08</v>
      </c>
      <c r="CG6" s="33">
        <f t="shared" si="9"/>
        <v>213.52</v>
      </c>
      <c r="CH6" s="33">
        <f t="shared" si="9"/>
        <v>208.21</v>
      </c>
      <c r="CI6" s="33">
        <f t="shared" si="9"/>
        <v>208.67</v>
      </c>
      <c r="CJ6" s="32" t="str">
        <f>IF(CJ7="","",IF(CJ7="-","【-】","【"&amp;SUBSTITUTE(TEXT(CJ7,"#,##0.00"),"-","△")&amp;"】"))</f>
        <v>【163.72】</v>
      </c>
      <c r="CK6" s="33">
        <f>IF(CK7="",NA(),CK7)</f>
        <v>78.02</v>
      </c>
      <c r="CL6" s="33">
        <f t="shared" ref="CL6:CT6" si="10">IF(CL7="",NA(),CL7)</f>
        <v>79.599999999999994</v>
      </c>
      <c r="CM6" s="33">
        <f t="shared" si="10"/>
        <v>78.56</v>
      </c>
      <c r="CN6" s="33">
        <f t="shared" si="10"/>
        <v>78.72</v>
      </c>
      <c r="CO6" s="33">
        <f t="shared" si="10"/>
        <v>77.400000000000006</v>
      </c>
      <c r="CP6" s="33">
        <f t="shared" si="10"/>
        <v>52.9</v>
      </c>
      <c r="CQ6" s="33">
        <f t="shared" si="10"/>
        <v>49.69</v>
      </c>
      <c r="CR6" s="33">
        <f t="shared" si="10"/>
        <v>49.77</v>
      </c>
      <c r="CS6" s="33">
        <f t="shared" si="10"/>
        <v>49.22</v>
      </c>
      <c r="CT6" s="33">
        <f t="shared" si="10"/>
        <v>49.08</v>
      </c>
      <c r="CU6" s="32" t="str">
        <f>IF(CU7="","",IF(CU7="-","【-】","【"&amp;SUBSTITUTE(TEXT(CU7,"#,##0.00"),"-","△")&amp;"】"))</f>
        <v>【59.76】</v>
      </c>
      <c r="CV6" s="33">
        <f>IF(CV7="",NA(),CV7)</f>
        <v>77.17</v>
      </c>
      <c r="CW6" s="33">
        <f t="shared" ref="CW6:DE6" si="11">IF(CW7="",NA(),CW7)</f>
        <v>76.069999999999993</v>
      </c>
      <c r="CX6" s="33">
        <f t="shared" si="11"/>
        <v>76.22</v>
      </c>
      <c r="CY6" s="33">
        <f t="shared" si="11"/>
        <v>76.72</v>
      </c>
      <c r="CZ6" s="33">
        <f t="shared" si="11"/>
        <v>76.349999999999994</v>
      </c>
      <c r="DA6" s="33">
        <f t="shared" si="11"/>
        <v>81.63</v>
      </c>
      <c r="DB6" s="33">
        <f t="shared" si="11"/>
        <v>80.010000000000005</v>
      </c>
      <c r="DC6" s="33">
        <f t="shared" si="11"/>
        <v>79.98</v>
      </c>
      <c r="DD6" s="33">
        <f t="shared" si="11"/>
        <v>79.48</v>
      </c>
      <c r="DE6" s="33">
        <f t="shared" si="11"/>
        <v>79.3</v>
      </c>
      <c r="DF6" s="32" t="str">
        <f>IF(DF7="","",IF(DF7="-","【-】","【"&amp;SUBSTITUTE(TEXT(DF7,"#,##0.00"),"-","△")&amp;"】"))</f>
        <v>【89.95】</v>
      </c>
      <c r="DG6" s="33">
        <f>IF(DG7="",NA(),DG7)</f>
        <v>44.75</v>
      </c>
      <c r="DH6" s="33">
        <f t="shared" ref="DH6:DP6" si="12">IF(DH7="",NA(),DH7)</f>
        <v>46.63</v>
      </c>
      <c r="DI6" s="33">
        <f t="shared" si="12"/>
        <v>48.14</v>
      </c>
      <c r="DJ6" s="33">
        <f t="shared" si="12"/>
        <v>49.86</v>
      </c>
      <c r="DK6" s="33">
        <f t="shared" si="12"/>
        <v>50.53</v>
      </c>
      <c r="DL6" s="33">
        <f t="shared" si="12"/>
        <v>37.25</v>
      </c>
      <c r="DM6" s="33">
        <f t="shared" si="12"/>
        <v>35.18</v>
      </c>
      <c r="DN6" s="33">
        <f t="shared" si="12"/>
        <v>36.43</v>
      </c>
      <c r="DO6" s="33">
        <f t="shared" si="12"/>
        <v>46.12</v>
      </c>
      <c r="DP6" s="33">
        <f t="shared" si="12"/>
        <v>47.44</v>
      </c>
      <c r="DQ6" s="32" t="str">
        <f>IF(DQ7="","",IF(DQ7="-","【-】","【"&amp;SUBSTITUTE(TEXT(DQ7,"#,##0.00"),"-","△")&amp;"】"))</f>
        <v>【47.18】</v>
      </c>
      <c r="DR6" s="33">
        <f>IF(DR7="",NA(),DR7)</f>
        <v>11.31</v>
      </c>
      <c r="DS6" s="33">
        <f t="shared" ref="DS6:EA6" si="13">IF(DS7="",NA(),DS7)</f>
        <v>11.25</v>
      </c>
      <c r="DT6" s="33">
        <f t="shared" si="13"/>
        <v>11.25</v>
      </c>
      <c r="DU6" s="33">
        <f t="shared" si="13"/>
        <v>11.25</v>
      </c>
      <c r="DV6" s="33">
        <f t="shared" si="13"/>
        <v>10.53</v>
      </c>
      <c r="DW6" s="33">
        <f t="shared" si="13"/>
        <v>7.9</v>
      </c>
      <c r="DX6" s="33">
        <f t="shared" si="13"/>
        <v>8.41</v>
      </c>
      <c r="DY6" s="33">
        <f t="shared" si="13"/>
        <v>8.7200000000000006</v>
      </c>
      <c r="DZ6" s="33">
        <f t="shared" si="13"/>
        <v>9.86</v>
      </c>
      <c r="EA6" s="33">
        <f t="shared" si="13"/>
        <v>11.16</v>
      </c>
      <c r="EB6" s="32" t="str">
        <f>IF(EB7="","",IF(EB7="-","【-】","【"&amp;SUBSTITUTE(TEXT(EB7,"#,##0.00"),"-","△")&amp;"】"))</f>
        <v>【13.18】</v>
      </c>
      <c r="EC6" s="33">
        <f>IF(EC7="",NA(),EC7)</f>
        <v>3.12</v>
      </c>
      <c r="ED6" s="33">
        <f t="shared" ref="ED6:EL6" si="14">IF(ED7="",NA(),ED7)</f>
        <v>0.06</v>
      </c>
      <c r="EE6" s="33">
        <f t="shared" si="14"/>
        <v>0.63</v>
      </c>
      <c r="EF6" s="32">
        <f t="shared" si="14"/>
        <v>0</v>
      </c>
      <c r="EG6" s="33">
        <f t="shared" si="14"/>
        <v>0.73</v>
      </c>
      <c r="EH6" s="33">
        <f t="shared" si="14"/>
        <v>0.5</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75019</v>
      </c>
      <c r="D7" s="35">
        <v>46</v>
      </c>
      <c r="E7" s="35">
        <v>1</v>
      </c>
      <c r="F7" s="35">
        <v>0</v>
      </c>
      <c r="G7" s="35">
        <v>1</v>
      </c>
      <c r="H7" s="35" t="s">
        <v>93</v>
      </c>
      <c r="I7" s="35" t="s">
        <v>94</v>
      </c>
      <c r="J7" s="35" t="s">
        <v>95</v>
      </c>
      <c r="K7" s="35" t="s">
        <v>96</v>
      </c>
      <c r="L7" s="35" t="s">
        <v>97</v>
      </c>
      <c r="M7" s="36" t="s">
        <v>98</v>
      </c>
      <c r="N7" s="36">
        <v>96.46</v>
      </c>
      <c r="O7" s="36">
        <v>58.63</v>
      </c>
      <c r="P7" s="36">
        <v>3807</v>
      </c>
      <c r="Q7" s="36">
        <v>16225</v>
      </c>
      <c r="R7" s="36">
        <v>115.71</v>
      </c>
      <c r="S7" s="36">
        <v>140.22</v>
      </c>
      <c r="T7" s="36">
        <v>9427</v>
      </c>
      <c r="U7" s="36">
        <v>15.17</v>
      </c>
      <c r="V7" s="36">
        <v>621.41999999999996</v>
      </c>
      <c r="W7" s="36">
        <v>129.91</v>
      </c>
      <c r="X7" s="36">
        <v>134.01</v>
      </c>
      <c r="Y7" s="36">
        <v>130.84</v>
      </c>
      <c r="Z7" s="36">
        <v>134.72</v>
      </c>
      <c r="AA7" s="36">
        <v>126.15</v>
      </c>
      <c r="AB7" s="36">
        <v>109.08</v>
      </c>
      <c r="AC7" s="36">
        <v>104.95</v>
      </c>
      <c r="AD7" s="36">
        <v>105.53</v>
      </c>
      <c r="AE7" s="36">
        <v>107.2</v>
      </c>
      <c r="AF7" s="36">
        <v>106.62</v>
      </c>
      <c r="AG7" s="36">
        <v>113.56</v>
      </c>
      <c r="AH7" s="36">
        <v>0</v>
      </c>
      <c r="AI7" s="36">
        <v>0</v>
      </c>
      <c r="AJ7" s="36">
        <v>0</v>
      </c>
      <c r="AK7" s="36">
        <v>0</v>
      </c>
      <c r="AL7" s="36">
        <v>0</v>
      </c>
      <c r="AM7" s="36">
        <v>16.09</v>
      </c>
      <c r="AN7" s="36">
        <v>26.81</v>
      </c>
      <c r="AO7" s="36">
        <v>28.31</v>
      </c>
      <c r="AP7" s="36">
        <v>13.46</v>
      </c>
      <c r="AQ7" s="36">
        <v>12.59</v>
      </c>
      <c r="AR7" s="36">
        <v>0.87</v>
      </c>
      <c r="AS7" s="36">
        <v>24338.68</v>
      </c>
      <c r="AT7" s="36">
        <v>7056.88</v>
      </c>
      <c r="AU7" s="36">
        <v>28094.22</v>
      </c>
      <c r="AV7" s="36">
        <v>7700.95</v>
      </c>
      <c r="AW7" s="36">
        <v>6477.49</v>
      </c>
      <c r="AX7" s="36">
        <v>1128.25</v>
      </c>
      <c r="AY7" s="36">
        <v>1002.64</v>
      </c>
      <c r="AZ7" s="36">
        <v>1164.51</v>
      </c>
      <c r="BA7" s="36">
        <v>434.72</v>
      </c>
      <c r="BB7" s="36">
        <v>416.14</v>
      </c>
      <c r="BC7" s="36">
        <v>262.74</v>
      </c>
      <c r="BD7" s="36">
        <v>8.64</v>
      </c>
      <c r="BE7" s="36">
        <v>7.49</v>
      </c>
      <c r="BF7" s="36">
        <v>6.44</v>
      </c>
      <c r="BG7" s="36">
        <v>5.22</v>
      </c>
      <c r="BH7" s="36">
        <v>32.03</v>
      </c>
      <c r="BI7" s="36">
        <v>474.06</v>
      </c>
      <c r="BJ7" s="36">
        <v>520.29999999999995</v>
      </c>
      <c r="BK7" s="36">
        <v>498.27</v>
      </c>
      <c r="BL7" s="36">
        <v>495.76</v>
      </c>
      <c r="BM7" s="36">
        <v>487.22</v>
      </c>
      <c r="BN7" s="36">
        <v>276.38</v>
      </c>
      <c r="BO7" s="36">
        <v>129.03</v>
      </c>
      <c r="BP7" s="36">
        <v>130.97999999999999</v>
      </c>
      <c r="BQ7" s="36">
        <v>130.61000000000001</v>
      </c>
      <c r="BR7" s="36">
        <v>133.93</v>
      </c>
      <c r="BS7" s="36">
        <v>125.2</v>
      </c>
      <c r="BT7" s="36">
        <v>96.62</v>
      </c>
      <c r="BU7" s="36">
        <v>90.69</v>
      </c>
      <c r="BV7" s="36">
        <v>90.64</v>
      </c>
      <c r="BW7" s="36">
        <v>93.66</v>
      </c>
      <c r="BX7" s="36">
        <v>92.76</v>
      </c>
      <c r="BY7" s="36">
        <v>104.99</v>
      </c>
      <c r="BZ7" s="36">
        <v>122.6</v>
      </c>
      <c r="CA7" s="36">
        <v>121.65</v>
      </c>
      <c r="CB7" s="36">
        <v>121.98</v>
      </c>
      <c r="CC7" s="36">
        <v>118.41</v>
      </c>
      <c r="CD7" s="36">
        <v>126.32</v>
      </c>
      <c r="CE7" s="36">
        <v>184.53</v>
      </c>
      <c r="CF7" s="36">
        <v>211.08</v>
      </c>
      <c r="CG7" s="36">
        <v>213.52</v>
      </c>
      <c r="CH7" s="36">
        <v>208.21</v>
      </c>
      <c r="CI7" s="36">
        <v>208.67</v>
      </c>
      <c r="CJ7" s="36">
        <v>163.72</v>
      </c>
      <c r="CK7" s="36">
        <v>78.02</v>
      </c>
      <c r="CL7" s="36">
        <v>79.599999999999994</v>
      </c>
      <c r="CM7" s="36">
        <v>78.56</v>
      </c>
      <c r="CN7" s="36">
        <v>78.72</v>
      </c>
      <c r="CO7" s="36">
        <v>77.400000000000006</v>
      </c>
      <c r="CP7" s="36">
        <v>52.9</v>
      </c>
      <c r="CQ7" s="36">
        <v>49.69</v>
      </c>
      <c r="CR7" s="36">
        <v>49.77</v>
      </c>
      <c r="CS7" s="36">
        <v>49.22</v>
      </c>
      <c r="CT7" s="36">
        <v>49.08</v>
      </c>
      <c r="CU7" s="36">
        <v>59.76</v>
      </c>
      <c r="CV7" s="36">
        <v>77.17</v>
      </c>
      <c r="CW7" s="36">
        <v>76.069999999999993</v>
      </c>
      <c r="CX7" s="36">
        <v>76.22</v>
      </c>
      <c r="CY7" s="36">
        <v>76.72</v>
      </c>
      <c r="CZ7" s="36">
        <v>76.349999999999994</v>
      </c>
      <c r="DA7" s="36">
        <v>81.63</v>
      </c>
      <c r="DB7" s="36">
        <v>80.010000000000005</v>
      </c>
      <c r="DC7" s="36">
        <v>79.98</v>
      </c>
      <c r="DD7" s="36">
        <v>79.48</v>
      </c>
      <c r="DE7" s="36">
        <v>79.3</v>
      </c>
      <c r="DF7" s="36">
        <v>89.95</v>
      </c>
      <c r="DG7" s="36">
        <v>44.75</v>
      </c>
      <c r="DH7" s="36">
        <v>46.63</v>
      </c>
      <c r="DI7" s="36">
        <v>48.14</v>
      </c>
      <c r="DJ7" s="36">
        <v>49.86</v>
      </c>
      <c r="DK7" s="36">
        <v>50.53</v>
      </c>
      <c r="DL7" s="36">
        <v>37.25</v>
      </c>
      <c r="DM7" s="36">
        <v>35.18</v>
      </c>
      <c r="DN7" s="36">
        <v>36.43</v>
      </c>
      <c r="DO7" s="36">
        <v>46.12</v>
      </c>
      <c r="DP7" s="36">
        <v>47.44</v>
      </c>
      <c r="DQ7" s="36">
        <v>47.18</v>
      </c>
      <c r="DR7" s="36">
        <v>11.31</v>
      </c>
      <c r="DS7" s="36">
        <v>11.25</v>
      </c>
      <c r="DT7" s="36">
        <v>11.25</v>
      </c>
      <c r="DU7" s="36">
        <v>11.25</v>
      </c>
      <c r="DV7" s="36">
        <v>10.53</v>
      </c>
      <c r="DW7" s="36">
        <v>7.9</v>
      </c>
      <c r="DX7" s="36">
        <v>8.41</v>
      </c>
      <c r="DY7" s="36">
        <v>8.7200000000000006</v>
      </c>
      <c r="DZ7" s="36">
        <v>9.86</v>
      </c>
      <c r="EA7" s="36">
        <v>11.16</v>
      </c>
      <c r="EB7" s="36">
        <v>13.18</v>
      </c>
      <c r="EC7" s="36">
        <v>3.12</v>
      </c>
      <c r="ED7" s="36">
        <v>0.06</v>
      </c>
      <c r="EE7" s="36">
        <v>0.63</v>
      </c>
      <c r="EF7" s="36">
        <v>0</v>
      </c>
      <c r="EG7" s="36">
        <v>0.73</v>
      </c>
      <c r="EH7" s="36">
        <v>0.5</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遠藤崇典</cp:lastModifiedBy>
  <cp:lastPrinted>2017-02-03T06:42:20Z</cp:lastPrinted>
  <dcterms:created xsi:type="dcterms:W3CDTF">2017-02-01T08:35:55Z</dcterms:created>
  <dcterms:modified xsi:type="dcterms:W3CDTF">2017-02-06T07:41:54Z</dcterms:modified>
  <cp:category/>
</cp:coreProperties>
</file>