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1806u\Desktop\38_矢吹町\"/>
    </mc:Choice>
  </mc:AlternateContent>
  <workbookProtection workbookPassword="8649" lockStructure="1"/>
  <bookViews>
    <workbookView xWindow="0" yWindow="0" windowWidth="20700" windowHeight="735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<sst xmlns="http://schemas.openxmlformats.org/spreadsheetml/2006/main" count="217" uniqueCount="107">
  <si>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</si>
  <si>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</si>
  <si>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</si>
  <si>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</si>
  <si>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</si>
  <si>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</si>
  <si>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</si>
  <si>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</si>
  <si>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</si>
  <si>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</si>
  <si>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</si>
  <si>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</si>
  <si>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</si>
  <si>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</si>
  <si>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</si>
  <si>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</si>
  <si>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</si>
  <si>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</si>
  <si>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</si>
  <si>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</si>
  <si>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</si>
  <si>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</si>
  <si>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</si>
  <si>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</si>
  <si>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</si>
  <si>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</si>
  <si>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</si>
  <si>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</si>
  <si>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</si>
  <si>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</si>
  <si>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</si>
  <si>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</si>
  <si>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</si>
  <si>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</si>
  <si>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</si>
  <si>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</si>
  <si>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</si>
  <si>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</si>
  <si>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</si>
  <si>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</si>
  <si>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</si>
  <si>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</si>
  <si>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</si>
  <si>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</si>
  <si>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</si>
  <si>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</si>
  <si>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</si>
  <si>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</si>
  <si>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</si>
  <si>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</si>
  <si>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</si>
  <si>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</si>
  <si>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</si>
  <si>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</si>
  <si>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</si>
  <si>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</si>
  <si>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</si>
  <si>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</si>
  <si>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</si>
  <si>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</si>
  <si>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</si>
  <si>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</si>
  <si>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</si>
  <si>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</si>
  <si>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</si>
  <si>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</si>
  <si>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</si>
  <si>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</si>
  <si>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</si>
  <si>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</si>
  <si>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</si>
  <si>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</si>
  <si>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</si>
  <si>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</si>
  <si>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</si>
  <si>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</si>
  <si>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</si>
  <si>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</si>
  <si>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</si>
  <si>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</si>
  <si>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</si>
  <si>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</si>
  <si>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</si>
  <si>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</si>
  <si>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</si>
  <si>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</si>
  <si>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</si>
  <si>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</si>
  <si>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</si>
  <si>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</si>
  <si>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</si>
  <si>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</si>
  <si>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</si>
  <si>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矢吹町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</si>
  <si>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</si>
  <si>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</si>
  <si>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</si>
  <si>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</si>
  <si>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</si>
  <si>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</si>
  <si>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</si>
  <si>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</si>
  <si>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</si>
  <si>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</si>
  <si>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他自治体同様に管路経年化率が上昇傾向にあり、管路の老朽化が進んでいる状況である。
　更に有収率が低水準にあることから、管路の老朽化による漏水等が懸念されるため、早急に計画的な管路更新計画を策定し、漏水調査・管路更新事業の実施が必要である。</t>
    <phoneticPr fontId="4"/>
  </si>
  <si>
    <t>　平成25年度からは、東日本大震災の影響が薄まり、経常収支比率・料金回収率共に、微増しており経営の健全化に向かっている。
　しかし、料金回収率については、低水準にあることから一般会計からの繰出金に依存している状況であるため、更なる経費節減、料金改定の検討等により、財源確保の方策を見出し、経営の健全化を図る必要がある。
　施設利用率については、上昇傾向で高水準を維持しているが、有収率が低水準であり、漏水等による水の損失が懸念されるため、早急に計画的な管路更新計画を策定し、漏水調査・管路更新事業の実施による効率的な事業運営が必要である。
 現在、「経営戦略」を策定しており、将来に向け、持続可能な経営基盤の強化、経営効率の向上が必要である。</t>
    <rPh sb="271" eb="273">
      <t>ゲンザイ</t>
    </rPh>
    <phoneticPr fontId="4"/>
  </si>
  <si>
    <t xml:space="preserve">　経常収支比率は、微増傾向にあるが100％未満で単年度の収支が赤字であるため、黒字化に向け早急に経営改善策に取り組む必要がある。
　特に料金回収率・有収率の向上が喫緊の課題であり、これらを改善することにより、経営強化が図られる。
　管路施設の老朽化が進行しており、有収率の低下が進んでいることから、計画的な更新・漏水原因特定のための調査等を実施する必要がある。
　現在、「経営戦略」を策定しており、将来に向け、持続可能な経営基盤の強化、経営効率の向上が必要である。
</t>
    <rPh sb="182" eb="184">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</si>
</sst>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0.24</c:v>
                </c:pt>
                <c:pt idx="1">
                  <c:v>2.52</c:v>
                </c:pt>
                <c:pt idx="2">
                  <c:v>7.0000000000000007E-2</c:v>
                </c:pt>
                <c:pt idx="3">
                  <c:v>0.57999999999999996</c:v>
                </c:pt>
                <c:pt idx="4" formatCode="#,##0.00;&quot;△&quot;#,##0.00">
                  <c:v>0</c:v>
                </c:pt>
              </c:numCache>
            </c:numRef>
          </c:val>
        </c:ser>
        <c:dLbls>
          <c:showLegendKey val="0"/>
          <c:showVal val="0"/>
          <c:showCatName val="0"/>
          <c:showSerName val="0"/>
          <c:showPercent val="0"/>
          <c:showBubbleSize val="0"/>
        </c:dLbls>
        <c:gapWidth val="150"/>
        <c:axId val="562620016"/>
        <c:axId val="56262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562620016"/>
        <c:axId val="562620408"/>
      </c:lineChart>
      <c:dateAx>
        <c:axId val="562620016"/>
        <c:scaling>
          <c:orientation val="minMax"/>
        </c:scaling>
        <c:delete val="1"/>
        <c:axPos val="b"/>
        <c:numFmt formatCode="ge" sourceLinked="1"/>
        <c:majorTickMark val="none"/>
        <c:minorTickMark val="none"/>
        <c:tickLblPos val="none"/>
        <c:crossAx val="562620408"/>
        <c:crosses val="autoZero"/>
        <c:auto val="1"/>
        <c:lblOffset val="100"/>
        <c:baseTimeUnit val="years"/>
      </c:dateAx>
      <c:valAx>
        <c:axId val="56262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62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78.31</c:v>
                </c:pt>
                <c:pt idx="1">
                  <c:v>78.22</c:v>
                </c:pt>
                <c:pt idx="2">
                  <c:v>76.209999999999994</c:v>
                </c:pt>
                <c:pt idx="3">
                  <c:v>83.73</c:v>
                </c:pt>
                <c:pt idx="4">
                  <c:v>83.1</c:v>
                </c:pt>
              </c:numCache>
            </c:numRef>
          </c:val>
        </c:ser>
        <c:dLbls>
          <c:showLegendKey val="0"/>
          <c:showVal val="0"/>
          <c:showCatName val="0"/>
          <c:showSerName val="0"/>
          <c:showPercent val="0"/>
          <c:showBubbleSize val="0"/>
        </c:dLbls>
        <c:gapWidth val="150"/>
        <c:axId val="502701272"/>
        <c:axId val="5027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502701272"/>
        <c:axId val="502701664"/>
      </c:lineChart>
      <c:dateAx>
        <c:axId val="502701272"/>
        <c:scaling>
          <c:orientation val="minMax"/>
        </c:scaling>
        <c:delete val="1"/>
        <c:axPos val="b"/>
        <c:numFmt formatCode="ge" sourceLinked="1"/>
        <c:majorTickMark val="none"/>
        <c:minorTickMark val="none"/>
        <c:tickLblPos val="none"/>
        <c:crossAx val="502701664"/>
        <c:crosses val="autoZero"/>
        <c:auto val="1"/>
        <c:lblOffset val="100"/>
        <c:baseTimeUnit val="years"/>
      </c:dateAx>
      <c:valAx>
        <c:axId val="5027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70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76.81</c:v>
                </c:pt>
                <c:pt idx="1">
                  <c:v>85.7</c:v>
                </c:pt>
                <c:pt idx="2">
                  <c:v>88.19</c:v>
                </c:pt>
                <c:pt idx="3">
                  <c:v>79.099999999999994</c:v>
                </c:pt>
                <c:pt idx="4">
                  <c:v>80.8</c:v>
                </c:pt>
              </c:numCache>
            </c:numRef>
          </c:val>
        </c:ser>
        <c:dLbls>
          <c:showLegendKey val="0"/>
          <c:showVal val="0"/>
          <c:showCatName val="0"/>
          <c:showSerName val="0"/>
          <c:showPercent val="0"/>
          <c:showBubbleSize val="0"/>
        </c:dLbls>
        <c:gapWidth val="150"/>
        <c:axId val="506434352"/>
        <c:axId val="50643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506434352"/>
        <c:axId val="506434744"/>
      </c:lineChart>
      <c:dateAx>
        <c:axId val="506434352"/>
        <c:scaling>
          <c:orientation val="minMax"/>
        </c:scaling>
        <c:delete val="1"/>
        <c:axPos val="b"/>
        <c:numFmt formatCode="ge" sourceLinked="1"/>
        <c:majorTickMark val="none"/>
        <c:minorTickMark val="none"/>
        <c:tickLblPos val="none"/>
        <c:crossAx val="506434744"/>
        <c:crosses val="autoZero"/>
        <c:auto val="1"/>
        <c:lblOffset val="100"/>
        <c:baseTimeUnit val="years"/>
      </c:dateAx>
      <c:valAx>
        <c:axId val="50643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43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86.35</c:v>
                </c:pt>
                <c:pt idx="1">
                  <c:v>108.07</c:v>
                </c:pt>
                <c:pt idx="2">
                  <c:v>97.8</c:v>
                </c:pt>
                <c:pt idx="3">
                  <c:v>98.12</c:v>
                </c:pt>
                <c:pt idx="4">
                  <c:v>98.41</c:v>
                </c:pt>
              </c:numCache>
            </c:numRef>
          </c:val>
        </c:ser>
        <c:dLbls>
          <c:showLegendKey val="0"/>
          <c:showVal val="0"/>
          <c:showCatName val="0"/>
          <c:showSerName val="0"/>
          <c:showPercent val="0"/>
          <c:showBubbleSize val="0"/>
        </c:dLbls>
        <c:gapWidth val="150"/>
        <c:axId val="502902656"/>
        <c:axId val="50290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502902656"/>
        <c:axId val="502903048"/>
      </c:lineChart>
      <c:dateAx>
        <c:axId val="502902656"/>
        <c:scaling>
          <c:orientation val="minMax"/>
        </c:scaling>
        <c:delete val="1"/>
        <c:axPos val="b"/>
        <c:numFmt formatCode="ge" sourceLinked="1"/>
        <c:majorTickMark val="none"/>
        <c:minorTickMark val="none"/>
        <c:tickLblPos val="none"/>
        <c:crossAx val="502903048"/>
        <c:crosses val="autoZero"/>
        <c:auto val="1"/>
        <c:lblOffset val="100"/>
        <c:baseTimeUnit val="years"/>
      </c:dateAx>
      <c:valAx>
        <c:axId val="502903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36.729999999999997</c:v>
                </c:pt>
                <c:pt idx="1">
                  <c:v>39.18</c:v>
                </c:pt>
                <c:pt idx="2">
                  <c:v>40.61</c:v>
                </c:pt>
                <c:pt idx="3">
                  <c:v>44.16</c:v>
                </c:pt>
                <c:pt idx="4">
                  <c:v>46.41</c:v>
                </c:pt>
              </c:numCache>
            </c:numRef>
          </c:val>
        </c:ser>
        <c:dLbls>
          <c:showLegendKey val="0"/>
          <c:showVal val="0"/>
          <c:showCatName val="0"/>
          <c:showSerName val="0"/>
          <c:showPercent val="0"/>
          <c:showBubbleSize val="0"/>
        </c:dLbls>
        <c:gapWidth val="150"/>
        <c:axId val="502702144"/>
        <c:axId val="50270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502702144"/>
        <c:axId val="502702536"/>
      </c:lineChart>
      <c:dateAx>
        <c:axId val="502702144"/>
        <c:scaling>
          <c:orientation val="minMax"/>
        </c:scaling>
        <c:delete val="1"/>
        <c:axPos val="b"/>
        <c:numFmt formatCode="ge" sourceLinked="1"/>
        <c:majorTickMark val="none"/>
        <c:minorTickMark val="none"/>
        <c:tickLblPos val="none"/>
        <c:crossAx val="502702536"/>
        <c:crosses val="autoZero"/>
        <c:auto val="1"/>
        <c:lblOffset val="100"/>
        <c:baseTimeUnit val="years"/>
      </c:dateAx>
      <c:valAx>
        <c:axId val="50270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7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1.77</c:v>
                </c:pt>
                <c:pt idx="1">
                  <c:v>1.77</c:v>
                </c:pt>
                <c:pt idx="2">
                  <c:v>2.79</c:v>
                </c:pt>
                <c:pt idx="3">
                  <c:v>5.09</c:v>
                </c:pt>
                <c:pt idx="4" formatCode="#,##0.00;&quot;△&quot;#,##0.00">
                  <c:v>0</c:v>
                </c:pt>
              </c:numCache>
            </c:numRef>
          </c:val>
        </c:ser>
        <c:dLbls>
          <c:showLegendKey val="0"/>
          <c:showVal val="0"/>
          <c:showCatName val="0"/>
          <c:showSerName val="0"/>
          <c:showPercent val="0"/>
          <c:showBubbleSize val="0"/>
        </c:dLbls>
        <c:gapWidth val="150"/>
        <c:axId val="502703712"/>
        <c:axId val="43166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502703712"/>
        <c:axId val="431660648"/>
      </c:lineChart>
      <c:dateAx>
        <c:axId val="502703712"/>
        <c:scaling>
          <c:orientation val="minMax"/>
        </c:scaling>
        <c:delete val="1"/>
        <c:axPos val="b"/>
        <c:numFmt formatCode="ge" sourceLinked="1"/>
        <c:majorTickMark val="none"/>
        <c:minorTickMark val="none"/>
        <c:tickLblPos val="none"/>
        <c:crossAx val="431660648"/>
        <c:crosses val="autoZero"/>
        <c:auto val="1"/>
        <c:lblOffset val="100"/>
        <c:baseTimeUnit val="years"/>
      </c:dateAx>
      <c:valAx>
        <c:axId val="43166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7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quot;-&quot;">
                  <c:v>8.0500000000000007</c:v>
                </c:pt>
                <c:pt idx="1">
                  <c:v>0</c:v>
                </c:pt>
                <c:pt idx="2">
                  <c:v>0</c:v>
                </c:pt>
                <c:pt idx="3">
                  <c:v>0</c:v>
                </c:pt>
                <c:pt idx="4">
                  <c:v>0</c:v>
                </c:pt>
              </c:numCache>
            </c:numRef>
          </c:val>
        </c:ser>
        <c:dLbls>
          <c:showLegendKey val="0"/>
          <c:showVal val="0"/>
          <c:showCatName val="0"/>
          <c:showSerName val="0"/>
          <c:showPercent val="0"/>
          <c:showBubbleSize val="0"/>
        </c:dLbls>
        <c:gapWidth val="150"/>
        <c:axId val="431661824"/>
        <c:axId val="43166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431661824"/>
        <c:axId val="431662216"/>
      </c:lineChart>
      <c:dateAx>
        <c:axId val="431661824"/>
        <c:scaling>
          <c:orientation val="minMax"/>
        </c:scaling>
        <c:delete val="1"/>
        <c:axPos val="b"/>
        <c:numFmt formatCode="ge" sourceLinked="1"/>
        <c:majorTickMark val="none"/>
        <c:minorTickMark val="none"/>
        <c:tickLblPos val="none"/>
        <c:crossAx val="431662216"/>
        <c:crosses val="autoZero"/>
        <c:auto val="1"/>
        <c:lblOffset val="100"/>
        <c:baseTimeUnit val="years"/>
      </c:dateAx>
      <c:valAx>
        <c:axId val="431662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16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648.92999999999995</c:v>
                </c:pt>
                <c:pt idx="1">
                  <c:v>608.04</c:v>
                </c:pt>
                <c:pt idx="2">
                  <c:v>1621.81</c:v>
                </c:pt>
                <c:pt idx="3">
                  <c:v>2008.42</c:v>
                </c:pt>
                <c:pt idx="4">
                  <c:v>1309.26</c:v>
                </c:pt>
              </c:numCache>
            </c:numRef>
          </c:val>
        </c:ser>
        <c:dLbls>
          <c:showLegendKey val="0"/>
          <c:showVal val="0"/>
          <c:showCatName val="0"/>
          <c:showSerName val="0"/>
          <c:showPercent val="0"/>
          <c:showBubbleSize val="0"/>
        </c:dLbls>
        <c:gapWidth val="150"/>
        <c:axId val="507066968"/>
        <c:axId val="5070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507066968"/>
        <c:axId val="507067360"/>
      </c:lineChart>
      <c:dateAx>
        <c:axId val="507066968"/>
        <c:scaling>
          <c:orientation val="minMax"/>
        </c:scaling>
        <c:delete val="1"/>
        <c:axPos val="b"/>
        <c:numFmt formatCode="ge" sourceLinked="1"/>
        <c:majorTickMark val="none"/>
        <c:minorTickMark val="none"/>
        <c:tickLblPos val="none"/>
        <c:crossAx val="507067360"/>
        <c:crosses val="autoZero"/>
        <c:auto val="1"/>
        <c:lblOffset val="100"/>
        <c:baseTimeUnit val="years"/>
      </c:dateAx>
      <c:valAx>
        <c:axId val="50706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706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667.29</c:v>
                </c:pt>
                <c:pt idx="1">
                  <c:v>544.47</c:v>
                </c:pt>
                <c:pt idx="2">
                  <c:v>505.46</c:v>
                </c:pt>
                <c:pt idx="3">
                  <c:v>464.32</c:v>
                </c:pt>
                <c:pt idx="4">
                  <c:v>410.33</c:v>
                </c:pt>
              </c:numCache>
            </c:numRef>
          </c:val>
        </c:ser>
        <c:dLbls>
          <c:showLegendKey val="0"/>
          <c:showVal val="0"/>
          <c:showCatName val="0"/>
          <c:showSerName val="0"/>
          <c:showPercent val="0"/>
          <c:showBubbleSize val="0"/>
        </c:dLbls>
        <c:gapWidth val="150"/>
        <c:axId val="154641064"/>
        <c:axId val="15464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54641064"/>
        <c:axId val="154641456"/>
      </c:lineChart>
      <c:dateAx>
        <c:axId val="154641064"/>
        <c:scaling>
          <c:orientation val="minMax"/>
        </c:scaling>
        <c:delete val="1"/>
        <c:axPos val="b"/>
        <c:numFmt formatCode="ge" sourceLinked="1"/>
        <c:majorTickMark val="none"/>
        <c:minorTickMark val="none"/>
        <c:tickLblPos val="none"/>
        <c:crossAx val="154641456"/>
        <c:crosses val="autoZero"/>
        <c:auto val="1"/>
        <c:lblOffset val="100"/>
        <c:baseTimeUnit val="years"/>
      </c:dateAx>
      <c:valAx>
        <c:axId val="15464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64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68.209999999999994</c:v>
                </c:pt>
                <c:pt idx="1">
                  <c:v>80.05</c:v>
                </c:pt>
                <c:pt idx="2">
                  <c:v>78.81</c:v>
                </c:pt>
                <c:pt idx="3">
                  <c:v>82.27</c:v>
                </c:pt>
                <c:pt idx="4">
                  <c:v>84.93</c:v>
                </c:pt>
              </c:numCache>
            </c:numRef>
          </c:val>
        </c:ser>
        <c:dLbls>
          <c:showLegendKey val="0"/>
          <c:showVal val="0"/>
          <c:showCatName val="0"/>
          <c:showSerName val="0"/>
          <c:showPercent val="0"/>
          <c:showBubbleSize val="0"/>
        </c:dLbls>
        <c:gapWidth val="150"/>
        <c:axId val="559134760"/>
        <c:axId val="55913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559134760"/>
        <c:axId val="559135152"/>
      </c:lineChart>
      <c:dateAx>
        <c:axId val="559134760"/>
        <c:scaling>
          <c:orientation val="minMax"/>
        </c:scaling>
        <c:delete val="1"/>
        <c:axPos val="b"/>
        <c:numFmt formatCode="ge" sourceLinked="1"/>
        <c:majorTickMark val="none"/>
        <c:minorTickMark val="none"/>
        <c:tickLblPos val="none"/>
        <c:crossAx val="559135152"/>
        <c:crosses val="autoZero"/>
        <c:auto val="1"/>
        <c:lblOffset val="100"/>
        <c:baseTimeUnit val="years"/>
      </c:dateAx>
      <c:valAx>
        <c:axId val="55913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13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325.87</c:v>
                </c:pt>
                <c:pt idx="1">
                  <c:v>280.19</c:v>
                </c:pt>
                <c:pt idx="2">
                  <c:v>281.95</c:v>
                </c:pt>
                <c:pt idx="3">
                  <c:v>270.58</c:v>
                </c:pt>
                <c:pt idx="4">
                  <c:v>261.16000000000003</c:v>
                </c:pt>
              </c:numCache>
            </c:numRef>
          </c:val>
        </c:ser>
        <c:dLbls>
          <c:showLegendKey val="0"/>
          <c:showVal val="0"/>
          <c:showCatName val="0"/>
          <c:showSerName val="0"/>
          <c:showPercent val="0"/>
          <c:showBubbleSize val="0"/>
        </c:dLbls>
        <c:gapWidth val="150"/>
        <c:axId val="559136328"/>
        <c:axId val="5027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559136328"/>
        <c:axId val="502700096"/>
      </c:lineChart>
      <c:dateAx>
        <c:axId val="559136328"/>
        <c:scaling>
          <c:orientation val="minMax"/>
        </c:scaling>
        <c:delete val="1"/>
        <c:axPos val="b"/>
        <c:numFmt formatCode="ge" sourceLinked="1"/>
        <c:majorTickMark val="none"/>
        <c:minorTickMark val="none"/>
        <c:tickLblPos val="none"/>
        <c:crossAx val="502700096"/>
        <c:crosses val="autoZero"/>
        <c:auto val="1"/>
        <c:lblOffset val="100"/>
        <c:baseTimeUnit val="years"/>
      </c:dateAx>
      <c:valAx>
        <c:axId val="5027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13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22" zoomScaleNormal="100" workbookViewId="0">
      <selection activeCell="AI8" sqref="AI8:AP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矢吹町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17774</v>
      </c>
      <c r="AJ8" s="75"/>
      <c r="AK8" s="75"/>
      <c r="AL8" s="75"/>
      <c r="AM8" s="75"/>
      <c r="AN8" s="75"/>
      <c r="AO8" s="75"/>
      <c r="AP8" s="76"/>
      <c r="AQ8" s="57">
        <f>データ!R6</f>
        <v>60.4</v>
      </c>
      <c r="AR8" s="57"/>
      <c r="AS8" s="57"/>
      <c r="AT8" s="57"/>
      <c r="AU8" s="57"/>
      <c r="AV8" s="57"/>
      <c r="AW8" s="57"/>
      <c r="AX8" s="57"/>
      <c r="AY8" s="57">
        <f>データ!S6</f>
        <v>294.27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62.36</v>
      </c>
      <c r="K10" s="57"/>
      <c r="L10" s="57"/>
      <c r="M10" s="57"/>
      <c r="N10" s="57"/>
      <c r="O10" s="57"/>
      <c r="P10" s="57"/>
      <c r="Q10" s="57"/>
      <c r="R10" s="57">
        <f>データ!O6</f>
        <v>93.31</v>
      </c>
      <c r="S10" s="57"/>
      <c r="T10" s="57"/>
      <c r="U10" s="57"/>
      <c r="V10" s="57"/>
      <c r="W10" s="57"/>
      <c r="X10" s="57"/>
      <c r="Y10" s="57"/>
      <c r="Z10" s="65">
        <f>データ!P6</f>
        <v>3780</v>
      </c>
      <c r="AA10" s="65"/>
      <c r="AB10" s="65"/>
      <c r="AC10" s="65"/>
      <c r="AD10" s="65"/>
      <c r="AE10" s="65"/>
      <c r="AF10" s="65"/>
      <c r="AG10" s="65"/>
      <c r="AH10" s="2"/>
      <c r="AI10" s="65">
        <f>データ!T6</f>
        <v>16628</v>
      </c>
      <c r="AJ10" s="65"/>
      <c r="AK10" s="65"/>
      <c r="AL10" s="65"/>
      <c r="AM10" s="65"/>
      <c r="AN10" s="65"/>
      <c r="AO10" s="65"/>
      <c r="AP10" s="65"/>
      <c r="AQ10" s="57">
        <f>データ!U6</f>
        <v>60.4</v>
      </c>
      <c r="AR10" s="57"/>
      <c r="AS10" s="57"/>
      <c r="AT10" s="57"/>
      <c r="AU10" s="57"/>
      <c r="AV10" s="57"/>
      <c r="AW10" s="57"/>
      <c r="AX10" s="57"/>
      <c r="AY10" s="57">
        <f>データ!V6</f>
        <v>275.3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74667</v>
      </c>
      <c r="D6" s="31">
        <f t="shared" si="3"/>
        <v>46</v>
      </c>
      <c r="E6" s="31">
        <f t="shared" si="3"/>
        <v>1</v>
      </c>
      <c r="F6" s="31">
        <f t="shared" si="3"/>
        <v>0</v>
      </c>
      <c r="G6" s="31">
        <f t="shared" si="3"/>
        <v>1</v>
      </c>
      <c r="H6" s="31" t="str">
        <f t="shared" si="3"/>
        <v>福島県　矢吹町</v>
      </c>
      <c r="I6" s="31" t="str">
        <f t="shared" si="3"/>
        <v>法適用</v>
      </c>
      <c r="J6" s="31" t="str">
        <f t="shared" si="3"/>
        <v>水道事業</v>
      </c>
      <c r="K6" s="31" t="str">
        <f t="shared" si="3"/>
        <v>末端給水事業</v>
      </c>
      <c r="L6" s="31" t="str">
        <f t="shared" si="3"/>
        <v>A6</v>
      </c>
      <c r="M6" s="32" t="str">
        <f t="shared" si="3"/>
        <v>-</v>
      </c>
      <c r="N6" s="32">
        <f t="shared" si="3"/>
        <v>62.36</v>
      </c>
      <c r="O6" s="32">
        <f t="shared" si="3"/>
        <v>93.31</v>
      </c>
      <c r="P6" s="32">
        <f t="shared" si="3"/>
        <v>3780</v>
      </c>
      <c r="Q6" s="32">
        <f t="shared" si="3"/>
        <v>17774</v>
      </c>
      <c r="R6" s="32">
        <f t="shared" si="3"/>
        <v>60.4</v>
      </c>
      <c r="S6" s="32">
        <f t="shared" si="3"/>
        <v>294.27</v>
      </c>
      <c r="T6" s="32">
        <f t="shared" si="3"/>
        <v>16628</v>
      </c>
      <c r="U6" s="32">
        <f t="shared" si="3"/>
        <v>60.4</v>
      </c>
      <c r="V6" s="32">
        <f t="shared" si="3"/>
        <v>275.3</v>
      </c>
      <c r="W6" s="33">
        <f>IF(W7="",NA(),W7)</f>
        <v>86.35</v>
      </c>
      <c r="X6" s="33">
        <f t="shared" ref="X6:AF6" si="4">IF(X7="",NA(),X7)</f>
        <v>108.07</v>
      </c>
      <c r="Y6" s="33">
        <f t="shared" si="4"/>
        <v>97.8</v>
      </c>
      <c r="Z6" s="33">
        <f t="shared" si="4"/>
        <v>98.12</v>
      </c>
      <c r="AA6" s="33">
        <f t="shared" si="4"/>
        <v>98.41</v>
      </c>
      <c r="AB6" s="33">
        <f t="shared" si="4"/>
        <v>107.37</v>
      </c>
      <c r="AC6" s="33">
        <f t="shared" si="4"/>
        <v>107.57</v>
      </c>
      <c r="AD6" s="33">
        <f t="shared" si="4"/>
        <v>106.55</v>
      </c>
      <c r="AE6" s="33">
        <f t="shared" si="4"/>
        <v>110.01</v>
      </c>
      <c r="AF6" s="33">
        <f t="shared" si="4"/>
        <v>111.21</v>
      </c>
      <c r="AG6" s="32" t="str">
        <f>IF(AG7="","",IF(AG7="-","【-】","【"&amp;SUBSTITUTE(TEXT(AG7,"#,##0.00"),"-","△")&amp;"】"))</f>
        <v>【113.56】</v>
      </c>
      <c r="AH6" s="33">
        <f>IF(AH7="",NA(),AH7)</f>
        <v>8.0500000000000007</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648.92999999999995</v>
      </c>
      <c r="AT6" s="33">
        <f t="shared" ref="AT6:BB6" si="6">IF(AT7="",NA(),AT7)</f>
        <v>608.04</v>
      </c>
      <c r="AU6" s="33">
        <f t="shared" si="6"/>
        <v>1621.81</v>
      </c>
      <c r="AV6" s="33">
        <f t="shared" si="6"/>
        <v>2008.42</v>
      </c>
      <c r="AW6" s="33">
        <f t="shared" si="6"/>
        <v>1309.26</v>
      </c>
      <c r="AX6" s="33">
        <f t="shared" si="6"/>
        <v>995.5</v>
      </c>
      <c r="AY6" s="33">
        <f t="shared" si="6"/>
        <v>915.5</v>
      </c>
      <c r="AZ6" s="33">
        <f t="shared" si="6"/>
        <v>963.24</v>
      </c>
      <c r="BA6" s="33">
        <f t="shared" si="6"/>
        <v>381.53</v>
      </c>
      <c r="BB6" s="33">
        <f t="shared" si="6"/>
        <v>391.54</v>
      </c>
      <c r="BC6" s="32" t="str">
        <f>IF(BC7="","",IF(BC7="-","【-】","【"&amp;SUBSTITUTE(TEXT(BC7,"#,##0.00"),"-","△")&amp;"】"))</f>
        <v>【262.74】</v>
      </c>
      <c r="BD6" s="33">
        <f>IF(BD7="",NA(),BD7)</f>
        <v>667.29</v>
      </c>
      <c r="BE6" s="33">
        <f t="shared" ref="BE6:BM6" si="7">IF(BE7="",NA(),BE7)</f>
        <v>544.47</v>
      </c>
      <c r="BF6" s="33">
        <f t="shared" si="7"/>
        <v>505.46</v>
      </c>
      <c r="BG6" s="33">
        <f t="shared" si="7"/>
        <v>464.32</v>
      </c>
      <c r="BH6" s="33">
        <f t="shared" si="7"/>
        <v>410.33</v>
      </c>
      <c r="BI6" s="33">
        <f t="shared" si="7"/>
        <v>414.59</v>
      </c>
      <c r="BJ6" s="33">
        <f t="shared" si="7"/>
        <v>404.78</v>
      </c>
      <c r="BK6" s="33">
        <f t="shared" si="7"/>
        <v>400.38</v>
      </c>
      <c r="BL6" s="33">
        <f t="shared" si="7"/>
        <v>393.27</v>
      </c>
      <c r="BM6" s="33">
        <f t="shared" si="7"/>
        <v>386.97</v>
      </c>
      <c r="BN6" s="32" t="str">
        <f>IF(BN7="","",IF(BN7="-","【-】","【"&amp;SUBSTITUTE(TEXT(BN7,"#,##0.00"),"-","△")&amp;"】"))</f>
        <v>【276.38】</v>
      </c>
      <c r="BO6" s="33">
        <f>IF(BO7="",NA(),BO7)</f>
        <v>68.209999999999994</v>
      </c>
      <c r="BP6" s="33">
        <f t="shared" ref="BP6:BX6" si="8">IF(BP7="",NA(),BP7)</f>
        <v>80.05</v>
      </c>
      <c r="BQ6" s="33">
        <f t="shared" si="8"/>
        <v>78.81</v>
      </c>
      <c r="BR6" s="33">
        <f t="shared" si="8"/>
        <v>82.27</v>
      </c>
      <c r="BS6" s="33">
        <f t="shared" si="8"/>
        <v>84.93</v>
      </c>
      <c r="BT6" s="33">
        <f t="shared" si="8"/>
        <v>97.71</v>
      </c>
      <c r="BU6" s="33">
        <f t="shared" si="8"/>
        <v>98.07</v>
      </c>
      <c r="BV6" s="33">
        <f t="shared" si="8"/>
        <v>96.56</v>
      </c>
      <c r="BW6" s="33">
        <f t="shared" si="8"/>
        <v>100.47</v>
      </c>
      <c r="BX6" s="33">
        <f t="shared" si="8"/>
        <v>101.72</v>
      </c>
      <c r="BY6" s="32" t="str">
        <f>IF(BY7="","",IF(BY7="-","【-】","【"&amp;SUBSTITUTE(TEXT(BY7,"#,##0.00"),"-","△")&amp;"】"))</f>
        <v>【104.99】</v>
      </c>
      <c r="BZ6" s="33">
        <f>IF(BZ7="",NA(),BZ7)</f>
        <v>325.87</v>
      </c>
      <c r="CA6" s="33">
        <f t="shared" ref="CA6:CI6" si="9">IF(CA7="",NA(),CA7)</f>
        <v>280.19</v>
      </c>
      <c r="CB6" s="33">
        <f t="shared" si="9"/>
        <v>281.95</v>
      </c>
      <c r="CC6" s="33">
        <f t="shared" si="9"/>
        <v>270.58</v>
      </c>
      <c r="CD6" s="33">
        <f t="shared" si="9"/>
        <v>261.16000000000003</v>
      </c>
      <c r="CE6" s="33">
        <f t="shared" si="9"/>
        <v>173.56</v>
      </c>
      <c r="CF6" s="33">
        <f t="shared" si="9"/>
        <v>172.26</v>
      </c>
      <c r="CG6" s="33">
        <f t="shared" si="9"/>
        <v>177.14</v>
      </c>
      <c r="CH6" s="33">
        <f t="shared" si="9"/>
        <v>169.82</v>
      </c>
      <c r="CI6" s="33">
        <f t="shared" si="9"/>
        <v>168.2</v>
      </c>
      <c r="CJ6" s="32" t="str">
        <f>IF(CJ7="","",IF(CJ7="-","【-】","【"&amp;SUBSTITUTE(TEXT(CJ7,"#,##0.00"),"-","△")&amp;"】"))</f>
        <v>【163.72】</v>
      </c>
      <c r="CK6" s="33">
        <f>IF(CK7="",NA(),CK7)</f>
        <v>78.31</v>
      </c>
      <c r="CL6" s="33">
        <f t="shared" ref="CL6:CT6" si="10">IF(CL7="",NA(),CL7)</f>
        <v>78.22</v>
      </c>
      <c r="CM6" s="33">
        <f t="shared" si="10"/>
        <v>76.209999999999994</v>
      </c>
      <c r="CN6" s="33">
        <f t="shared" si="10"/>
        <v>83.73</v>
      </c>
      <c r="CO6" s="33">
        <f t="shared" si="10"/>
        <v>83.1</v>
      </c>
      <c r="CP6" s="33">
        <f t="shared" si="10"/>
        <v>55.84</v>
      </c>
      <c r="CQ6" s="33">
        <f t="shared" si="10"/>
        <v>55.68</v>
      </c>
      <c r="CR6" s="33">
        <f t="shared" si="10"/>
        <v>55.64</v>
      </c>
      <c r="CS6" s="33">
        <f t="shared" si="10"/>
        <v>55.13</v>
      </c>
      <c r="CT6" s="33">
        <f t="shared" si="10"/>
        <v>54.77</v>
      </c>
      <c r="CU6" s="32" t="str">
        <f>IF(CU7="","",IF(CU7="-","【-】","【"&amp;SUBSTITUTE(TEXT(CU7,"#,##0.00"),"-","△")&amp;"】"))</f>
        <v>【59.76】</v>
      </c>
      <c r="CV6" s="33">
        <f>IF(CV7="",NA(),CV7)</f>
        <v>76.81</v>
      </c>
      <c r="CW6" s="33">
        <f t="shared" ref="CW6:DE6" si="11">IF(CW7="",NA(),CW7)</f>
        <v>85.7</v>
      </c>
      <c r="CX6" s="33">
        <f t="shared" si="11"/>
        <v>88.19</v>
      </c>
      <c r="CY6" s="33">
        <f t="shared" si="11"/>
        <v>79.099999999999994</v>
      </c>
      <c r="CZ6" s="33">
        <f t="shared" si="11"/>
        <v>80.8</v>
      </c>
      <c r="DA6" s="33">
        <f t="shared" si="11"/>
        <v>83.11</v>
      </c>
      <c r="DB6" s="33">
        <f t="shared" si="11"/>
        <v>83.18</v>
      </c>
      <c r="DC6" s="33">
        <f t="shared" si="11"/>
        <v>83.09</v>
      </c>
      <c r="DD6" s="33">
        <f t="shared" si="11"/>
        <v>83</v>
      </c>
      <c r="DE6" s="33">
        <f t="shared" si="11"/>
        <v>82.89</v>
      </c>
      <c r="DF6" s="32" t="str">
        <f>IF(DF7="","",IF(DF7="-","【-】","【"&amp;SUBSTITUTE(TEXT(DF7,"#,##0.00"),"-","△")&amp;"】"))</f>
        <v>【89.95】</v>
      </c>
      <c r="DG6" s="33">
        <f>IF(DG7="",NA(),DG7)</f>
        <v>36.729999999999997</v>
      </c>
      <c r="DH6" s="33">
        <f t="shared" ref="DH6:DP6" si="12">IF(DH7="",NA(),DH7)</f>
        <v>39.18</v>
      </c>
      <c r="DI6" s="33">
        <f t="shared" si="12"/>
        <v>40.61</v>
      </c>
      <c r="DJ6" s="33">
        <f t="shared" si="12"/>
        <v>44.16</v>
      </c>
      <c r="DK6" s="33">
        <f t="shared" si="12"/>
        <v>46.41</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1.77</v>
      </c>
      <c r="DS6" s="33">
        <f t="shared" ref="DS6:EA6" si="13">IF(DS7="",NA(),DS7)</f>
        <v>1.77</v>
      </c>
      <c r="DT6" s="33">
        <f t="shared" si="13"/>
        <v>2.79</v>
      </c>
      <c r="DU6" s="33">
        <f t="shared" si="13"/>
        <v>5.09</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0.24</v>
      </c>
      <c r="ED6" s="33">
        <f t="shared" ref="ED6:EL6" si="14">IF(ED7="",NA(),ED7)</f>
        <v>2.52</v>
      </c>
      <c r="EE6" s="33">
        <f t="shared" si="14"/>
        <v>7.0000000000000007E-2</v>
      </c>
      <c r="EF6" s="33">
        <f t="shared" si="14"/>
        <v>0.57999999999999996</v>
      </c>
      <c r="EG6" s="32">
        <f t="shared" si="14"/>
        <v>0</v>
      </c>
      <c r="EH6" s="33">
        <f t="shared" si="14"/>
        <v>0.78</v>
      </c>
      <c r="EI6" s="33">
        <f t="shared" si="14"/>
        <v>0.67</v>
      </c>
      <c r="EJ6" s="33">
        <f t="shared" si="14"/>
        <v>0.67</v>
      </c>
      <c r="EK6" s="33">
        <f t="shared" si="14"/>
        <v>0.66</v>
      </c>
      <c r="EL6" s="33">
        <f t="shared" si="14"/>
        <v>0.99</v>
      </c>
      <c r="EM6" s="32" t="str">
        <f>IF(EM7="","",IF(EM7="-","【-】","【"&amp;SUBSTITUTE(TEXT(EM7,"#,##0.00"),"-","△")&amp;"】"))</f>
        <v>【1.06】</v>
      </c>
    </row>
    <row r="7" spans="1:143" s="34" customFormat="1">
      <c r="A7" s="26"/>
      <c r="B7" s="35">
        <v>2015</v>
      </c>
      <c r="C7" s="35">
        <v>74667</v>
      </c>
      <c r="D7" s="35">
        <v>46</v>
      </c>
      <c r="E7" s="35">
        <v>1</v>
      </c>
      <c r="F7" s="35">
        <v>0</v>
      </c>
      <c r="G7" s="35">
        <v>1</v>
      </c>
      <c r="H7" s="35" t="s">
        <v>93</v>
      </c>
      <c r="I7" s="35" t="s">
        <v>94</v>
      </c>
      <c r="J7" s="35" t="s">
        <v>95</v>
      </c>
      <c r="K7" s="35" t="s">
        <v>96</v>
      </c>
      <c r="L7" s="35" t="s">
        <v>97</v>
      </c>
      <c r="M7" s="36" t="s">
        <v>98</v>
      </c>
      <c r="N7" s="36">
        <v>62.36</v>
      </c>
      <c r="O7" s="36">
        <v>93.31</v>
      </c>
      <c r="P7" s="36">
        <v>3780</v>
      </c>
      <c r="Q7" s="36">
        <v>17774</v>
      </c>
      <c r="R7" s="36">
        <v>60.4</v>
      </c>
      <c r="S7" s="36">
        <v>294.27</v>
      </c>
      <c r="T7" s="36">
        <v>16628</v>
      </c>
      <c r="U7" s="36">
        <v>60.4</v>
      </c>
      <c r="V7" s="36">
        <v>275.3</v>
      </c>
      <c r="W7" s="36">
        <v>86.35</v>
      </c>
      <c r="X7" s="36">
        <v>108.07</v>
      </c>
      <c r="Y7" s="36">
        <v>97.8</v>
      </c>
      <c r="Z7" s="36">
        <v>98.12</v>
      </c>
      <c r="AA7" s="36">
        <v>98.41</v>
      </c>
      <c r="AB7" s="36">
        <v>107.37</v>
      </c>
      <c r="AC7" s="36">
        <v>107.57</v>
      </c>
      <c r="AD7" s="36">
        <v>106.55</v>
      </c>
      <c r="AE7" s="36">
        <v>110.01</v>
      </c>
      <c r="AF7" s="36">
        <v>111.21</v>
      </c>
      <c r="AG7" s="36">
        <v>113.56</v>
      </c>
      <c r="AH7" s="36">
        <v>8.0500000000000007</v>
      </c>
      <c r="AI7" s="36">
        <v>0</v>
      </c>
      <c r="AJ7" s="36">
        <v>0</v>
      </c>
      <c r="AK7" s="36">
        <v>0</v>
      </c>
      <c r="AL7" s="36">
        <v>0</v>
      </c>
      <c r="AM7" s="36">
        <v>8.5</v>
      </c>
      <c r="AN7" s="36">
        <v>9.34</v>
      </c>
      <c r="AO7" s="36">
        <v>9.56</v>
      </c>
      <c r="AP7" s="36">
        <v>2.8</v>
      </c>
      <c r="AQ7" s="36">
        <v>1.93</v>
      </c>
      <c r="AR7" s="36">
        <v>0.87</v>
      </c>
      <c r="AS7" s="36">
        <v>648.92999999999995</v>
      </c>
      <c r="AT7" s="36">
        <v>608.04</v>
      </c>
      <c r="AU7" s="36">
        <v>1621.81</v>
      </c>
      <c r="AV7" s="36">
        <v>2008.42</v>
      </c>
      <c r="AW7" s="36">
        <v>1309.26</v>
      </c>
      <c r="AX7" s="36">
        <v>995.5</v>
      </c>
      <c r="AY7" s="36">
        <v>915.5</v>
      </c>
      <c r="AZ7" s="36">
        <v>963.24</v>
      </c>
      <c r="BA7" s="36">
        <v>381.53</v>
      </c>
      <c r="BB7" s="36">
        <v>391.54</v>
      </c>
      <c r="BC7" s="36">
        <v>262.74</v>
      </c>
      <c r="BD7" s="36">
        <v>667.29</v>
      </c>
      <c r="BE7" s="36">
        <v>544.47</v>
      </c>
      <c r="BF7" s="36">
        <v>505.46</v>
      </c>
      <c r="BG7" s="36">
        <v>464.32</v>
      </c>
      <c r="BH7" s="36">
        <v>410.33</v>
      </c>
      <c r="BI7" s="36">
        <v>414.59</v>
      </c>
      <c r="BJ7" s="36">
        <v>404.78</v>
      </c>
      <c r="BK7" s="36">
        <v>400.38</v>
      </c>
      <c r="BL7" s="36">
        <v>393.27</v>
      </c>
      <c r="BM7" s="36">
        <v>386.97</v>
      </c>
      <c r="BN7" s="36">
        <v>276.38</v>
      </c>
      <c r="BO7" s="36">
        <v>68.209999999999994</v>
      </c>
      <c r="BP7" s="36">
        <v>80.05</v>
      </c>
      <c r="BQ7" s="36">
        <v>78.81</v>
      </c>
      <c r="BR7" s="36">
        <v>82.27</v>
      </c>
      <c r="BS7" s="36">
        <v>84.93</v>
      </c>
      <c r="BT7" s="36">
        <v>97.71</v>
      </c>
      <c r="BU7" s="36">
        <v>98.07</v>
      </c>
      <c r="BV7" s="36">
        <v>96.56</v>
      </c>
      <c r="BW7" s="36">
        <v>100.47</v>
      </c>
      <c r="BX7" s="36">
        <v>101.72</v>
      </c>
      <c r="BY7" s="36">
        <v>104.99</v>
      </c>
      <c r="BZ7" s="36">
        <v>325.87</v>
      </c>
      <c r="CA7" s="36">
        <v>280.19</v>
      </c>
      <c r="CB7" s="36">
        <v>281.95</v>
      </c>
      <c r="CC7" s="36">
        <v>270.58</v>
      </c>
      <c r="CD7" s="36">
        <v>261.16000000000003</v>
      </c>
      <c r="CE7" s="36">
        <v>173.56</v>
      </c>
      <c r="CF7" s="36">
        <v>172.26</v>
      </c>
      <c r="CG7" s="36">
        <v>177.14</v>
      </c>
      <c r="CH7" s="36">
        <v>169.82</v>
      </c>
      <c r="CI7" s="36">
        <v>168.2</v>
      </c>
      <c r="CJ7" s="36">
        <v>163.72</v>
      </c>
      <c r="CK7" s="36">
        <v>78.31</v>
      </c>
      <c r="CL7" s="36">
        <v>78.22</v>
      </c>
      <c r="CM7" s="36">
        <v>76.209999999999994</v>
      </c>
      <c r="CN7" s="36">
        <v>83.73</v>
      </c>
      <c r="CO7" s="36">
        <v>83.1</v>
      </c>
      <c r="CP7" s="36">
        <v>55.84</v>
      </c>
      <c r="CQ7" s="36">
        <v>55.68</v>
      </c>
      <c r="CR7" s="36">
        <v>55.64</v>
      </c>
      <c r="CS7" s="36">
        <v>55.13</v>
      </c>
      <c r="CT7" s="36">
        <v>54.77</v>
      </c>
      <c r="CU7" s="36">
        <v>59.76</v>
      </c>
      <c r="CV7" s="36">
        <v>76.81</v>
      </c>
      <c r="CW7" s="36">
        <v>85.7</v>
      </c>
      <c r="CX7" s="36">
        <v>88.19</v>
      </c>
      <c r="CY7" s="36">
        <v>79.099999999999994</v>
      </c>
      <c r="CZ7" s="36">
        <v>80.8</v>
      </c>
      <c r="DA7" s="36">
        <v>83.11</v>
      </c>
      <c r="DB7" s="36">
        <v>83.18</v>
      </c>
      <c r="DC7" s="36">
        <v>83.09</v>
      </c>
      <c r="DD7" s="36">
        <v>83</v>
      </c>
      <c r="DE7" s="36">
        <v>82.89</v>
      </c>
      <c r="DF7" s="36">
        <v>89.95</v>
      </c>
      <c r="DG7" s="36">
        <v>36.729999999999997</v>
      </c>
      <c r="DH7" s="36">
        <v>39.18</v>
      </c>
      <c r="DI7" s="36">
        <v>40.61</v>
      </c>
      <c r="DJ7" s="36">
        <v>44.16</v>
      </c>
      <c r="DK7" s="36">
        <v>46.41</v>
      </c>
      <c r="DL7" s="36">
        <v>37.090000000000003</v>
      </c>
      <c r="DM7" s="36">
        <v>38.07</v>
      </c>
      <c r="DN7" s="36">
        <v>39.06</v>
      </c>
      <c r="DO7" s="36">
        <v>46.66</v>
      </c>
      <c r="DP7" s="36">
        <v>47.46</v>
      </c>
      <c r="DQ7" s="36">
        <v>47.18</v>
      </c>
      <c r="DR7" s="36">
        <v>1.77</v>
      </c>
      <c r="DS7" s="36">
        <v>1.77</v>
      </c>
      <c r="DT7" s="36">
        <v>2.79</v>
      </c>
      <c r="DU7" s="36">
        <v>5.09</v>
      </c>
      <c r="DV7" s="36">
        <v>0</v>
      </c>
      <c r="DW7" s="36">
        <v>6.63</v>
      </c>
      <c r="DX7" s="36">
        <v>7.73</v>
      </c>
      <c r="DY7" s="36">
        <v>8.8699999999999992</v>
      </c>
      <c r="DZ7" s="36">
        <v>9.85</v>
      </c>
      <c r="EA7" s="36">
        <v>9.7100000000000009</v>
      </c>
      <c r="EB7" s="36">
        <v>13.18</v>
      </c>
      <c r="EC7" s="36">
        <v>0.24</v>
      </c>
      <c r="ED7" s="36">
        <v>2.52</v>
      </c>
      <c r="EE7" s="36">
        <v>7.0000000000000007E-2</v>
      </c>
      <c r="EF7" s="36">
        <v>0.57999999999999996</v>
      </c>
      <c r="EG7" s="36">
        <v>0</v>
      </c>
      <c r="EH7" s="36">
        <v>0.78</v>
      </c>
      <c r="EI7" s="36">
        <v>0.67</v>
      </c>
      <c r="EJ7" s="36">
        <v>0.67</v>
      </c>
      <c r="EK7" s="36">
        <v>0.66</v>
      </c>
      <c r="EL7" s="36">
        <v>0.99</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cl1806u</cp:lastModifiedBy>
  <cp:lastPrinted>2017-01-30T06:03:17Z</cp:lastPrinted>
  <dcterms:created xsi:type="dcterms:W3CDTF">2016-12-02T01:57:46Z</dcterms:created>
  <dcterms:modified xsi:type="dcterms:W3CDTF">2017-01-30T06:09:38Z</dcterms:modified>
  <cp:category/>
</cp:coreProperties>
</file>