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07\Desktop\"/>
    </mc:Choice>
  </mc:AlternateContent>
  <workbookProtection workbookPassword="8649" lockStructure="1"/>
  <bookViews>
    <workbookView xWindow="0" yWindow="0" windowWidth="20490" windowHeight="7920"/>
  </bookViews>
  <sheets>
    <sheet name="法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Y10" i="4" s="1"/>
  <c r="U6" i="5"/>
  <c r="T6" i="5"/>
  <c r="S6" i="5"/>
  <c r="R6" i="5"/>
  <c r="AQ8" i="4" s="1"/>
  <c r="Q6" i="5"/>
  <c r="P6" i="5"/>
  <c r="O6" i="5"/>
  <c r="N6" i="5"/>
  <c r="M6" i="5"/>
  <c r="L6" i="5"/>
  <c r="K6" i="5"/>
  <c r="J6" i="5"/>
  <c r="J8" i="4" s="1"/>
  <c r="I6" i="5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Q10" i="4"/>
  <c r="AI10" i="4"/>
  <c r="Z10" i="4"/>
  <c r="R10" i="4"/>
  <c r="J10" i="4"/>
  <c r="B10" i="4"/>
  <c r="AY8" i="4"/>
  <c r="AI8" i="4"/>
  <c r="Z8" i="4"/>
  <c r="R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<sst xmlns="http://schemas.openxmlformats.org/spreadsheetml/2006/main" count="217" uniqueCount="107">
  <si>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</si>
  <si>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</si>
  <si>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</si>
  <si>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</si>
  <si>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</si>
  <si>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</si>
  <si>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</si>
  <si>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</si>
  <si>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</si>
  <si>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</si>
  <si>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</si>
  <si>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</si>
  <si>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</si>
  <si>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</si>
  <si>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</si>
  <si>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</si>
  <si>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</si>
  <si>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</si>
  <si>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</si>
  <si>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</si>
  <si>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</si>
  <si>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</si>
  <si>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</si>
  <si>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</si>
  <si>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</si>
  <si>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</si>
  <si>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</si>
  <si>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</si>
  <si>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</si>
  <si>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</si>
  <si>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</si>
  <si>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</si>
  <si>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</si>
  <si>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</si>
  <si>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</si>
  <si>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</si>
  <si>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</si>
  <si>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</si>
  <si>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</si>
  <si>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</si>
  <si>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</si>
  <si>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</si>
  <si>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</si>
  <si>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</si>
  <si>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</si>
  <si>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</si>
  <si>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</si>
  <si>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</si>
  <si>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</si>
  <si>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</si>
  <si>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</si>
  <si>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</si>
  <si>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</si>
  <si>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</si>
  <si>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</si>
  <si>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</si>
  <si>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</si>
  <si>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</si>
  <si>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</si>
  <si>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</si>
  <si>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</si>
  <si>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</si>
  <si>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</si>
  <si>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</si>
  <si>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</si>
  <si>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</si>
  <si>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</si>
  <si>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</si>
  <si>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</si>
  <si>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</si>
  <si>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</si>
  <si>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</si>
  <si>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</si>
  <si>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</si>
  <si>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</si>
  <si>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</si>
  <si>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</si>
  <si>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</si>
  <si>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</si>
  <si>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</si>
  <si>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</si>
  <si>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</si>
  <si>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</si>
  <si>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</si>
  <si>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</si>
  <si>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</si>
  <si>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</si>
  <si>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</si>
  <si>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</si>
  <si>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</si>
  <si>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</si>
  <si>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</si>
  <si>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</si>
  <si>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福島県　須賀川市</t>
  </si>
  <si>
    <t>法適用</t>
  </si>
  <si>
    <t>水道事業</t>
  </si>
  <si>
    <t>末端給水事業</t>
  </si>
  <si>
    <t>A4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</si>
  <si>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</si>
  <si>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</si>
  <si>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</si>
  <si>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</si>
  <si>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</si>
  <si>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</si>
  <si>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① 経常収支比率
　H23は東日本大震災による給水収益の減少で比率は100％を下回ったが、H24以降は収益の回復により比率は微増傾向にある。
② 累積欠損金比率
　欠損金は発生していないため比率は0％である。
③ 流動比率
　流動比率は200％以上であり、現金預金も増加傾向にあるため良好な状態である。H26以降の比率の減少は会計制度の変更によるものである。
④ 企業債残高対給水収益比率
　H25から比率は微増の傾向にある。これは、浄水場改築事業に伴う企業債借入額の増加によるものである。
⑤ 料金回収率
　H23は東日本大震災による給水収益の減少で比率は100％を下回ったが、H24以降は収益の回復により比率は100％を上回っている。
⑥ 給水原価
　期間中の給水原価は、200円前後で推移しており、平均値を約40円上回っている。
⑦ 施設利用率
　1日平均配水量が漸減傾向にあり、比率も低下傾向にあり平均値を下回っている。
⑧ 有収率
　H23は東日本大震災の影響により比率は90％を下回ったが、施設の復旧や管路布設替え等によりH24以降は90％以上の比率で推移している。</t>
    <rPh sb="2" eb="4">
      <t>ケイジョウ</t>
    </rPh>
    <rPh sb="4" eb="6">
      <t>シュウシ</t>
    </rPh>
    <rPh sb="6" eb="8">
      <t>ヒリツ</t>
    </rPh>
    <rPh sb="14" eb="15">
      <t>ヒガシ</t>
    </rPh>
    <rPh sb="15" eb="17">
      <t>ニホン</t>
    </rPh>
    <rPh sb="17" eb="20">
      <t>ダイシンサイ</t>
    </rPh>
    <rPh sb="23" eb="25">
      <t>キュウスイ</t>
    </rPh>
    <rPh sb="25" eb="27">
      <t>シュウエキ</t>
    </rPh>
    <rPh sb="28" eb="30">
      <t>ゲンショウ</t>
    </rPh>
    <rPh sb="31" eb="33">
      <t>ヒリツ</t>
    </rPh>
    <rPh sb="39" eb="41">
      <t>シタマワ</t>
    </rPh>
    <rPh sb="48" eb="50">
      <t>イコウ</t>
    </rPh>
    <rPh sb="51" eb="53">
      <t>シュウエキ</t>
    </rPh>
    <rPh sb="54" eb="56">
      <t>カイフク</t>
    </rPh>
    <rPh sb="59" eb="61">
      <t>ヒリツ</t>
    </rPh>
    <rPh sb="62" eb="63">
      <t>ビ</t>
    </rPh>
    <rPh sb="63" eb="64">
      <t>ゾウ</t>
    </rPh>
    <rPh sb="64" eb="66">
      <t>ケイコウ</t>
    </rPh>
    <rPh sb="73" eb="75">
      <t>ルイセキ</t>
    </rPh>
    <rPh sb="75" eb="78">
      <t>ケッソンキン</t>
    </rPh>
    <rPh sb="78" eb="80">
      <t>ヒリツ</t>
    </rPh>
    <rPh sb="82" eb="84">
      <t>ケッソン</t>
    </rPh>
    <rPh sb="84" eb="85">
      <t>キン</t>
    </rPh>
    <rPh sb="86" eb="88">
      <t>ハッセイ</t>
    </rPh>
    <rPh sb="95" eb="97">
      <t>ヒリツ</t>
    </rPh>
    <rPh sb="107" eb="109">
      <t>リュウドウ</t>
    </rPh>
    <rPh sb="109" eb="111">
      <t>ヒリツ</t>
    </rPh>
    <rPh sb="113" eb="115">
      <t>リュウドウ</t>
    </rPh>
    <rPh sb="115" eb="117">
      <t>ヒリツ</t>
    </rPh>
    <rPh sb="122" eb="124">
      <t>イジョウ</t>
    </rPh>
    <rPh sb="128" eb="130">
      <t>ゲンキン</t>
    </rPh>
    <rPh sb="130" eb="132">
      <t>ヨキン</t>
    </rPh>
    <rPh sb="133" eb="135">
      <t>ゾウカ</t>
    </rPh>
    <rPh sb="135" eb="137">
      <t>ケイコウ</t>
    </rPh>
    <rPh sb="142" eb="144">
      <t>リョウコウ</t>
    </rPh>
    <rPh sb="145" eb="147">
      <t>ジョウタイ</t>
    </rPh>
    <rPh sb="154" eb="156">
      <t>イコウ</t>
    </rPh>
    <rPh sb="157" eb="159">
      <t>ヒリツ</t>
    </rPh>
    <rPh sb="160" eb="162">
      <t>ゲンショウ</t>
    </rPh>
    <rPh sb="163" eb="165">
      <t>カイケイ</t>
    </rPh>
    <rPh sb="165" eb="167">
      <t>セイド</t>
    </rPh>
    <rPh sb="168" eb="170">
      <t>ヘンコウ</t>
    </rPh>
    <rPh sb="182" eb="184">
      <t>キギョウ</t>
    </rPh>
    <rPh sb="184" eb="185">
      <t>サイ</t>
    </rPh>
    <rPh sb="185" eb="187">
      <t>ザンダカ</t>
    </rPh>
    <rPh sb="187" eb="188">
      <t>タイ</t>
    </rPh>
    <rPh sb="188" eb="190">
      <t>キュウスイ</t>
    </rPh>
    <rPh sb="190" eb="192">
      <t>シュウエキ</t>
    </rPh>
    <rPh sb="192" eb="194">
      <t>ヒリツ</t>
    </rPh>
    <rPh sb="201" eb="203">
      <t>ヒリツ</t>
    </rPh>
    <rPh sb="204" eb="205">
      <t>ビ</t>
    </rPh>
    <rPh sb="205" eb="206">
      <t>ゾウ</t>
    </rPh>
    <rPh sb="207" eb="209">
      <t>ケイコウ</t>
    </rPh>
    <rPh sb="217" eb="220">
      <t>ジョウスイジョウ</t>
    </rPh>
    <rPh sb="220" eb="222">
      <t>カイチク</t>
    </rPh>
    <rPh sb="222" eb="224">
      <t>ジギョウ</t>
    </rPh>
    <rPh sb="225" eb="226">
      <t>トモナ</t>
    </rPh>
    <rPh sb="227" eb="229">
      <t>キギョウ</t>
    </rPh>
    <rPh sb="229" eb="230">
      <t>サイ</t>
    </rPh>
    <rPh sb="230" eb="231">
      <t>カ</t>
    </rPh>
    <rPh sb="231" eb="232">
      <t>イ</t>
    </rPh>
    <rPh sb="232" eb="233">
      <t>ガク</t>
    </rPh>
    <rPh sb="234" eb="235">
      <t>ゾウ</t>
    </rPh>
    <rPh sb="235" eb="236">
      <t>カ</t>
    </rPh>
    <rPh sb="248" eb="250">
      <t>リョウキン</t>
    </rPh>
    <rPh sb="250" eb="252">
      <t>カイシュウ</t>
    </rPh>
    <rPh sb="252" eb="253">
      <t>リツ</t>
    </rPh>
    <rPh sb="259" eb="265">
      <t>ヒガシニホンダイシンサイ</t>
    </rPh>
    <rPh sb="268" eb="270">
      <t>キュウスイ</t>
    </rPh>
    <rPh sb="270" eb="272">
      <t>シュウエキ</t>
    </rPh>
    <rPh sb="273" eb="275">
      <t>ゲンショウ</t>
    </rPh>
    <rPh sb="276" eb="278">
      <t>ヒリツ</t>
    </rPh>
    <rPh sb="284" eb="286">
      <t>シタマワ</t>
    </rPh>
    <rPh sb="293" eb="295">
      <t>イコウ</t>
    </rPh>
    <rPh sb="296" eb="298">
      <t>シュウエキ</t>
    </rPh>
    <rPh sb="299" eb="301">
      <t>カイフク</t>
    </rPh>
    <rPh sb="304" eb="306">
      <t>ヒリツ</t>
    </rPh>
    <rPh sb="312" eb="314">
      <t>ウワマワ</t>
    </rPh>
    <rPh sb="322" eb="324">
      <t>キュウスイ</t>
    </rPh>
    <rPh sb="324" eb="326">
      <t>ゲンカ</t>
    </rPh>
    <rPh sb="328" eb="331">
      <t>キカンチュウ</t>
    </rPh>
    <rPh sb="332" eb="334">
      <t>キュウスイ</t>
    </rPh>
    <rPh sb="334" eb="336">
      <t>ゲンカ</t>
    </rPh>
    <rPh sb="341" eb="342">
      <t>エン</t>
    </rPh>
    <rPh sb="342" eb="344">
      <t>ゼンゴ</t>
    </rPh>
    <rPh sb="345" eb="347">
      <t>スイイ</t>
    </rPh>
    <rPh sb="352" eb="354">
      <t>ヘイキン</t>
    </rPh>
    <rPh sb="354" eb="355">
      <t>チ</t>
    </rPh>
    <rPh sb="356" eb="357">
      <t>ヤク</t>
    </rPh>
    <rPh sb="359" eb="360">
      <t>エン</t>
    </rPh>
    <rPh sb="360" eb="362">
      <t>ウワマワ</t>
    </rPh>
    <rPh sb="370" eb="372">
      <t>シセツ</t>
    </rPh>
    <rPh sb="372" eb="375">
      <t>リヨウリツ</t>
    </rPh>
    <rPh sb="378" eb="379">
      <t>ニチ</t>
    </rPh>
    <rPh sb="379" eb="381">
      <t>ヘイキン</t>
    </rPh>
    <rPh sb="381" eb="383">
      <t>ハイスイ</t>
    </rPh>
    <rPh sb="383" eb="384">
      <t>リョウ</t>
    </rPh>
    <rPh sb="385" eb="386">
      <t>ザン</t>
    </rPh>
    <rPh sb="386" eb="387">
      <t>ゲン</t>
    </rPh>
    <rPh sb="387" eb="389">
      <t>ケイコウ</t>
    </rPh>
    <rPh sb="393" eb="395">
      <t>ヒリツ</t>
    </rPh>
    <rPh sb="396" eb="398">
      <t>テイカ</t>
    </rPh>
    <rPh sb="398" eb="400">
      <t>ケイコウ</t>
    </rPh>
    <rPh sb="403" eb="406">
      <t>ヘイキンチ</t>
    </rPh>
    <rPh sb="407" eb="409">
      <t>シタマワ</t>
    </rPh>
    <rPh sb="417" eb="420">
      <t>ユウシュウリツ</t>
    </rPh>
    <rPh sb="451" eb="453">
      <t>シセツ</t>
    </rPh>
    <rPh sb="454" eb="456">
      <t>フッキュウ</t>
    </rPh>
    <rPh sb="457" eb="459">
      <t>カンロ</t>
    </rPh>
    <rPh sb="459" eb="462">
      <t>フセツガ</t>
    </rPh>
    <rPh sb="463" eb="464">
      <t>トウ</t>
    </rPh>
    <rPh sb="476" eb="478">
      <t>イジョウ</t>
    </rPh>
    <rPh sb="482" eb="484">
      <t>スイイ</t>
    </rPh>
    <phoneticPr fontId="4"/>
  </si>
  <si>
    <t>⑨ 有形固定資産減価償却率
  比率が上昇傾向にあり、資産の老朽化が進んでいる。現在、浄水場の改築等に取り組んでおり、今後の比率上昇は抑えられると思われる。
⑩ 管路経年化率
　比率は上昇傾向にあり、管路の老朽化が進んでいる。アセットマネジメントの結果を基に、今後は計画的に更新を行う必要がある。
⑪ 管路更新率
　比率が低く、管路更新ペースが長期化している。アセットマネジメントの結果を基に、今後は計画的に更新を行う必要がある。</t>
    <rPh sb="2" eb="4">
      <t>ユウケイ</t>
    </rPh>
    <rPh sb="4" eb="6">
      <t>コテイ</t>
    </rPh>
    <rPh sb="6" eb="8">
      <t>シサン</t>
    </rPh>
    <rPh sb="8" eb="10">
      <t>ゲンカ</t>
    </rPh>
    <rPh sb="10" eb="12">
      <t>ショウキャク</t>
    </rPh>
    <rPh sb="12" eb="13">
      <t>リツ</t>
    </rPh>
    <rPh sb="17" eb="18">
      <t>リツ</t>
    </rPh>
    <rPh sb="19" eb="21">
      <t>ジョウショウ</t>
    </rPh>
    <rPh sb="21" eb="23">
      <t>ケイコウ</t>
    </rPh>
    <rPh sb="27" eb="29">
      <t>シサン</t>
    </rPh>
    <rPh sb="30" eb="33">
      <t>ロウキュウカ</t>
    </rPh>
    <rPh sb="34" eb="35">
      <t>スス</t>
    </rPh>
    <rPh sb="40" eb="42">
      <t>ゲンザイ</t>
    </rPh>
    <rPh sb="43" eb="46">
      <t>ジョウスイジョウ</t>
    </rPh>
    <rPh sb="47" eb="49">
      <t>カイチク</t>
    </rPh>
    <rPh sb="49" eb="50">
      <t>トウ</t>
    </rPh>
    <rPh sb="51" eb="52">
      <t>ト</t>
    </rPh>
    <rPh sb="53" eb="54">
      <t>ク</t>
    </rPh>
    <rPh sb="59" eb="61">
      <t>コンゴ</t>
    </rPh>
    <rPh sb="62" eb="64">
      <t>ヒリツ</t>
    </rPh>
    <rPh sb="64" eb="66">
      <t>ジョウショウ</t>
    </rPh>
    <rPh sb="73" eb="74">
      <t>オモ</t>
    </rPh>
    <rPh sb="81" eb="83">
      <t>カンロ</t>
    </rPh>
    <rPh sb="83" eb="86">
      <t>ケイネンカ</t>
    </rPh>
    <rPh sb="86" eb="87">
      <t>リツ</t>
    </rPh>
    <rPh sb="89" eb="91">
      <t>ヒリツ</t>
    </rPh>
    <rPh sb="92" eb="94">
      <t>ジョウショウ</t>
    </rPh>
    <rPh sb="94" eb="96">
      <t>ケイコウ</t>
    </rPh>
    <rPh sb="100" eb="102">
      <t>カンロ</t>
    </rPh>
    <rPh sb="103" eb="104">
      <t>ロウ</t>
    </rPh>
    <rPh sb="104" eb="105">
      <t>クチル</t>
    </rPh>
    <rPh sb="105" eb="106">
      <t>カ</t>
    </rPh>
    <rPh sb="107" eb="108">
      <t>スス</t>
    </rPh>
    <rPh sb="124" eb="126">
      <t>ケッカ</t>
    </rPh>
    <rPh sb="127" eb="128">
      <t>モト</t>
    </rPh>
    <rPh sb="130" eb="132">
      <t>コンゴ</t>
    </rPh>
    <rPh sb="133" eb="135">
      <t>ケイカク</t>
    </rPh>
    <rPh sb="135" eb="136">
      <t>テキ</t>
    </rPh>
    <rPh sb="137" eb="139">
      <t>コウシン</t>
    </rPh>
    <rPh sb="140" eb="141">
      <t>オコナ</t>
    </rPh>
    <rPh sb="142" eb="144">
      <t>ヒツヨウ</t>
    </rPh>
    <rPh sb="151" eb="153">
      <t>カンロ</t>
    </rPh>
    <rPh sb="153" eb="155">
      <t>コウシン</t>
    </rPh>
    <rPh sb="155" eb="156">
      <t>リツ</t>
    </rPh>
    <rPh sb="158" eb="160">
      <t>ヒリツ</t>
    </rPh>
    <rPh sb="161" eb="162">
      <t>ヒク</t>
    </rPh>
    <rPh sb="164" eb="166">
      <t>カンロ</t>
    </rPh>
    <rPh sb="166" eb="168">
      <t>コウシン</t>
    </rPh>
    <rPh sb="172" eb="175">
      <t>チョウキカ</t>
    </rPh>
    <rPh sb="191" eb="193">
      <t>ケッカ</t>
    </rPh>
    <rPh sb="194" eb="195">
      <t>モト</t>
    </rPh>
    <rPh sb="209" eb="211">
      <t>ヒツヨウ</t>
    </rPh>
    <phoneticPr fontId="4"/>
  </si>
  <si>
    <t>　経営の健全性・効率性については概ね良好である。施設利用率が低下していることから、施設の状況を再確認のうえ、施設の統廃合も視野に入れた検討を進める必要がある。
　老朽化の状況については、有形固定資産減価償却率・管路経年化率が上昇しており、また、管路更新率も低い状態にある。このことから、アセットマネジメントの結果を基にした施設更新計画を検討し、適切な更新を行う必要がある。</t>
    <rPh sb="1" eb="3">
      <t>ケイエイ</t>
    </rPh>
    <rPh sb="4" eb="7">
      <t>ケンゼンセイ</t>
    </rPh>
    <rPh sb="8" eb="10">
      <t>コウリツ</t>
    </rPh>
    <rPh sb="10" eb="11">
      <t>セイ</t>
    </rPh>
    <rPh sb="16" eb="17">
      <t>オオム</t>
    </rPh>
    <rPh sb="18" eb="20">
      <t>リョウコウ</t>
    </rPh>
    <rPh sb="24" eb="26">
      <t>シセツ</t>
    </rPh>
    <rPh sb="26" eb="29">
      <t>リヨウリツ</t>
    </rPh>
    <rPh sb="30" eb="32">
      <t>テイカ</t>
    </rPh>
    <rPh sb="41" eb="43">
      <t>シセツ</t>
    </rPh>
    <rPh sb="44" eb="46">
      <t>ジョウキョウ</t>
    </rPh>
    <rPh sb="47" eb="50">
      <t>サイカクニン</t>
    </rPh>
    <rPh sb="54" eb="56">
      <t>シセツ</t>
    </rPh>
    <rPh sb="61" eb="63">
      <t>シヤ</t>
    </rPh>
    <rPh sb="64" eb="65">
      <t>イ</t>
    </rPh>
    <rPh sb="67" eb="69">
      <t>ケントウ</t>
    </rPh>
    <rPh sb="70" eb="71">
      <t>スス</t>
    </rPh>
    <rPh sb="73" eb="75">
      <t>ヒツヨウ</t>
    </rPh>
    <rPh sb="81" eb="84">
      <t>ロウキュウカ</t>
    </rPh>
    <rPh sb="85" eb="87">
      <t>ジョウキョウ</t>
    </rPh>
    <rPh sb="93" eb="95">
      <t>ユウケイ</t>
    </rPh>
    <rPh sb="95" eb="97">
      <t>コテイ</t>
    </rPh>
    <rPh sb="97" eb="99">
      <t>シサン</t>
    </rPh>
    <rPh sb="99" eb="101">
      <t>ゲンカ</t>
    </rPh>
    <rPh sb="101" eb="103">
      <t>ショウキャク</t>
    </rPh>
    <rPh sb="103" eb="104">
      <t>リツ</t>
    </rPh>
    <rPh sb="105" eb="107">
      <t>カンロ</t>
    </rPh>
    <rPh sb="107" eb="110">
      <t>ケイネンカ</t>
    </rPh>
    <rPh sb="110" eb="111">
      <t>リツ</t>
    </rPh>
    <rPh sb="112" eb="114">
      <t>ジョウショウ</t>
    </rPh>
    <rPh sb="122" eb="124">
      <t>カンロ</t>
    </rPh>
    <rPh sb="124" eb="126">
      <t>コウシン</t>
    </rPh>
    <rPh sb="126" eb="127">
      <t>リツ</t>
    </rPh>
    <rPh sb="128" eb="129">
      <t>ヒク</t>
    </rPh>
    <rPh sb="130" eb="132">
      <t>ジョウタイ</t>
    </rPh>
    <rPh sb="154" eb="156">
      <t>ケッカ</t>
    </rPh>
    <rPh sb="157" eb="158">
      <t>モト</t>
    </rPh>
    <rPh sb="161" eb="163">
      <t>シセツ</t>
    </rPh>
    <rPh sb="163" eb="165">
      <t>コウシン</t>
    </rPh>
    <rPh sb="165" eb="167">
      <t>ケイカク</t>
    </rPh>
    <rPh sb="168" eb="170">
      <t>ケントウ</t>
    </rPh>
    <rPh sb="172" eb="174">
      <t>テキセツ</t>
    </rPh>
    <rPh sb="175" eb="177">
      <t>コウシン</t>
    </rPh>
    <rPh sb="178" eb="179">
      <t>オコナ</t>
    </rPh>
    <rPh sb="180" eb="182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</si>
</sst>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0.34</c:v>
                </c:pt>
                <c:pt idx="1">
                  <c:v>1</c:v>
                </c:pt>
                <c:pt idx="2">
                  <c:v>1.18</c:v>
                </c:pt>
                <c:pt idx="3">
                  <c:v>0.46</c:v>
                </c:pt>
                <c:pt idx="4">
                  <c:v>0.48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001360"/>
        <c:axId val="105000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0.84</c:v>
                </c:pt>
                <c:pt idx="1">
                  <c:v>0.78</c:v>
                </c:pt>
                <c:pt idx="2">
                  <c:v>0.83</c:v>
                </c:pt>
                <c:pt idx="3">
                  <c:v>0.72</c:v>
                </c:pt>
                <c:pt idx="4">
                  <c:v>0.71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001360"/>
        <c:axId val="105000816"/>
      </c:lineChart>
      <c:dateAx>
        <c:axId val="105001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000816"/>
        <c:crosses val="autoZero"/>
        <c:auto val="1"/>
        <c:lblOffset val="100"/>
        <c:baseTimeUnit val="years"/>
      </c:dateAx>
      <c:valAx>
        <c:axId val="105000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001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97.05</c:v>
                </c:pt>
                <c:pt idx="1">
                  <c:v>110.42</c:v>
                </c:pt>
                <c:pt idx="2">
                  <c:v>110.72</c:v>
                </c:pt>
                <c:pt idx="3">
                  <c:v>116.27</c:v>
                </c:pt>
                <c:pt idx="4">
                  <c:v>118.31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989392"/>
        <c:axId val="104994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107.68</c:v>
                </c:pt>
                <c:pt idx="1">
                  <c:v>108.24</c:v>
                </c:pt>
                <c:pt idx="2">
                  <c:v>107.8</c:v>
                </c:pt>
                <c:pt idx="3">
                  <c:v>111.96</c:v>
                </c:pt>
                <c:pt idx="4">
                  <c:v>112.69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989392"/>
        <c:axId val="104994832"/>
      </c:lineChart>
      <c:dateAx>
        <c:axId val="104989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994832"/>
        <c:crosses val="autoZero"/>
        <c:auto val="1"/>
        <c:lblOffset val="100"/>
        <c:baseTimeUnit val="years"/>
      </c:dateAx>
      <c:valAx>
        <c:axId val="1049948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989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40.28</c:v>
                </c:pt>
                <c:pt idx="1">
                  <c:v>41.96</c:v>
                </c:pt>
                <c:pt idx="2">
                  <c:v>43.52</c:v>
                </c:pt>
                <c:pt idx="3">
                  <c:v>45.16</c:v>
                </c:pt>
                <c:pt idx="4">
                  <c:v>46.22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992112"/>
        <c:axId val="104991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37.71</c:v>
                </c:pt>
                <c:pt idx="1">
                  <c:v>38.69</c:v>
                </c:pt>
                <c:pt idx="2">
                  <c:v>39.65</c:v>
                </c:pt>
                <c:pt idx="3">
                  <c:v>45.25</c:v>
                </c:pt>
                <c:pt idx="4">
                  <c:v>46.27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992112"/>
        <c:axId val="104991024"/>
      </c:lineChart>
      <c:dateAx>
        <c:axId val="104992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991024"/>
        <c:crosses val="autoZero"/>
        <c:auto val="1"/>
        <c:lblOffset val="100"/>
        <c:baseTimeUnit val="years"/>
      </c:dateAx>
      <c:valAx>
        <c:axId val="104991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992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#,##0.00;"△"#,##0.00;"-"</c:formatCode>
                <c:ptCount val="5"/>
                <c:pt idx="0">
                  <c:v>3.21</c:v>
                </c:pt>
                <c:pt idx="1">
                  <c:v>4.9000000000000004</c:v>
                </c:pt>
                <c:pt idx="2">
                  <c:v>6.62</c:v>
                </c:pt>
                <c:pt idx="3">
                  <c:v>10.17</c:v>
                </c:pt>
                <c:pt idx="4">
                  <c:v>12.22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004080"/>
        <c:axId val="104991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7.67</c:v>
                </c:pt>
                <c:pt idx="1">
                  <c:v>8.4</c:v>
                </c:pt>
                <c:pt idx="2">
                  <c:v>9.7100000000000009</c:v>
                </c:pt>
                <c:pt idx="3">
                  <c:v>10.71</c:v>
                </c:pt>
                <c:pt idx="4">
                  <c:v>10.93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004080"/>
        <c:axId val="104991568"/>
      </c:lineChart>
      <c:dateAx>
        <c:axId val="105004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991568"/>
        <c:crosses val="autoZero"/>
        <c:auto val="1"/>
        <c:lblOffset val="100"/>
        <c:baseTimeUnit val="years"/>
      </c:dateAx>
      <c:valAx>
        <c:axId val="104991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004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4791776"/>
        <c:axId val="344795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4.67</c:v>
                </c:pt>
                <c:pt idx="1">
                  <c:v>4.46</c:v>
                </c:pt>
                <c:pt idx="2">
                  <c:v>4.3899999999999997</c:v>
                </c:pt>
                <c:pt idx="3">
                  <c:v>0.41</c:v>
                </c:pt>
                <c:pt idx="4">
                  <c:v>0.54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791776"/>
        <c:axId val="344795040"/>
      </c:lineChart>
      <c:dateAx>
        <c:axId val="344791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4795040"/>
        <c:crosses val="autoZero"/>
        <c:auto val="1"/>
        <c:lblOffset val="100"/>
        <c:baseTimeUnit val="years"/>
      </c:dateAx>
      <c:valAx>
        <c:axId val="3447950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4791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531.33000000000004</c:v>
                </c:pt>
                <c:pt idx="1">
                  <c:v>556.92999999999995</c:v>
                </c:pt>
                <c:pt idx="2">
                  <c:v>506.63</c:v>
                </c:pt>
                <c:pt idx="3">
                  <c:v>245.38</c:v>
                </c:pt>
                <c:pt idx="4">
                  <c:v>259.42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4788512"/>
        <c:axId val="34479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695.41</c:v>
                </c:pt>
                <c:pt idx="1">
                  <c:v>701</c:v>
                </c:pt>
                <c:pt idx="2">
                  <c:v>739.59</c:v>
                </c:pt>
                <c:pt idx="3">
                  <c:v>335.95</c:v>
                </c:pt>
                <c:pt idx="4">
                  <c:v>346.59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788512"/>
        <c:axId val="344792320"/>
      </c:lineChart>
      <c:dateAx>
        <c:axId val="344788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4792320"/>
        <c:crosses val="autoZero"/>
        <c:auto val="1"/>
        <c:lblOffset val="100"/>
        <c:baseTimeUnit val="years"/>
      </c:dateAx>
      <c:valAx>
        <c:axId val="3447923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4788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451.98</c:v>
                </c:pt>
                <c:pt idx="1">
                  <c:v>356.62</c:v>
                </c:pt>
                <c:pt idx="2">
                  <c:v>339.68</c:v>
                </c:pt>
                <c:pt idx="3">
                  <c:v>341.63</c:v>
                </c:pt>
                <c:pt idx="4">
                  <c:v>352.58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4793952"/>
        <c:axId val="344792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343.45</c:v>
                </c:pt>
                <c:pt idx="1">
                  <c:v>330.99</c:v>
                </c:pt>
                <c:pt idx="2">
                  <c:v>324.08999999999997</c:v>
                </c:pt>
                <c:pt idx="3">
                  <c:v>319.82</c:v>
                </c:pt>
                <c:pt idx="4">
                  <c:v>312.02999999999997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793952"/>
        <c:axId val="344792864"/>
      </c:lineChart>
      <c:dateAx>
        <c:axId val="344793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4792864"/>
        <c:crosses val="autoZero"/>
        <c:auto val="1"/>
        <c:lblOffset val="100"/>
        <c:baseTimeUnit val="years"/>
      </c:dateAx>
      <c:valAx>
        <c:axId val="3447928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4793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86.92</c:v>
                </c:pt>
                <c:pt idx="1">
                  <c:v>104.42</c:v>
                </c:pt>
                <c:pt idx="2">
                  <c:v>104.67</c:v>
                </c:pt>
                <c:pt idx="3">
                  <c:v>109.04</c:v>
                </c:pt>
                <c:pt idx="4">
                  <c:v>106.85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4791232"/>
        <c:axId val="344797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99.61</c:v>
                </c:pt>
                <c:pt idx="1">
                  <c:v>100.27</c:v>
                </c:pt>
                <c:pt idx="2">
                  <c:v>99.46</c:v>
                </c:pt>
                <c:pt idx="3">
                  <c:v>105.21</c:v>
                </c:pt>
                <c:pt idx="4">
                  <c:v>105.71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791232"/>
        <c:axId val="344797216"/>
      </c:lineChart>
      <c:dateAx>
        <c:axId val="344791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4797216"/>
        <c:crosses val="autoZero"/>
        <c:auto val="1"/>
        <c:lblOffset val="100"/>
        <c:baseTimeUnit val="years"/>
      </c:dateAx>
      <c:valAx>
        <c:axId val="344797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4791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226.93</c:v>
                </c:pt>
                <c:pt idx="1">
                  <c:v>205.05</c:v>
                </c:pt>
                <c:pt idx="2">
                  <c:v>204.55</c:v>
                </c:pt>
                <c:pt idx="3">
                  <c:v>196.46</c:v>
                </c:pt>
                <c:pt idx="4">
                  <c:v>200.03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4786880"/>
        <c:axId val="344801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169.59</c:v>
                </c:pt>
                <c:pt idx="1">
                  <c:v>169.62</c:v>
                </c:pt>
                <c:pt idx="2">
                  <c:v>171.78</c:v>
                </c:pt>
                <c:pt idx="3">
                  <c:v>162.59</c:v>
                </c:pt>
                <c:pt idx="4">
                  <c:v>162.15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786880"/>
        <c:axId val="344801024"/>
      </c:lineChart>
      <c:dateAx>
        <c:axId val="344786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4801024"/>
        <c:crosses val="autoZero"/>
        <c:auto val="1"/>
        <c:lblOffset val="100"/>
        <c:baseTimeUnit val="years"/>
      </c:dateAx>
      <c:valAx>
        <c:axId val="344801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4786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59.07</c:v>
                </c:pt>
                <c:pt idx="1">
                  <c:v>58.68</c:v>
                </c:pt>
                <c:pt idx="2">
                  <c:v>58.57</c:v>
                </c:pt>
                <c:pt idx="3">
                  <c:v>57.7</c:v>
                </c:pt>
                <c:pt idx="4">
                  <c:v>57.97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4790688"/>
        <c:axId val="344787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60.04</c:v>
                </c:pt>
                <c:pt idx="1">
                  <c:v>59.88</c:v>
                </c:pt>
                <c:pt idx="2">
                  <c:v>59.68</c:v>
                </c:pt>
                <c:pt idx="3">
                  <c:v>59.17</c:v>
                </c:pt>
                <c:pt idx="4">
                  <c:v>59.34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790688"/>
        <c:axId val="344787424"/>
      </c:lineChart>
      <c:dateAx>
        <c:axId val="344790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4787424"/>
        <c:crosses val="autoZero"/>
        <c:auto val="1"/>
        <c:lblOffset val="100"/>
        <c:baseTimeUnit val="years"/>
      </c:dateAx>
      <c:valAx>
        <c:axId val="344787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4790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84.57</c:v>
                </c:pt>
                <c:pt idx="1">
                  <c:v>90.6</c:v>
                </c:pt>
                <c:pt idx="2">
                  <c:v>91.02</c:v>
                </c:pt>
                <c:pt idx="3">
                  <c:v>91.28</c:v>
                </c:pt>
                <c:pt idx="4">
                  <c:v>90.75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5435680"/>
        <c:axId val="345434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87.33</c:v>
                </c:pt>
                <c:pt idx="1">
                  <c:v>87.65</c:v>
                </c:pt>
                <c:pt idx="2">
                  <c:v>87.63</c:v>
                </c:pt>
                <c:pt idx="3">
                  <c:v>87.6</c:v>
                </c:pt>
                <c:pt idx="4">
                  <c:v>87.74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435680"/>
        <c:axId val="345434592"/>
      </c:lineChart>
      <c:dateAx>
        <c:axId val="345435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45434592"/>
        <c:crosses val="autoZero"/>
        <c:auto val="1"/>
        <c:lblOffset val="100"/>
        <c:baseTimeUnit val="years"/>
      </c:dateAx>
      <c:valAx>
        <c:axId val="345434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5435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【276.38】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【47.18】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AG1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2" t="str">
        <f>データ!H6</f>
        <v>福島県　須賀川市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3" t="s">
        <v>1</v>
      </c>
      <c r="C7" s="44"/>
      <c r="D7" s="44"/>
      <c r="E7" s="44"/>
      <c r="F7" s="44"/>
      <c r="G7" s="44"/>
      <c r="H7" s="44"/>
      <c r="I7" s="45"/>
      <c r="J7" s="43" t="s">
        <v>2</v>
      </c>
      <c r="K7" s="44"/>
      <c r="L7" s="44"/>
      <c r="M7" s="44"/>
      <c r="N7" s="44"/>
      <c r="O7" s="44"/>
      <c r="P7" s="44"/>
      <c r="Q7" s="45"/>
      <c r="R7" s="43" t="s">
        <v>3</v>
      </c>
      <c r="S7" s="44"/>
      <c r="T7" s="44"/>
      <c r="U7" s="44"/>
      <c r="V7" s="44"/>
      <c r="W7" s="44"/>
      <c r="X7" s="44"/>
      <c r="Y7" s="45"/>
      <c r="Z7" s="43" t="s">
        <v>4</v>
      </c>
      <c r="AA7" s="44"/>
      <c r="AB7" s="44"/>
      <c r="AC7" s="44"/>
      <c r="AD7" s="44"/>
      <c r="AE7" s="44"/>
      <c r="AF7" s="44"/>
      <c r="AG7" s="45"/>
      <c r="AH7" s="3"/>
      <c r="AI7" s="43" t="s">
        <v>5</v>
      </c>
      <c r="AJ7" s="44"/>
      <c r="AK7" s="44"/>
      <c r="AL7" s="44"/>
      <c r="AM7" s="44"/>
      <c r="AN7" s="44"/>
      <c r="AO7" s="44"/>
      <c r="AP7" s="45"/>
      <c r="AQ7" s="46" t="s">
        <v>6</v>
      </c>
      <c r="AR7" s="46"/>
      <c r="AS7" s="46"/>
      <c r="AT7" s="46"/>
      <c r="AU7" s="46"/>
      <c r="AV7" s="46"/>
      <c r="AW7" s="46"/>
      <c r="AX7" s="46"/>
      <c r="AY7" s="46" t="s">
        <v>7</v>
      </c>
      <c r="AZ7" s="46"/>
      <c r="BA7" s="46"/>
      <c r="BB7" s="46"/>
      <c r="BC7" s="46"/>
      <c r="BD7" s="46"/>
      <c r="BE7" s="46"/>
      <c r="BF7" s="46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2" t="str">
        <f>データ!I6</f>
        <v>法適用</v>
      </c>
      <c r="C8" s="53"/>
      <c r="D8" s="53"/>
      <c r="E8" s="53"/>
      <c r="F8" s="53"/>
      <c r="G8" s="53"/>
      <c r="H8" s="53"/>
      <c r="I8" s="54"/>
      <c r="J8" s="52" t="str">
        <f>データ!J6</f>
        <v>水道事業</v>
      </c>
      <c r="K8" s="53"/>
      <c r="L8" s="53"/>
      <c r="M8" s="53"/>
      <c r="N8" s="53"/>
      <c r="O8" s="53"/>
      <c r="P8" s="53"/>
      <c r="Q8" s="54"/>
      <c r="R8" s="52" t="str">
        <f>データ!K6</f>
        <v>末端給水事業</v>
      </c>
      <c r="S8" s="53"/>
      <c r="T8" s="53"/>
      <c r="U8" s="53"/>
      <c r="V8" s="53"/>
      <c r="W8" s="53"/>
      <c r="X8" s="53"/>
      <c r="Y8" s="54"/>
      <c r="Z8" s="52" t="str">
        <f>データ!L6</f>
        <v>A4</v>
      </c>
      <c r="AA8" s="53"/>
      <c r="AB8" s="53"/>
      <c r="AC8" s="53"/>
      <c r="AD8" s="53"/>
      <c r="AE8" s="53"/>
      <c r="AF8" s="53"/>
      <c r="AG8" s="54"/>
      <c r="AH8" s="3"/>
      <c r="AI8" s="55">
        <f>データ!Q6</f>
        <v>77990</v>
      </c>
      <c r="AJ8" s="56"/>
      <c r="AK8" s="56"/>
      <c r="AL8" s="56"/>
      <c r="AM8" s="56"/>
      <c r="AN8" s="56"/>
      <c r="AO8" s="56"/>
      <c r="AP8" s="57"/>
      <c r="AQ8" s="47">
        <f>データ!R6</f>
        <v>279.43</v>
      </c>
      <c r="AR8" s="47"/>
      <c r="AS8" s="47"/>
      <c r="AT8" s="47"/>
      <c r="AU8" s="47"/>
      <c r="AV8" s="47"/>
      <c r="AW8" s="47"/>
      <c r="AX8" s="47"/>
      <c r="AY8" s="47">
        <f>データ!S6</f>
        <v>279.10000000000002</v>
      </c>
      <c r="AZ8" s="47"/>
      <c r="BA8" s="47"/>
      <c r="BB8" s="47"/>
      <c r="BC8" s="47"/>
      <c r="BD8" s="47"/>
      <c r="BE8" s="47"/>
      <c r="BF8" s="47"/>
      <c r="BG8" s="3"/>
      <c r="BH8" s="3"/>
      <c r="BI8" s="3"/>
      <c r="BJ8" s="3"/>
      <c r="BK8" s="3"/>
      <c r="BL8" s="48" t="s">
        <v>9</v>
      </c>
      <c r="BM8" s="49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6" t="s">
        <v>11</v>
      </c>
      <c r="C9" s="46"/>
      <c r="D9" s="46"/>
      <c r="E9" s="46"/>
      <c r="F9" s="46"/>
      <c r="G9" s="46"/>
      <c r="H9" s="46"/>
      <c r="I9" s="46"/>
      <c r="J9" s="46" t="s">
        <v>12</v>
      </c>
      <c r="K9" s="46"/>
      <c r="L9" s="46"/>
      <c r="M9" s="46"/>
      <c r="N9" s="46"/>
      <c r="O9" s="46"/>
      <c r="P9" s="46"/>
      <c r="Q9" s="46"/>
      <c r="R9" s="46" t="s">
        <v>13</v>
      </c>
      <c r="S9" s="46"/>
      <c r="T9" s="46"/>
      <c r="U9" s="46"/>
      <c r="V9" s="46"/>
      <c r="W9" s="46"/>
      <c r="X9" s="46"/>
      <c r="Y9" s="46"/>
      <c r="Z9" s="46" t="s">
        <v>14</v>
      </c>
      <c r="AA9" s="46"/>
      <c r="AB9" s="46"/>
      <c r="AC9" s="46"/>
      <c r="AD9" s="46"/>
      <c r="AE9" s="46"/>
      <c r="AF9" s="46"/>
      <c r="AG9" s="46"/>
      <c r="AH9" s="3"/>
      <c r="AI9" s="46" t="s">
        <v>15</v>
      </c>
      <c r="AJ9" s="46"/>
      <c r="AK9" s="46"/>
      <c r="AL9" s="46"/>
      <c r="AM9" s="46"/>
      <c r="AN9" s="46"/>
      <c r="AO9" s="46"/>
      <c r="AP9" s="46"/>
      <c r="AQ9" s="46" t="s">
        <v>16</v>
      </c>
      <c r="AR9" s="46"/>
      <c r="AS9" s="46"/>
      <c r="AT9" s="46"/>
      <c r="AU9" s="46"/>
      <c r="AV9" s="46"/>
      <c r="AW9" s="46"/>
      <c r="AX9" s="46"/>
      <c r="AY9" s="46" t="s">
        <v>17</v>
      </c>
      <c r="AZ9" s="46"/>
      <c r="BA9" s="46"/>
      <c r="BB9" s="46"/>
      <c r="BC9" s="46"/>
      <c r="BD9" s="46"/>
      <c r="BE9" s="46"/>
      <c r="BF9" s="46"/>
      <c r="BG9" s="3"/>
      <c r="BH9" s="3"/>
      <c r="BI9" s="3"/>
      <c r="BJ9" s="3"/>
      <c r="BK9" s="3"/>
      <c r="BL9" s="50" t="s">
        <v>18</v>
      </c>
      <c r="BM9" s="51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7" t="str">
        <f>データ!M6</f>
        <v>-</v>
      </c>
      <c r="C10" s="47"/>
      <c r="D10" s="47"/>
      <c r="E10" s="47"/>
      <c r="F10" s="47"/>
      <c r="G10" s="47"/>
      <c r="H10" s="47"/>
      <c r="I10" s="47"/>
      <c r="J10" s="47">
        <f>データ!N6</f>
        <v>65.83</v>
      </c>
      <c r="K10" s="47"/>
      <c r="L10" s="47"/>
      <c r="M10" s="47"/>
      <c r="N10" s="47"/>
      <c r="O10" s="47"/>
      <c r="P10" s="47"/>
      <c r="Q10" s="47"/>
      <c r="R10" s="47">
        <f>データ!O6</f>
        <v>90.38</v>
      </c>
      <c r="S10" s="47"/>
      <c r="T10" s="47"/>
      <c r="U10" s="47"/>
      <c r="V10" s="47"/>
      <c r="W10" s="47"/>
      <c r="X10" s="47"/>
      <c r="Y10" s="47"/>
      <c r="Z10" s="78">
        <f>データ!P6</f>
        <v>3825</v>
      </c>
      <c r="AA10" s="78"/>
      <c r="AB10" s="78"/>
      <c r="AC10" s="78"/>
      <c r="AD10" s="78"/>
      <c r="AE10" s="78"/>
      <c r="AF10" s="78"/>
      <c r="AG10" s="78"/>
      <c r="AH10" s="2"/>
      <c r="AI10" s="78">
        <f>データ!T6</f>
        <v>70236</v>
      </c>
      <c r="AJ10" s="78"/>
      <c r="AK10" s="78"/>
      <c r="AL10" s="78"/>
      <c r="AM10" s="78"/>
      <c r="AN10" s="78"/>
      <c r="AO10" s="78"/>
      <c r="AP10" s="78"/>
      <c r="AQ10" s="47">
        <f>データ!U6</f>
        <v>173.32</v>
      </c>
      <c r="AR10" s="47"/>
      <c r="AS10" s="47"/>
      <c r="AT10" s="47"/>
      <c r="AU10" s="47"/>
      <c r="AV10" s="47"/>
      <c r="AW10" s="47"/>
      <c r="AX10" s="47"/>
      <c r="AY10" s="47">
        <f>データ!V6</f>
        <v>405.24</v>
      </c>
      <c r="AZ10" s="47"/>
      <c r="BA10" s="47"/>
      <c r="BB10" s="47"/>
      <c r="BC10" s="47"/>
      <c r="BD10" s="47"/>
      <c r="BE10" s="47"/>
      <c r="BF10" s="47"/>
      <c r="BG10" s="2"/>
      <c r="BH10" s="2"/>
      <c r="BI10" s="2"/>
      <c r="BJ10" s="2"/>
      <c r="BK10" s="2"/>
      <c r="BL10" s="62" t="s">
        <v>20</v>
      </c>
      <c r="BM10" s="63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4" t="s">
        <v>22</v>
      </c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</row>
    <row r="14" spans="1:78" ht="13.5" customHeight="1">
      <c r="A14" s="2"/>
      <c r="B14" s="66" t="s">
        <v>23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8"/>
      <c r="BK14" s="2"/>
      <c r="BL14" s="72" t="s">
        <v>24</v>
      </c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4"/>
    </row>
    <row r="15" spans="1:78" ht="13.5" customHeight="1">
      <c r="A15" s="2"/>
      <c r="B15" s="69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1"/>
      <c r="BK15" s="2"/>
      <c r="BL15" s="75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7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8" t="s">
        <v>104</v>
      </c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60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8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60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8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60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8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60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8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60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8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60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8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60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8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60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8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60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8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60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8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60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8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60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8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60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8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60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8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60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8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60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8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60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8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60"/>
    </row>
    <row r="34" spans="1:78" ht="13.5" customHeight="1">
      <c r="A34" s="2"/>
      <c r="B34" s="16"/>
      <c r="C34" s="61" t="s">
        <v>25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19"/>
      <c r="R34" s="61" t="s">
        <v>26</v>
      </c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19"/>
      <c r="AG34" s="61" t="s">
        <v>27</v>
      </c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19"/>
      <c r="AV34" s="61" t="s">
        <v>28</v>
      </c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18"/>
      <c r="BK34" s="2"/>
      <c r="BL34" s="58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60"/>
    </row>
    <row r="35" spans="1:78" ht="13.5" customHeight="1">
      <c r="A35" s="2"/>
      <c r="B35" s="16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19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19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19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18"/>
      <c r="BK35" s="2"/>
      <c r="BL35" s="58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60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8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60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8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60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8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60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8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60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8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60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8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60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8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60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8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60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8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60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2" t="s">
        <v>29</v>
      </c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4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5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7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8" t="s">
        <v>105</v>
      </c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60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8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60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8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60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8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60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8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60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8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60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8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60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8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60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8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60"/>
    </row>
    <row r="56" spans="1:78" ht="13.5" customHeight="1">
      <c r="A56" s="2"/>
      <c r="B56" s="16"/>
      <c r="C56" s="61" t="s">
        <v>30</v>
      </c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19"/>
      <c r="R56" s="61" t="s">
        <v>31</v>
      </c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19"/>
      <c r="AG56" s="61" t="s">
        <v>32</v>
      </c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19"/>
      <c r="AV56" s="61" t="s">
        <v>33</v>
      </c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18"/>
      <c r="BK56" s="2"/>
      <c r="BL56" s="58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60"/>
    </row>
    <row r="57" spans="1:78" ht="13.5" customHeight="1">
      <c r="A57" s="2"/>
      <c r="B57" s="16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19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19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19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18"/>
      <c r="BK57" s="2"/>
      <c r="BL57" s="58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60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8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60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8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60"/>
    </row>
    <row r="60" spans="1:78" ht="13.5" customHeight="1">
      <c r="A60" s="2"/>
      <c r="B60" s="69" t="s">
        <v>34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1"/>
      <c r="BK60" s="2"/>
      <c r="BL60" s="58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60"/>
    </row>
    <row r="61" spans="1:78" ht="13.5" customHeight="1">
      <c r="A61" s="2"/>
      <c r="B61" s="69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1"/>
      <c r="BK61" s="2"/>
      <c r="BL61" s="58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60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8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60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8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60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2" t="s">
        <v>35</v>
      </c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4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5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7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8" t="s">
        <v>106</v>
      </c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60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8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60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8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60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8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60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8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60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8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60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8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60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8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60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8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60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8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60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8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60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8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60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8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60"/>
    </row>
    <row r="79" spans="1:78" ht="13.5" customHeight="1">
      <c r="A79" s="2"/>
      <c r="B79" s="16"/>
      <c r="C79" s="61" t="s">
        <v>36</v>
      </c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19"/>
      <c r="V79" s="19"/>
      <c r="W79" s="61" t="s">
        <v>37</v>
      </c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19"/>
      <c r="AP79" s="19"/>
      <c r="AQ79" s="61" t="s">
        <v>38</v>
      </c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17"/>
      <c r="BJ79" s="18"/>
      <c r="BK79" s="2"/>
      <c r="BL79" s="58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60"/>
    </row>
    <row r="80" spans="1:78" ht="13.5" customHeight="1">
      <c r="A80" s="2"/>
      <c r="B80" s="16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19"/>
      <c r="V80" s="19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19"/>
      <c r="AP80" s="19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17"/>
      <c r="BJ80" s="18"/>
      <c r="BK80" s="2"/>
      <c r="BL80" s="58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60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8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60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9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1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51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>
      <c r="A4" s="26" t="s">
        <v>52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53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54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55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56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57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58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59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60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61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62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63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2015</v>
      </c>
      <c r="C6" s="31">
        <f t="shared" ref="C6:V6" si="3">C7</f>
        <v>72079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福島県　須賀川市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A4</v>
      </c>
      <c r="M6" s="32" t="str">
        <f t="shared" si="3"/>
        <v>-</v>
      </c>
      <c r="N6" s="32">
        <f t="shared" si="3"/>
        <v>65.83</v>
      </c>
      <c r="O6" s="32">
        <f t="shared" si="3"/>
        <v>90.38</v>
      </c>
      <c r="P6" s="32">
        <f t="shared" si="3"/>
        <v>3825</v>
      </c>
      <c r="Q6" s="32">
        <f t="shared" si="3"/>
        <v>77990</v>
      </c>
      <c r="R6" s="32">
        <f t="shared" si="3"/>
        <v>279.43</v>
      </c>
      <c r="S6" s="32">
        <f t="shared" si="3"/>
        <v>279.10000000000002</v>
      </c>
      <c r="T6" s="32">
        <f t="shared" si="3"/>
        <v>70236</v>
      </c>
      <c r="U6" s="32">
        <f t="shared" si="3"/>
        <v>173.32</v>
      </c>
      <c r="V6" s="32">
        <f t="shared" si="3"/>
        <v>405.24</v>
      </c>
      <c r="W6" s="33">
        <f>IF(W7="",NA(),W7)</f>
        <v>97.05</v>
      </c>
      <c r="X6" s="33">
        <f t="shared" ref="X6:AF6" si="4">IF(X7="",NA(),X7)</f>
        <v>110.42</v>
      </c>
      <c r="Y6" s="33">
        <f t="shared" si="4"/>
        <v>110.72</v>
      </c>
      <c r="Z6" s="33">
        <f t="shared" si="4"/>
        <v>116.27</v>
      </c>
      <c r="AA6" s="33">
        <f t="shared" si="4"/>
        <v>118.31</v>
      </c>
      <c r="AB6" s="33">
        <f t="shared" si="4"/>
        <v>107.68</v>
      </c>
      <c r="AC6" s="33">
        <f t="shared" si="4"/>
        <v>108.24</v>
      </c>
      <c r="AD6" s="33">
        <f t="shared" si="4"/>
        <v>107.8</v>
      </c>
      <c r="AE6" s="33">
        <f t="shared" si="4"/>
        <v>111.96</v>
      </c>
      <c r="AF6" s="33">
        <f t="shared" si="4"/>
        <v>112.69</v>
      </c>
      <c r="AG6" s="32" t="str">
        <f>IF(AG7="","",IF(AG7="-","【-】","【"&amp;SUBSTITUTE(TEXT(AG7,"#,##0.00"),"-","△")&amp;"】"))</f>
        <v>【113.56】</v>
      </c>
      <c r="AH6" s="32">
        <f>IF(AH7="",NA(),AH7)</f>
        <v>0</v>
      </c>
      <c r="AI6" s="32">
        <f t="shared" ref="AI6:AQ6" si="5">IF(AI7="",NA(),AI7)</f>
        <v>0</v>
      </c>
      <c r="AJ6" s="32">
        <f t="shared" si="5"/>
        <v>0</v>
      </c>
      <c r="AK6" s="32">
        <f t="shared" si="5"/>
        <v>0</v>
      </c>
      <c r="AL6" s="32">
        <f t="shared" si="5"/>
        <v>0</v>
      </c>
      <c r="AM6" s="33">
        <f t="shared" si="5"/>
        <v>4.67</v>
      </c>
      <c r="AN6" s="33">
        <f t="shared" si="5"/>
        <v>4.46</v>
      </c>
      <c r="AO6" s="33">
        <f t="shared" si="5"/>
        <v>4.3899999999999997</v>
      </c>
      <c r="AP6" s="33">
        <f t="shared" si="5"/>
        <v>0.41</v>
      </c>
      <c r="AQ6" s="33">
        <f t="shared" si="5"/>
        <v>0.54</v>
      </c>
      <c r="AR6" s="32" t="str">
        <f>IF(AR7="","",IF(AR7="-","【-】","【"&amp;SUBSTITUTE(TEXT(AR7,"#,##0.00"),"-","△")&amp;"】"))</f>
        <v>【0.87】</v>
      </c>
      <c r="AS6" s="33">
        <f>IF(AS7="",NA(),AS7)</f>
        <v>531.33000000000004</v>
      </c>
      <c r="AT6" s="33">
        <f t="shared" ref="AT6:BB6" si="6">IF(AT7="",NA(),AT7)</f>
        <v>556.92999999999995</v>
      </c>
      <c r="AU6" s="33">
        <f t="shared" si="6"/>
        <v>506.63</v>
      </c>
      <c r="AV6" s="33">
        <f t="shared" si="6"/>
        <v>245.38</v>
      </c>
      <c r="AW6" s="33">
        <f t="shared" si="6"/>
        <v>259.42</v>
      </c>
      <c r="AX6" s="33">
        <f t="shared" si="6"/>
        <v>695.41</v>
      </c>
      <c r="AY6" s="33">
        <f t="shared" si="6"/>
        <v>701</v>
      </c>
      <c r="AZ6" s="33">
        <f t="shared" si="6"/>
        <v>739.59</v>
      </c>
      <c r="BA6" s="33">
        <f t="shared" si="6"/>
        <v>335.95</v>
      </c>
      <c r="BB6" s="33">
        <f t="shared" si="6"/>
        <v>346.59</v>
      </c>
      <c r="BC6" s="32" t="str">
        <f>IF(BC7="","",IF(BC7="-","【-】","【"&amp;SUBSTITUTE(TEXT(BC7,"#,##0.00"),"-","△")&amp;"】"))</f>
        <v>【262.74】</v>
      </c>
      <c r="BD6" s="33">
        <f>IF(BD7="",NA(),BD7)</f>
        <v>451.98</v>
      </c>
      <c r="BE6" s="33">
        <f t="shared" ref="BE6:BM6" si="7">IF(BE7="",NA(),BE7)</f>
        <v>356.62</v>
      </c>
      <c r="BF6" s="33">
        <f t="shared" si="7"/>
        <v>339.68</v>
      </c>
      <c r="BG6" s="33">
        <f t="shared" si="7"/>
        <v>341.63</v>
      </c>
      <c r="BH6" s="33">
        <f t="shared" si="7"/>
        <v>352.58</v>
      </c>
      <c r="BI6" s="33">
        <f t="shared" si="7"/>
        <v>343.45</v>
      </c>
      <c r="BJ6" s="33">
        <f t="shared" si="7"/>
        <v>330.99</v>
      </c>
      <c r="BK6" s="33">
        <f t="shared" si="7"/>
        <v>324.08999999999997</v>
      </c>
      <c r="BL6" s="33">
        <f t="shared" si="7"/>
        <v>319.82</v>
      </c>
      <c r="BM6" s="33">
        <f t="shared" si="7"/>
        <v>312.02999999999997</v>
      </c>
      <c r="BN6" s="32" t="str">
        <f>IF(BN7="","",IF(BN7="-","【-】","【"&amp;SUBSTITUTE(TEXT(BN7,"#,##0.00"),"-","△")&amp;"】"))</f>
        <v>【276.38】</v>
      </c>
      <c r="BO6" s="33">
        <f>IF(BO7="",NA(),BO7)</f>
        <v>86.92</v>
      </c>
      <c r="BP6" s="33">
        <f t="shared" ref="BP6:BX6" si="8">IF(BP7="",NA(),BP7)</f>
        <v>104.42</v>
      </c>
      <c r="BQ6" s="33">
        <f t="shared" si="8"/>
        <v>104.67</v>
      </c>
      <c r="BR6" s="33">
        <f t="shared" si="8"/>
        <v>109.04</v>
      </c>
      <c r="BS6" s="33">
        <f t="shared" si="8"/>
        <v>106.85</v>
      </c>
      <c r="BT6" s="33">
        <f t="shared" si="8"/>
        <v>99.61</v>
      </c>
      <c r="BU6" s="33">
        <f t="shared" si="8"/>
        <v>100.27</v>
      </c>
      <c r="BV6" s="33">
        <f t="shared" si="8"/>
        <v>99.46</v>
      </c>
      <c r="BW6" s="33">
        <f t="shared" si="8"/>
        <v>105.21</v>
      </c>
      <c r="BX6" s="33">
        <f t="shared" si="8"/>
        <v>105.71</v>
      </c>
      <c r="BY6" s="32" t="str">
        <f>IF(BY7="","",IF(BY7="-","【-】","【"&amp;SUBSTITUTE(TEXT(BY7,"#,##0.00"),"-","△")&amp;"】"))</f>
        <v>【104.99】</v>
      </c>
      <c r="BZ6" s="33">
        <f>IF(BZ7="",NA(),BZ7)</f>
        <v>226.93</v>
      </c>
      <c r="CA6" s="33">
        <f t="shared" ref="CA6:CI6" si="9">IF(CA7="",NA(),CA7)</f>
        <v>205.05</v>
      </c>
      <c r="CB6" s="33">
        <f t="shared" si="9"/>
        <v>204.55</v>
      </c>
      <c r="CC6" s="33">
        <f t="shared" si="9"/>
        <v>196.46</v>
      </c>
      <c r="CD6" s="33">
        <f t="shared" si="9"/>
        <v>200.03</v>
      </c>
      <c r="CE6" s="33">
        <f t="shared" si="9"/>
        <v>169.59</v>
      </c>
      <c r="CF6" s="33">
        <f t="shared" si="9"/>
        <v>169.62</v>
      </c>
      <c r="CG6" s="33">
        <f t="shared" si="9"/>
        <v>171.78</v>
      </c>
      <c r="CH6" s="33">
        <f t="shared" si="9"/>
        <v>162.59</v>
      </c>
      <c r="CI6" s="33">
        <f t="shared" si="9"/>
        <v>162.15</v>
      </c>
      <c r="CJ6" s="32" t="str">
        <f>IF(CJ7="","",IF(CJ7="-","【-】","【"&amp;SUBSTITUTE(TEXT(CJ7,"#,##0.00"),"-","△")&amp;"】"))</f>
        <v>【163.72】</v>
      </c>
      <c r="CK6" s="33">
        <f>IF(CK7="",NA(),CK7)</f>
        <v>59.07</v>
      </c>
      <c r="CL6" s="33">
        <f t="shared" ref="CL6:CT6" si="10">IF(CL7="",NA(),CL7)</f>
        <v>58.68</v>
      </c>
      <c r="CM6" s="33">
        <f t="shared" si="10"/>
        <v>58.57</v>
      </c>
      <c r="CN6" s="33">
        <f t="shared" si="10"/>
        <v>57.7</v>
      </c>
      <c r="CO6" s="33">
        <f t="shared" si="10"/>
        <v>57.97</v>
      </c>
      <c r="CP6" s="33">
        <f t="shared" si="10"/>
        <v>60.04</v>
      </c>
      <c r="CQ6" s="33">
        <f t="shared" si="10"/>
        <v>59.88</v>
      </c>
      <c r="CR6" s="33">
        <f t="shared" si="10"/>
        <v>59.68</v>
      </c>
      <c r="CS6" s="33">
        <f t="shared" si="10"/>
        <v>59.17</v>
      </c>
      <c r="CT6" s="33">
        <f t="shared" si="10"/>
        <v>59.34</v>
      </c>
      <c r="CU6" s="32" t="str">
        <f>IF(CU7="","",IF(CU7="-","【-】","【"&amp;SUBSTITUTE(TEXT(CU7,"#,##0.00"),"-","△")&amp;"】"))</f>
        <v>【59.76】</v>
      </c>
      <c r="CV6" s="33">
        <f>IF(CV7="",NA(),CV7)</f>
        <v>84.57</v>
      </c>
      <c r="CW6" s="33">
        <f t="shared" ref="CW6:DE6" si="11">IF(CW7="",NA(),CW7)</f>
        <v>90.6</v>
      </c>
      <c r="CX6" s="33">
        <f t="shared" si="11"/>
        <v>91.02</v>
      </c>
      <c r="CY6" s="33">
        <f t="shared" si="11"/>
        <v>91.28</v>
      </c>
      <c r="CZ6" s="33">
        <f t="shared" si="11"/>
        <v>90.75</v>
      </c>
      <c r="DA6" s="33">
        <f t="shared" si="11"/>
        <v>87.33</v>
      </c>
      <c r="DB6" s="33">
        <f t="shared" si="11"/>
        <v>87.65</v>
      </c>
      <c r="DC6" s="33">
        <f t="shared" si="11"/>
        <v>87.63</v>
      </c>
      <c r="DD6" s="33">
        <f t="shared" si="11"/>
        <v>87.6</v>
      </c>
      <c r="DE6" s="33">
        <f t="shared" si="11"/>
        <v>87.74</v>
      </c>
      <c r="DF6" s="32" t="str">
        <f>IF(DF7="","",IF(DF7="-","【-】","【"&amp;SUBSTITUTE(TEXT(DF7,"#,##0.00"),"-","△")&amp;"】"))</f>
        <v>【89.95】</v>
      </c>
      <c r="DG6" s="33">
        <f>IF(DG7="",NA(),DG7)</f>
        <v>40.28</v>
      </c>
      <c r="DH6" s="33">
        <f t="shared" ref="DH6:DP6" si="12">IF(DH7="",NA(),DH7)</f>
        <v>41.96</v>
      </c>
      <c r="DI6" s="33">
        <f t="shared" si="12"/>
        <v>43.52</v>
      </c>
      <c r="DJ6" s="33">
        <f t="shared" si="12"/>
        <v>45.16</v>
      </c>
      <c r="DK6" s="33">
        <f t="shared" si="12"/>
        <v>46.22</v>
      </c>
      <c r="DL6" s="33">
        <f t="shared" si="12"/>
        <v>37.71</v>
      </c>
      <c r="DM6" s="33">
        <f t="shared" si="12"/>
        <v>38.69</v>
      </c>
      <c r="DN6" s="33">
        <f t="shared" si="12"/>
        <v>39.65</v>
      </c>
      <c r="DO6" s="33">
        <f t="shared" si="12"/>
        <v>45.25</v>
      </c>
      <c r="DP6" s="33">
        <f t="shared" si="12"/>
        <v>46.27</v>
      </c>
      <c r="DQ6" s="32" t="str">
        <f>IF(DQ7="","",IF(DQ7="-","【-】","【"&amp;SUBSTITUTE(TEXT(DQ7,"#,##0.00"),"-","△")&amp;"】"))</f>
        <v>【47.18】</v>
      </c>
      <c r="DR6" s="33">
        <f>IF(DR7="",NA(),DR7)</f>
        <v>3.21</v>
      </c>
      <c r="DS6" s="33">
        <f t="shared" ref="DS6:EA6" si="13">IF(DS7="",NA(),DS7)</f>
        <v>4.9000000000000004</v>
      </c>
      <c r="DT6" s="33">
        <f t="shared" si="13"/>
        <v>6.62</v>
      </c>
      <c r="DU6" s="33">
        <f t="shared" si="13"/>
        <v>10.17</v>
      </c>
      <c r="DV6" s="33">
        <f t="shared" si="13"/>
        <v>12.22</v>
      </c>
      <c r="DW6" s="33">
        <f t="shared" si="13"/>
        <v>7.67</v>
      </c>
      <c r="DX6" s="33">
        <f t="shared" si="13"/>
        <v>8.4</v>
      </c>
      <c r="DY6" s="33">
        <f t="shared" si="13"/>
        <v>9.7100000000000009</v>
      </c>
      <c r="DZ6" s="33">
        <f t="shared" si="13"/>
        <v>10.71</v>
      </c>
      <c r="EA6" s="33">
        <f t="shared" si="13"/>
        <v>10.93</v>
      </c>
      <c r="EB6" s="32" t="str">
        <f>IF(EB7="","",IF(EB7="-","【-】","【"&amp;SUBSTITUTE(TEXT(EB7,"#,##0.00"),"-","△")&amp;"】"))</f>
        <v>【13.18】</v>
      </c>
      <c r="EC6" s="33">
        <f>IF(EC7="",NA(),EC7)</f>
        <v>0.34</v>
      </c>
      <c r="ED6" s="33">
        <f t="shared" ref="ED6:EL6" si="14">IF(ED7="",NA(),ED7)</f>
        <v>1</v>
      </c>
      <c r="EE6" s="33">
        <f t="shared" si="14"/>
        <v>1.18</v>
      </c>
      <c r="EF6" s="33">
        <f t="shared" si="14"/>
        <v>0.46</v>
      </c>
      <c r="EG6" s="33">
        <f t="shared" si="14"/>
        <v>0.48</v>
      </c>
      <c r="EH6" s="33">
        <f t="shared" si="14"/>
        <v>0.84</v>
      </c>
      <c r="EI6" s="33">
        <f t="shared" si="14"/>
        <v>0.78</v>
      </c>
      <c r="EJ6" s="33">
        <f t="shared" si="14"/>
        <v>0.83</v>
      </c>
      <c r="EK6" s="33">
        <f t="shared" si="14"/>
        <v>0.72</v>
      </c>
      <c r="EL6" s="33">
        <f t="shared" si="14"/>
        <v>0.71</v>
      </c>
      <c r="EM6" s="32" t="str">
        <f>IF(EM7="","",IF(EM7="-","【-】","【"&amp;SUBSTITUTE(TEXT(EM7,"#,##0.00"),"-","△")&amp;"】"))</f>
        <v>【0.85】</v>
      </c>
    </row>
    <row r="7" spans="1:143" s="34" customFormat="1">
      <c r="A7" s="26"/>
      <c r="B7" s="35">
        <v>2015</v>
      </c>
      <c r="C7" s="35">
        <v>72079</v>
      </c>
      <c r="D7" s="35">
        <v>46</v>
      </c>
      <c r="E7" s="35">
        <v>1</v>
      </c>
      <c r="F7" s="35">
        <v>0</v>
      </c>
      <c r="G7" s="35">
        <v>1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65.83</v>
      </c>
      <c r="O7" s="36">
        <v>90.38</v>
      </c>
      <c r="P7" s="36">
        <v>3825</v>
      </c>
      <c r="Q7" s="36">
        <v>77990</v>
      </c>
      <c r="R7" s="36">
        <v>279.43</v>
      </c>
      <c r="S7" s="36">
        <v>279.10000000000002</v>
      </c>
      <c r="T7" s="36">
        <v>70236</v>
      </c>
      <c r="U7" s="36">
        <v>173.32</v>
      </c>
      <c r="V7" s="36">
        <v>405.24</v>
      </c>
      <c r="W7" s="36">
        <v>97.05</v>
      </c>
      <c r="X7" s="36">
        <v>110.42</v>
      </c>
      <c r="Y7" s="36">
        <v>110.72</v>
      </c>
      <c r="Z7" s="36">
        <v>116.27</v>
      </c>
      <c r="AA7" s="36">
        <v>118.31</v>
      </c>
      <c r="AB7" s="36">
        <v>107.68</v>
      </c>
      <c r="AC7" s="36">
        <v>108.24</v>
      </c>
      <c r="AD7" s="36">
        <v>107.8</v>
      </c>
      <c r="AE7" s="36">
        <v>111.96</v>
      </c>
      <c r="AF7" s="36">
        <v>112.69</v>
      </c>
      <c r="AG7" s="36">
        <v>113.56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4.67</v>
      </c>
      <c r="AN7" s="36">
        <v>4.46</v>
      </c>
      <c r="AO7" s="36">
        <v>4.3899999999999997</v>
      </c>
      <c r="AP7" s="36">
        <v>0.41</v>
      </c>
      <c r="AQ7" s="36">
        <v>0.54</v>
      </c>
      <c r="AR7" s="36">
        <v>0.87</v>
      </c>
      <c r="AS7" s="36">
        <v>531.33000000000004</v>
      </c>
      <c r="AT7" s="36">
        <v>556.92999999999995</v>
      </c>
      <c r="AU7" s="36">
        <v>506.63</v>
      </c>
      <c r="AV7" s="36">
        <v>245.38</v>
      </c>
      <c r="AW7" s="36">
        <v>259.42</v>
      </c>
      <c r="AX7" s="36">
        <v>695.41</v>
      </c>
      <c r="AY7" s="36">
        <v>701</v>
      </c>
      <c r="AZ7" s="36">
        <v>739.59</v>
      </c>
      <c r="BA7" s="36">
        <v>335.95</v>
      </c>
      <c r="BB7" s="36">
        <v>346.59</v>
      </c>
      <c r="BC7" s="36">
        <v>262.74</v>
      </c>
      <c r="BD7" s="36">
        <v>451.98</v>
      </c>
      <c r="BE7" s="36">
        <v>356.62</v>
      </c>
      <c r="BF7" s="36">
        <v>339.68</v>
      </c>
      <c r="BG7" s="36">
        <v>341.63</v>
      </c>
      <c r="BH7" s="36">
        <v>352.58</v>
      </c>
      <c r="BI7" s="36">
        <v>343.45</v>
      </c>
      <c r="BJ7" s="36">
        <v>330.99</v>
      </c>
      <c r="BK7" s="36">
        <v>324.08999999999997</v>
      </c>
      <c r="BL7" s="36">
        <v>319.82</v>
      </c>
      <c r="BM7" s="36">
        <v>312.02999999999997</v>
      </c>
      <c r="BN7" s="36">
        <v>276.38</v>
      </c>
      <c r="BO7" s="36">
        <v>86.92</v>
      </c>
      <c r="BP7" s="36">
        <v>104.42</v>
      </c>
      <c r="BQ7" s="36">
        <v>104.67</v>
      </c>
      <c r="BR7" s="36">
        <v>109.04</v>
      </c>
      <c r="BS7" s="36">
        <v>106.85</v>
      </c>
      <c r="BT7" s="36">
        <v>99.61</v>
      </c>
      <c r="BU7" s="36">
        <v>100.27</v>
      </c>
      <c r="BV7" s="36">
        <v>99.46</v>
      </c>
      <c r="BW7" s="36">
        <v>105.21</v>
      </c>
      <c r="BX7" s="36">
        <v>105.71</v>
      </c>
      <c r="BY7" s="36">
        <v>104.99</v>
      </c>
      <c r="BZ7" s="36">
        <v>226.93</v>
      </c>
      <c r="CA7" s="36">
        <v>205.05</v>
      </c>
      <c r="CB7" s="36">
        <v>204.55</v>
      </c>
      <c r="CC7" s="36">
        <v>196.46</v>
      </c>
      <c r="CD7" s="36">
        <v>200.03</v>
      </c>
      <c r="CE7" s="36">
        <v>169.59</v>
      </c>
      <c r="CF7" s="36">
        <v>169.62</v>
      </c>
      <c r="CG7" s="36">
        <v>171.78</v>
      </c>
      <c r="CH7" s="36">
        <v>162.59</v>
      </c>
      <c r="CI7" s="36">
        <v>162.15</v>
      </c>
      <c r="CJ7" s="36">
        <v>163.72</v>
      </c>
      <c r="CK7" s="36">
        <v>59.07</v>
      </c>
      <c r="CL7" s="36">
        <v>58.68</v>
      </c>
      <c r="CM7" s="36">
        <v>58.57</v>
      </c>
      <c r="CN7" s="36">
        <v>57.7</v>
      </c>
      <c r="CO7" s="36">
        <v>57.97</v>
      </c>
      <c r="CP7" s="36">
        <v>60.04</v>
      </c>
      <c r="CQ7" s="36">
        <v>59.88</v>
      </c>
      <c r="CR7" s="36">
        <v>59.68</v>
      </c>
      <c r="CS7" s="36">
        <v>59.17</v>
      </c>
      <c r="CT7" s="36">
        <v>59.34</v>
      </c>
      <c r="CU7" s="36">
        <v>59.76</v>
      </c>
      <c r="CV7" s="36">
        <v>84.57</v>
      </c>
      <c r="CW7" s="36">
        <v>90.6</v>
      </c>
      <c r="CX7" s="36">
        <v>91.02</v>
      </c>
      <c r="CY7" s="36">
        <v>91.28</v>
      </c>
      <c r="CZ7" s="36">
        <v>90.75</v>
      </c>
      <c r="DA7" s="36">
        <v>87.33</v>
      </c>
      <c r="DB7" s="36">
        <v>87.65</v>
      </c>
      <c r="DC7" s="36">
        <v>87.63</v>
      </c>
      <c r="DD7" s="36">
        <v>87.6</v>
      </c>
      <c r="DE7" s="36">
        <v>87.74</v>
      </c>
      <c r="DF7" s="36">
        <v>89.95</v>
      </c>
      <c r="DG7" s="36">
        <v>40.28</v>
      </c>
      <c r="DH7" s="36">
        <v>41.96</v>
      </c>
      <c r="DI7" s="36">
        <v>43.52</v>
      </c>
      <c r="DJ7" s="36">
        <v>45.16</v>
      </c>
      <c r="DK7" s="36">
        <v>46.22</v>
      </c>
      <c r="DL7" s="36">
        <v>37.71</v>
      </c>
      <c r="DM7" s="36">
        <v>38.69</v>
      </c>
      <c r="DN7" s="36">
        <v>39.65</v>
      </c>
      <c r="DO7" s="36">
        <v>45.25</v>
      </c>
      <c r="DP7" s="36">
        <v>46.27</v>
      </c>
      <c r="DQ7" s="36">
        <v>47.18</v>
      </c>
      <c r="DR7" s="36">
        <v>3.21</v>
      </c>
      <c r="DS7" s="36">
        <v>4.9000000000000004</v>
      </c>
      <c r="DT7" s="36">
        <v>6.62</v>
      </c>
      <c r="DU7" s="36">
        <v>10.17</v>
      </c>
      <c r="DV7" s="36">
        <v>12.22</v>
      </c>
      <c r="DW7" s="36">
        <v>7.67</v>
      </c>
      <c r="DX7" s="36">
        <v>8.4</v>
      </c>
      <c r="DY7" s="36">
        <v>9.7100000000000009</v>
      </c>
      <c r="DZ7" s="36">
        <v>10.71</v>
      </c>
      <c r="EA7" s="36">
        <v>10.93</v>
      </c>
      <c r="EB7" s="36">
        <v>13.18</v>
      </c>
      <c r="EC7" s="36">
        <v>0.34</v>
      </c>
      <c r="ED7" s="36">
        <v>1</v>
      </c>
      <c r="EE7" s="36">
        <v>1.18</v>
      </c>
      <c r="EF7" s="36">
        <v>0.46</v>
      </c>
      <c r="EG7" s="36">
        <v>0.48</v>
      </c>
      <c r="EH7" s="36">
        <v>0.84</v>
      </c>
      <c r="EI7" s="36">
        <v>0.78</v>
      </c>
      <c r="EJ7" s="36">
        <v>0.83</v>
      </c>
      <c r="EK7" s="36">
        <v>0.72</v>
      </c>
      <c r="EL7" s="36">
        <v>0.71</v>
      </c>
      <c r="EM7" s="36">
        <v>0.85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40544</v>
      </c>
      <c r="C10" s="40">
        <f>DATEVALUE($B$6-3&amp;"年1月1日")</f>
        <v>40909</v>
      </c>
      <c r="D10" s="40">
        <f>DATEVALUE($B$6-2&amp;"年1月1日")</f>
        <v>41275</v>
      </c>
      <c r="E10" s="40">
        <f>DATEVALUE($B$6-1&amp;"年1月1日")</f>
        <v>41640</v>
      </c>
      <c r="F10" s="40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有我 昭男</cp:lastModifiedBy>
  <cp:lastPrinted>2017-02-10T02:27:16Z</cp:lastPrinted>
  <dcterms:created xsi:type="dcterms:W3CDTF">2017-02-01T08:35:35Z</dcterms:created>
  <dcterms:modified xsi:type="dcterms:W3CDTF">2017-02-10T02:27:21Z</dcterms:modified>
  <cp:category/>
</cp:coreProperties>
</file>