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7485" tabRatio="699" activeTab="1"/>
  </bookViews>
  <sheets>
    <sheet name="【記入例】（機械能力算定表）" sheetId="1" r:id="rId1"/>
    <sheet name="（機械能力算定表）" sheetId="2" r:id="rId2"/>
    <sheet name="Sheet1" sheetId="3" r:id="rId3"/>
  </sheets>
  <definedNames>
    <definedName name="_xlnm.Print_Area" localSheetId="0">'【記入例】（機械能力算定表）'!$A$1:$U$28</definedName>
  </definedNames>
  <calcPr fullCalcOnLoad="1"/>
</workbook>
</file>

<file path=xl/comments1.xml><?xml version="1.0" encoding="utf-8"?>
<comments xmlns="http://schemas.openxmlformats.org/spreadsheetml/2006/main">
  <authors>
    <author>kokubo</author>
  </authors>
  <commentList>
    <comment ref="N13" authorId="0">
      <text>
        <r>
          <rPr>
            <b/>
            <sz val="14"/>
            <rFont val="ＭＳ Ｐゴシック"/>
            <family val="3"/>
          </rPr>
          <t>一日の作業時間の中で機械の装着やほ場の移動等を差し引き、実際にほ場内で作業が可能な時間。（その割合が実作業率）一般的には70%目安</t>
        </r>
      </text>
    </comment>
    <comment ref="M13" authorId="0">
      <text>
        <r>
          <rPr>
            <b/>
            <sz val="14"/>
            <rFont val="ＭＳ Ｐゴシック"/>
            <family val="3"/>
          </rPr>
          <t>作業を繰り返し行う場合の数値</t>
        </r>
      </text>
    </comment>
    <comment ref="L13" authorId="0">
      <text>
        <r>
          <rPr>
            <b/>
            <sz val="14"/>
            <rFont val="ＭＳ Ｐゴシック"/>
            <family val="3"/>
          </rPr>
          <t>実作業時間は、基本的には１日の作業時間（8時間）×実作業率で計算する。</t>
        </r>
      </text>
    </comment>
    <comment ref="J13" authorId="0">
      <text>
        <r>
          <rPr>
            <b/>
            <sz val="14"/>
            <rFont val="ＭＳ Ｐゴシック"/>
            <family val="3"/>
          </rPr>
          <t>ほ場の区画、形状、作業の種類で異なるが、おおよそ連続的に作業できるものは70～80％、資材を途中補給するものは50～60%。</t>
        </r>
      </text>
    </comment>
    <comment ref="S13" authorId="0">
      <text>
        <r>
          <rPr>
            <b/>
            <sz val="14"/>
            <rFont val="ＭＳ Ｐゴシック"/>
            <family val="3"/>
          </rPr>
          <t>地域の晴天率等から（過去３年間の基礎資料）計算</t>
        </r>
      </text>
    </comment>
    <comment ref="R13" authorId="0">
      <text>
        <r>
          <rPr>
            <b/>
            <sz val="14"/>
            <rFont val="ＭＳ Ｐゴシック"/>
            <family val="3"/>
          </rPr>
          <t>適期作業日数鵜のうち作業ができる割合</t>
        </r>
      </text>
    </comment>
    <comment ref="Q13" authorId="0">
      <text>
        <r>
          <rPr>
            <b/>
            <sz val="14"/>
            <rFont val="ＭＳ Ｐゴシック"/>
            <family val="3"/>
          </rPr>
          <t>作業期間の日数</t>
        </r>
      </text>
    </comment>
    <comment ref="C9" authorId="0">
      <text>
        <r>
          <rPr>
            <b/>
            <sz val="14"/>
            <rFont val="ＭＳ Ｐゴシック"/>
            <family val="3"/>
          </rPr>
          <t xml:space="preserve">複数の機種を比較して選定の根拠となる理由などを記載する。
</t>
        </r>
      </text>
    </comment>
  </commentList>
</comments>
</file>

<file path=xl/sharedStrings.xml><?xml version="1.0" encoding="utf-8"?>
<sst xmlns="http://schemas.openxmlformats.org/spreadsheetml/2006/main" count="157" uniqueCount="75">
  <si>
    <t>導入機械の能力
（上記表Ｂ）</t>
  </si>
  <si>
    <t xml:space="preserve"> １日当たり作業量（作業面積）</t>
  </si>
  <si>
    <t>（回）</t>
  </si>
  <si>
    <t>⑧</t>
  </si>
  <si>
    <t>収穫</t>
  </si>
  <si>
    <t>（m）等</t>
  </si>
  <si>
    <t>…Ｂ</t>
  </si>
  <si>
    <t>⑥</t>
  </si>
  <si>
    <t>導入必要
台数</t>
  </si>
  <si>
    <t>②</t>
  </si>
  <si>
    <t>（ha/時）</t>
  </si>
  <si>
    <t xml:space="preserve"> 時間当たり作業量（作業面積）</t>
  </si>
  <si>
    <t xml:space="preserve"> 区分</t>
  </si>
  <si>
    <t xml:space="preserve"> 作業名</t>
  </si>
  <si>
    <t>【メーカー名】
自脱型コンバイン4条</t>
  </si>
  <si>
    <t xml:space="preserve"> 期間中の作業可能日数</t>
  </si>
  <si>
    <t>⑩=⑧×⑨</t>
  </si>
  <si>
    <t>作業
期間</t>
  </si>
  <si>
    <t xml:space="preserve"> （ha）</t>
  </si>
  <si>
    <t>既存機械</t>
  </si>
  <si>
    <t xml:space="preserve"> （ha/時）</t>
  </si>
  <si>
    <t>④</t>
  </si>
  <si>
    <t>⑦=③×④÷⑤×⑥</t>
  </si>
  <si>
    <t>⑨</t>
  </si>
  <si>
    <t>（ha）</t>
  </si>
  <si>
    <t>作業名</t>
  </si>
  <si>
    <t>⑦×⑩</t>
  </si>
  <si>
    <t>不足作業
面積</t>
  </si>
  <si>
    <t xml:space="preserve"> 作業機名</t>
  </si>
  <si>
    <t>⑤</t>
  </si>
  <si>
    <t>期間中の作業面積</t>
  </si>
  <si>
    <t>③÷④</t>
  </si>
  <si>
    <t xml:space="preserve"> （時間）</t>
  </si>
  <si>
    <t>③＝①-②</t>
  </si>
  <si>
    <t>※作業速度等</t>
  </si>
  <si>
    <t>１日の作業
面積</t>
  </si>
  <si>
    <t>（月/日～月/日）</t>
  </si>
  <si>
    <t>…Ａ</t>
  </si>
  <si>
    <t>理論作業量</t>
  </si>
  <si>
    <t>利用
面積</t>
  </si>
  <si>
    <t>○　この様式は、導入しようとする機械の種類毎に作成してください。なお、この様式によることが困難な場合は、根拠となる資料を添付したうえで任意の様式でもかまいません。</t>
  </si>
  <si>
    <t>※１日の作業時間</t>
  </si>
  <si>
    <t>③=①×②</t>
  </si>
  <si>
    <t>（日）</t>
  </si>
  <si>
    <t>ほ場作業量</t>
  </si>
  <si>
    <t>※可能日数率</t>
  </si>
  <si>
    <t>（m/秒）等</t>
  </si>
  <si>
    <t>能力等
ps・条等</t>
  </si>
  <si>
    <t>※ほ場作業効率</t>
  </si>
  <si>
    <t>※作業回数</t>
  </si>
  <si>
    <t>※実作業率</t>
  </si>
  <si>
    <t>可能
日数</t>
  </si>
  <si>
    <t>①</t>
  </si>
  <si>
    <t>注１）　収穫機械等については、作業ピーク時に対応できる能力とする。
注２）　この様式によることが困難な場合は、様式についてこだわらない。</t>
  </si>
  <si>
    <t>8/29～9/24</t>
  </si>
  <si>
    <t>作業幅等</t>
  </si>
  <si>
    <t>（台）</t>
  </si>
  <si>
    <t>既存機械の作業可能面積
（上記表Ａ）</t>
  </si>
  <si>
    <t>※日数</t>
  </si>
  <si>
    <t>自脱型コンバイン</t>
  </si>
  <si>
    <t xml:space="preserve"> 作業機名</t>
  </si>
  <si>
    <t>導入機械等能力算出表（例）</t>
  </si>
  <si>
    <t>○　原則として「特定高性能農業機械導入計画（平成17年7月福島県）」の該当作業機の値を使用してください。</t>
  </si>
  <si>
    <t>○　なお、「特定高性能農業機械導入計画」に記載の無い機械や、条件が著しく異なる場合には、カタログ数値等を使用しても良いこととしますが、実行可能な数値を記入してください。</t>
  </si>
  <si>
    <t>１．機種選定理由</t>
  </si>
  <si>
    <t>２． 機械の能力</t>
  </si>
  <si>
    <t>３．導入必要台数</t>
  </si>
  <si>
    <t>●湿田が多く、作業中に沈み込まないようにクローラーを有するトラクターが必要。
●小さいほ場が多いためセミクローラーが必要である。
●取組計画（受託面積の増）に対応でき、溝掘り機を牽引できる能力（80ps以上）が必要。</t>
  </si>
  <si>
    <t>導入予定
機械</t>
  </si>
  <si>
    <t>自脱型
コンバイン</t>
  </si>
  <si>
    <t>注１）　上段は既存の機械、下段は導入しようとする機械について記入する。能力の異なる既存機械が複数ある時は、記入欄を適宜増やして記入する。
注２）  この様式によることが困難な場合は、様式についてこだわらない。</t>
  </si>
  <si>
    <t>黄色セルに数値を記入</t>
  </si>
  <si>
    <t>桃色セルに文字を記入</t>
  </si>
  <si>
    <t>○　この様式は、導入しようとする機械の種類毎に作成してください。なお、この様式によることが困難な場合は、根拠となる資料(カタログ等）を添付したうえで任意の様式でもかまいません。</t>
  </si>
  <si>
    <t>（２）　導入機械等能力算出表（例）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</si>
</sst>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_ "/>
    <numFmt numFmtId="183" formatCode="#,##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b/>
      <sz val="20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HGP創英角ﾎﾟｯﾌﾟ体"/>
      <family val="3"/>
    </font>
    <font>
      <b/>
      <sz val="20"/>
      <color rgb="FFFF000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 diagonalUp="1">
      <left style="thin">
        <color indexed="8"/>
      </left>
      <right style="thin">
        <color indexed="8"/>
      </right>
      <top style="thin"/>
      <bottom style="thin"/>
      <diagonal style="thin">
        <color indexed="8"/>
      </diagonal>
    </border>
    <border diagonalUp="1">
      <left style="thin">
        <color indexed="8"/>
      </left>
      <right>
        <color indexed="63"/>
      </right>
      <top style="thin"/>
      <bottom style="thin"/>
      <diagonal style="thin">
        <color indexed="8"/>
      </diagonal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8" borderId="18" xfId="0" applyFont="1" applyFill="1" applyBorder="1" applyAlignment="1">
      <alignment horizontal="center" vertical="center" shrinkToFit="1"/>
    </xf>
    <xf numFmtId="0" fontId="23" fillId="8" borderId="19" xfId="0" applyFont="1" applyFill="1" applyBorder="1" applyAlignment="1">
      <alignment horizontal="center" vertical="center" shrinkToFit="1"/>
    </xf>
    <xf numFmtId="0" fontId="23" fillId="8" borderId="19" xfId="0" applyFont="1" applyFill="1" applyBorder="1" applyAlignment="1">
      <alignment vertical="center" wrapText="1" shrinkToFit="1"/>
    </xf>
    <xf numFmtId="0" fontId="23" fillId="8" borderId="20" xfId="0" applyFont="1" applyFill="1" applyBorder="1" applyAlignment="1">
      <alignment horizontal="center" vertical="center" wrapText="1" shrinkToFit="1"/>
    </xf>
    <xf numFmtId="0" fontId="23" fillId="8" borderId="21" xfId="0" applyFont="1" applyFill="1" applyBorder="1" applyAlignment="1">
      <alignment horizontal="center" vertical="center" wrapText="1" shrinkToFit="1"/>
    </xf>
    <xf numFmtId="0" fontId="23" fillId="8" borderId="21" xfId="0" applyFont="1" applyFill="1" applyBorder="1" applyAlignment="1">
      <alignment horizontal="center" vertical="center" wrapText="1"/>
    </xf>
    <xf numFmtId="0" fontId="23" fillId="8" borderId="22" xfId="0" applyFont="1" applyFill="1" applyBorder="1" applyAlignment="1">
      <alignment horizontal="center" vertical="center" wrapText="1" shrinkToFit="1"/>
    </xf>
    <xf numFmtId="0" fontId="23" fillId="8" borderId="19" xfId="0" applyFont="1" applyFill="1" applyBorder="1" applyAlignment="1">
      <alignment horizontal="center" vertical="center" wrapText="1" shrinkToFit="1"/>
    </xf>
    <xf numFmtId="0" fontId="23" fillId="8" borderId="23" xfId="0" applyFont="1" applyFill="1" applyBorder="1" applyAlignment="1">
      <alignment horizontal="center" vertical="center" shrinkToFit="1"/>
    </xf>
    <xf numFmtId="0" fontId="23" fillId="8" borderId="0" xfId="0" applyFont="1" applyFill="1" applyBorder="1" applyAlignment="1">
      <alignment horizontal="center" vertical="center" shrinkToFit="1"/>
    </xf>
    <xf numFmtId="0" fontId="23" fillId="8" borderId="24" xfId="0" applyFont="1" applyFill="1" applyBorder="1" applyAlignment="1">
      <alignment horizontal="center" vertical="center" shrinkToFit="1"/>
    </xf>
    <xf numFmtId="0" fontId="28" fillId="8" borderId="23" xfId="0" applyFont="1" applyFill="1" applyBorder="1" applyAlignment="1">
      <alignment horizontal="center" vertical="center" wrapText="1" shrinkToFit="1"/>
    </xf>
    <xf numFmtId="0" fontId="23" fillId="8" borderId="25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right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49" fontId="0" fillId="0" borderId="0" xfId="0" applyNumberFormat="1" applyFont="1" applyAlignment="1">
      <alignment vertical="center" textRotation="180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6" fillId="24" borderId="26" xfId="0" applyFont="1" applyFill="1" applyBorder="1" applyAlignment="1">
      <alignment horizontal="center" vertical="center" wrapText="1" shrinkToFit="1"/>
    </xf>
    <xf numFmtId="0" fontId="26" fillId="24" borderId="26" xfId="0" applyFont="1" applyFill="1" applyBorder="1" applyAlignment="1">
      <alignment horizontal="center" vertical="center"/>
    </xf>
    <xf numFmtId="176" fontId="26" fillId="24" borderId="26" xfId="0" applyNumberFormat="1" applyFont="1" applyFill="1" applyBorder="1" applyAlignment="1">
      <alignment horizontal="center" vertical="center"/>
    </xf>
    <xf numFmtId="177" fontId="26" fillId="0" borderId="26" xfId="0" applyNumberFormat="1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 shrinkToFit="1"/>
    </xf>
    <xf numFmtId="176" fontId="26" fillId="0" borderId="26" xfId="0" applyNumberFormat="1" applyFont="1" applyFill="1" applyBorder="1" applyAlignment="1">
      <alignment horizontal="center" vertical="center" shrinkToFit="1"/>
    </xf>
    <xf numFmtId="177" fontId="26" fillId="0" borderId="26" xfId="0" applyNumberFormat="1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shrinkToFit="1"/>
    </xf>
    <xf numFmtId="178" fontId="26" fillId="0" borderId="28" xfId="0" applyNumberFormat="1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center" vertical="center" shrinkToFit="1"/>
    </xf>
    <xf numFmtId="178" fontId="26" fillId="0" borderId="32" xfId="0" applyNumberFormat="1" applyFont="1" applyFill="1" applyBorder="1" applyAlignment="1">
      <alignment horizontal="center" vertical="center" shrinkToFit="1"/>
    </xf>
    <xf numFmtId="178" fontId="26" fillId="0" borderId="33" xfId="0" applyNumberFormat="1" applyFont="1" applyFill="1" applyBorder="1" applyAlignment="1">
      <alignment horizontal="center" vertical="center" wrapText="1"/>
    </xf>
    <xf numFmtId="178" fontId="26" fillId="0" borderId="34" xfId="0" applyNumberFormat="1" applyFont="1" applyFill="1" applyBorder="1" applyAlignment="1">
      <alignment horizontal="center" vertical="center" wrapText="1"/>
    </xf>
    <xf numFmtId="178" fontId="26" fillId="0" borderId="35" xfId="0" applyNumberFormat="1" applyFont="1" applyFill="1" applyBorder="1" applyAlignment="1">
      <alignment horizontal="center" vertical="center" wrapText="1"/>
    </xf>
    <xf numFmtId="176" fontId="26" fillId="0" borderId="36" xfId="0" applyNumberFormat="1" applyFont="1" applyFill="1" applyBorder="1" applyAlignment="1">
      <alignment horizontal="center" vertical="center" wrapText="1"/>
    </xf>
    <xf numFmtId="0" fontId="28" fillId="0" borderId="0" xfId="62" applyFont="1" applyAlignment="1">
      <alignment/>
      <protection/>
    </xf>
    <xf numFmtId="0" fontId="4" fillId="0" borderId="0" xfId="62" applyFont="1">
      <alignment vertical="center"/>
      <protection/>
    </xf>
    <xf numFmtId="0" fontId="26" fillId="24" borderId="37" xfId="0" applyFont="1" applyFill="1" applyBorder="1" applyAlignment="1">
      <alignment horizontal="center" vertical="center" wrapText="1"/>
    </xf>
    <xf numFmtId="0" fontId="26" fillId="25" borderId="38" xfId="0" applyFont="1" applyFill="1" applyBorder="1" applyAlignment="1">
      <alignment horizontal="center" vertical="center" wrapText="1"/>
    </xf>
    <xf numFmtId="0" fontId="26" fillId="25" borderId="34" xfId="0" applyFont="1" applyFill="1" applyBorder="1" applyAlignment="1">
      <alignment horizontal="center" vertical="center" wrapText="1"/>
    </xf>
    <xf numFmtId="0" fontId="28" fillId="25" borderId="26" xfId="0" applyFont="1" applyFill="1" applyBorder="1" applyAlignment="1">
      <alignment horizontal="center" vertical="center" wrapText="1" shrinkToFit="1"/>
    </xf>
    <xf numFmtId="0" fontId="26" fillId="25" borderId="26" xfId="0" applyFont="1" applyFill="1" applyBorder="1" applyAlignment="1">
      <alignment horizontal="center" vertical="center" wrapText="1" shrinkToFit="1"/>
    </xf>
    <xf numFmtId="0" fontId="23" fillId="8" borderId="39" xfId="0" applyFont="1" applyFill="1" applyBorder="1" applyAlignment="1">
      <alignment horizontal="center" vertical="center" wrapText="1" shrinkToFit="1"/>
    </xf>
    <xf numFmtId="0" fontId="23" fillId="8" borderId="19" xfId="0" applyFont="1" applyFill="1" applyBorder="1" applyAlignment="1">
      <alignment horizontal="center" vertical="center" shrinkToFit="1"/>
    </xf>
    <xf numFmtId="0" fontId="23" fillId="8" borderId="39" xfId="0" applyFont="1" applyFill="1" applyBorder="1" applyAlignment="1">
      <alignment horizontal="center" vertical="center" shrinkToFit="1"/>
    </xf>
    <xf numFmtId="0" fontId="27" fillId="0" borderId="0" xfId="62" applyFont="1" applyAlignment="1">
      <alignment horizontal="left" vertical="center"/>
      <protection/>
    </xf>
    <xf numFmtId="0" fontId="35" fillId="24" borderId="40" xfId="0" applyFont="1" applyFill="1" applyBorder="1" applyAlignment="1">
      <alignment horizontal="center" vertical="center"/>
    </xf>
    <xf numFmtId="0" fontId="35" fillId="24" borderId="41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 vertical="center"/>
    </xf>
    <xf numFmtId="0" fontId="24" fillId="24" borderId="43" xfId="0" applyFont="1" applyFill="1" applyBorder="1" applyAlignment="1">
      <alignment horizontal="left" vertical="center" wrapText="1"/>
    </xf>
    <xf numFmtId="0" fontId="24" fillId="24" borderId="37" xfId="0" applyFont="1" applyFill="1" applyBorder="1" applyAlignment="1">
      <alignment horizontal="left" vertical="center" wrapText="1"/>
    </xf>
    <xf numFmtId="0" fontId="24" fillId="24" borderId="44" xfId="0" applyFont="1" applyFill="1" applyBorder="1" applyAlignment="1">
      <alignment horizontal="left" vertical="center" wrapText="1"/>
    </xf>
    <xf numFmtId="0" fontId="24" fillId="25" borderId="45" xfId="0" applyFont="1" applyFill="1" applyBorder="1" applyAlignment="1">
      <alignment horizontal="center" vertical="center" wrapText="1"/>
    </xf>
    <xf numFmtId="0" fontId="24" fillId="25" borderId="46" xfId="0" applyFont="1" applyFill="1" applyBorder="1" applyAlignment="1">
      <alignment horizontal="center" vertical="center" wrapText="1"/>
    </xf>
    <xf numFmtId="0" fontId="24" fillId="25" borderId="47" xfId="0" applyFont="1" applyFill="1" applyBorder="1" applyAlignment="1">
      <alignment horizontal="center" vertical="center" wrapText="1"/>
    </xf>
    <xf numFmtId="0" fontId="24" fillId="25" borderId="48" xfId="0" applyFont="1" applyFill="1" applyBorder="1" applyAlignment="1">
      <alignment horizontal="center" vertical="center" wrapText="1"/>
    </xf>
    <xf numFmtId="0" fontId="24" fillId="25" borderId="49" xfId="0" applyFont="1" applyFill="1" applyBorder="1" applyAlignment="1">
      <alignment horizontal="center" vertical="center" wrapText="1"/>
    </xf>
    <xf numFmtId="0" fontId="24" fillId="25" borderId="5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left" vertical="center"/>
    </xf>
    <xf numFmtId="0" fontId="27" fillId="0" borderId="51" xfId="0" applyFont="1" applyBorder="1" applyAlignment="1">
      <alignment vertical="center"/>
    </xf>
    <xf numFmtId="0" fontId="23" fillId="8" borderId="52" xfId="0" applyFont="1" applyFill="1" applyBorder="1" applyAlignment="1">
      <alignment horizontal="center" vertical="center" shrinkToFit="1"/>
    </xf>
    <xf numFmtId="0" fontId="23" fillId="8" borderId="18" xfId="0" applyFont="1" applyFill="1" applyBorder="1" applyAlignment="1">
      <alignment horizontal="center" vertical="center" shrinkToFit="1"/>
    </xf>
    <xf numFmtId="0" fontId="23" fillId="8" borderId="53" xfId="0" applyFont="1" applyFill="1" applyBorder="1" applyAlignment="1">
      <alignment horizontal="center" vertical="center" shrinkToFit="1"/>
    </xf>
    <xf numFmtId="0" fontId="23" fillId="8" borderId="54" xfId="0" applyFont="1" applyFill="1" applyBorder="1" applyAlignment="1">
      <alignment horizontal="center" vertical="center" shrinkToFit="1"/>
    </xf>
    <xf numFmtId="0" fontId="23" fillId="8" borderId="55" xfId="0" applyFont="1" applyFill="1" applyBorder="1" applyAlignment="1">
      <alignment horizontal="center" vertical="center" shrinkToFit="1"/>
    </xf>
    <xf numFmtId="0" fontId="23" fillId="8" borderId="56" xfId="0" applyFont="1" applyFill="1" applyBorder="1" applyAlignment="1">
      <alignment horizontal="center" vertical="center" wrapText="1" shrinkToFit="1"/>
    </xf>
    <xf numFmtId="0" fontId="23" fillId="8" borderId="24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textRotation="180"/>
    </xf>
    <xf numFmtId="0" fontId="24" fillId="0" borderId="0" xfId="0" applyFont="1" applyFill="1" applyAlignment="1">
      <alignment horizontal="center" vertical="center"/>
    </xf>
    <xf numFmtId="0" fontId="23" fillId="8" borderId="24" xfId="0" applyFont="1" applyFill="1" applyBorder="1" applyAlignment="1">
      <alignment horizontal="center" vertical="center" wrapText="1" shrinkToFit="1"/>
    </xf>
    <xf numFmtId="0" fontId="23" fillId="8" borderId="19" xfId="0" applyFont="1" applyFill="1" applyBorder="1" applyAlignment="1">
      <alignment horizontal="center" vertical="center" wrapText="1" shrinkToFit="1"/>
    </xf>
    <xf numFmtId="0" fontId="23" fillId="8" borderId="57" xfId="0" applyFont="1" applyFill="1" applyBorder="1" applyAlignment="1">
      <alignment horizontal="center" vertical="center" wrapText="1" shrinkToFit="1"/>
    </xf>
    <xf numFmtId="0" fontId="26" fillId="25" borderId="38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horizontal="center" vertical="center" shrinkToFit="1"/>
    </xf>
    <xf numFmtId="0" fontId="26" fillId="25" borderId="29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wrapText="1" shrinkToFit="1"/>
    </xf>
    <xf numFmtId="0" fontId="26" fillId="0" borderId="58" xfId="0" applyFont="1" applyFill="1" applyBorder="1" applyAlignment="1">
      <alignment horizontal="center" vertical="center" wrapText="1" shrinkToFit="1"/>
    </xf>
    <xf numFmtId="0" fontId="26" fillId="0" borderId="39" xfId="0" applyFont="1" applyFill="1" applyBorder="1" applyAlignment="1">
      <alignment horizontal="center" vertical="center" wrapText="1" shrinkToFit="1"/>
    </xf>
    <xf numFmtId="0" fontId="23" fillId="8" borderId="19" xfId="0" applyFont="1" applyFill="1" applyBorder="1" applyAlignment="1">
      <alignment vertical="center" wrapText="1" shrinkToFi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0" fontId="23" fillId="8" borderId="56" xfId="0" applyFont="1" applyFill="1" applyBorder="1" applyAlignment="1">
      <alignment horizontal="center" vertical="center" shrinkToFit="1"/>
    </xf>
    <xf numFmtId="0" fontId="23" fillId="8" borderId="24" xfId="0" applyFont="1" applyFill="1" applyBorder="1" applyAlignment="1">
      <alignment horizontal="center" vertical="center" shrinkToFit="1"/>
    </xf>
    <xf numFmtId="0" fontId="23" fillId="8" borderId="56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-1　機種選定理由及び規模決定根拠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21</xdr:row>
      <xdr:rowOff>85725</xdr:rowOff>
    </xdr:from>
    <xdr:to>
      <xdr:col>12</xdr:col>
      <xdr:colOff>123825</xdr:colOff>
      <xdr:row>26</xdr:row>
      <xdr:rowOff>28575</xdr:rowOff>
    </xdr:to>
    <xdr:sp>
      <xdr:nvSpPr>
        <xdr:cNvPr id="1" name="左矢印吹き出し 3"/>
        <xdr:cNvSpPr>
          <a:spLocks/>
        </xdr:cNvSpPr>
      </xdr:nvSpPr>
      <xdr:spPr>
        <a:xfrm>
          <a:off x="8477250" y="10382250"/>
          <a:ext cx="3571875" cy="1714500"/>
        </a:xfrm>
        <a:prstGeom prst="leftArrowCallout">
          <a:avLst>
            <a:gd name="adj1" fmla="val -40750"/>
            <a:gd name="adj2" fmla="val -13837"/>
            <a:gd name="adj3" fmla="val -43930"/>
            <a:gd name="adj4" fmla="val -764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導入必要台数が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1.2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となる機種を選定する。もし、この範囲から外れる場合は上位、又は下位の機種の導入を検討する。　　</a:t>
          </a:r>
          <a:r>
            <a:rPr lang="en-US" cap="none" sz="1600" b="0" i="0" u="none" baseline="0">
              <a:solidFill>
                <a:srgbClr val="FF0000"/>
              </a:solidFill>
            </a:rPr>
            <a:t>　　　　　　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21</xdr:row>
      <xdr:rowOff>28575</xdr:rowOff>
    </xdr:from>
    <xdr:to>
      <xdr:col>12</xdr:col>
      <xdr:colOff>142875</xdr:colOff>
      <xdr:row>26</xdr:row>
      <xdr:rowOff>19050</xdr:rowOff>
    </xdr:to>
    <xdr:sp>
      <xdr:nvSpPr>
        <xdr:cNvPr id="1" name="左矢印吹き出し 2"/>
        <xdr:cNvSpPr>
          <a:spLocks/>
        </xdr:cNvSpPr>
      </xdr:nvSpPr>
      <xdr:spPr>
        <a:xfrm>
          <a:off x="8505825" y="10325100"/>
          <a:ext cx="3562350" cy="1762125"/>
        </a:xfrm>
        <a:prstGeom prst="leftArrowCallout">
          <a:avLst>
            <a:gd name="adj1" fmla="val -40750"/>
            <a:gd name="adj2" fmla="val -13837"/>
            <a:gd name="adj3" fmla="val -43754"/>
            <a:gd name="adj4" fmla="val -764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導入必要台数が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1.2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となる機種を選定する。もし、この範囲から外れる場合は上位、又は下位の機種の導入を検討する。　　</a:t>
          </a:r>
          <a:r>
            <a:rPr lang="en-US" cap="none" sz="1600" b="0" i="0" u="none" baseline="0">
              <a:solidFill>
                <a:srgbClr val="FF0000"/>
              </a:solidFill>
            </a:rPr>
            <a:t>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8"/>
  <sheetViews>
    <sheetView view="pageBreakPreview" zoomScale="70" zoomScaleSheetLayoutView="70" zoomScalePageLayoutView="0" workbookViewId="0" topLeftCell="H1">
      <selection activeCell="N8" sqref="N8"/>
    </sheetView>
  </sheetViews>
  <sheetFormatPr defaultColWidth="9.00390625" defaultRowHeight="13.5"/>
  <cols>
    <col min="1" max="1" width="2.875" style="1" customWidth="1"/>
    <col min="2" max="2" width="2.50390625" style="2" customWidth="1"/>
    <col min="3" max="4" width="14.875" style="1" customWidth="1"/>
    <col min="5" max="5" width="13.75390625" style="1" customWidth="1"/>
    <col min="6" max="20" width="15.375" style="1" customWidth="1"/>
    <col min="21" max="21" width="5.50390625" style="1" customWidth="1"/>
    <col min="22" max="22" width="9.00390625" style="1" bestFit="1" customWidth="1"/>
    <col min="23" max="16384" width="9.00390625" style="1" customWidth="1"/>
  </cols>
  <sheetData>
    <row r="1" ht="18" customHeight="1">
      <c r="B1" s="87"/>
    </row>
    <row r="2" spans="2:20" ht="23.25" customHeight="1">
      <c r="B2" s="87"/>
      <c r="C2" s="88" t="s">
        <v>61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2:20" ht="23.25" customHeight="1" thickBot="1">
      <c r="B3" s="8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37.5" customHeight="1">
      <c r="B4" s="87"/>
      <c r="D4" s="5" t="s">
        <v>62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8"/>
    </row>
    <row r="5" spans="2:20" ht="37.5" customHeight="1">
      <c r="B5" s="87"/>
      <c r="D5" s="9" t="s">
        <v>63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0"/>
      <c r="T5" s="8"/>
    </row>
    <row r="6" spans="2:20" ht="37.5" customHeight="1" thickBot="1">
      <c r="B6" s="87"/>
      <c r="D6" s="11" t="s">
        <v>73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8"/>
    </row>
    <row r="7" spans="2:20" ht="23.25" customHeight="1">
      <c r="B7" s="87"/>
      <c r="D7" s="3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T7" s="8"/>
    </row>
    <row r="8" spans="2:20" ht="25.5" customHeight="1">
      <c r="B8" s="87"/>
      <c r="C8" s="65" t="s">
        <v>64</v>
      </c>
      <c r="D8" s="65"/>
      <c r="E8" s="65"/>
      <c r="F8" s="6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ht="90" customHeight="1">
      <c r="B9" s="87"/>
      <c r="C9" s="69" t="s">
        <v>67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T9" s="4"/>
    </row>
    <row r="10" spans="2:20" ht="100.5" customHeight="1">
      <c r="B10" s="87"/>
      <c r="C10" s="14"/>
      <c r="D10" s="14"/>
      <c r="E10" s="14"/>
      <c r="F10" s="14"/>
      <c r="G10" s="14"/>
      <c r="H10" s="14"/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2:8" ht="25.5" customHeight="1">
      <c r="B11" s="87"/>
      <c r="C11" s="78" t="s">
        <v>65</v>
      </c>
      <c r="D11" s="78"/>
      <c r="E11" s="78"/>
      <c r="F11" s="79"/>
      <c r="H11" s="14"/>
    </row>
    <row r="12" spans="2:21" ht="26.25" customHeight="1">
      <c r="B12" s="87"/>
      <c r="C12" s="80" t="s">
        <v>25</v>
      </c>
      <c r="D12" s="64" t="s">
        <v>60</v>
      </c>
      <c r="E12" s="62" t="s">
        <v>12</v>
      </c>
      <c r="F12" s="62" t="s">
        <v>47</v>
      </c>
      <c r="G12" s="82" t="s">
        <v>11</v>
      </c>
      <c r="H12" s="83"/>
      <c r="I12" s="83"/>
      <c r="J12" s="83"/>
      <c r="K12" s="84"/>
      <c r="L12" s="82" t="s">
        <v>1</v>
      </c>
      <c r="M12" s="83"/>
      <c r="N12" s="83"/>
      <c r="O12" s="84"/>
      <c r="P12" s="82" t="s">
        <v>15</v>
      </c>
      <c r="Q12" s="83"/>
      <c r="R12" s="83"/>
      <c r="S12" s="83"/>
      <c r="T12" s="85" t="s">
        <v>30</v>
      </c>
      <c r="U12" s="16"/>
    </row>
    <row r="13" spans="2:21" ht="33" customHeight="1">
      <c r="B13" s="87"/>
      <c r="C13" s="81"/>
      <c r="D13" s="63"/>
      <c r="E13" s="63"/>
      <c r="F13" s="98"/>
      <c r="G13" s="20" t="s">
        <v>55</v>
      </c>
      <c r="H13" s="20" t="s">
        <v>34</v>
      </c>
      <c r="I13" s="20" t="s">
        <v>38</v>
      </c>
      <c r="J13" s="21" t="s">
        <v>48</v>
      </c>
      <c r="K13" s="21" t="s">
        <v>44</v>
      </c>
      <c r="L13" s="21" t="s">
        <v>41</v>
      </c>
      <c r="M13" s="21" t="s">
        <v>49</v>
      </c>
      <c r="N13" s="22" t="s">
        <v>50</v>
      </c>
      <c r="O13" s="21" t="s">
        <v>35</v>
      </c>
      <c r="P13" s="21" t="s">
        <v>17</v>
      </c>
      <c r="Q13" s="21" t="s">
        <v>58</v>
      </c>
      <c r="R13" s="21" t="s">
        <v>45</v>
      </c>
      <c r="S13" s="23" t="s">
        <v>51</v>
      </c>
      <c r="T13" s="89"/>
      <c r="U13" s="16"/>
    </row>
    <row r="14" spans="2:21" ht="19.5" customHeight="1">
      <c r="B14" s="87"/>
      <c r="C14" s="81"/>
      <c r="D14" s="63"/>
      <c r="E14" s="63"/>
      <c r="F14" s="98"/>
      <c r="G14" s="90" t="s">
        <v>5</v>
      </c>
      <c r="H14" s="90" t="s">
        <v>46</v>
      </c>
      <c r="I14" s="24" t="s">
        <v>10</v>
      </c>
      <c r="J14" s="25"/>
      <c r="K14" s="25" t="s">
        <v>20</v>
      </c>
      <c r="L14" s="25" t="s">
        <v>32</v>
      </c>
      <c r="M14" s="25" t="s">
        <v>2</v>
      </c>
      <c r="N14" s="25"/>
      <c r="O14" s="25" t="s">
        <v>24</v>
      </c>
      <c r="P14" s="25" t="s">
        <v>36</v>
      </c>
      <c r="Q14" s="25" t="s">
        <v>43</v>
      </c>
      <c r="R14" s="25"/>
      <c r="S14" s="26" t="s">
        <v>43</v>
      </c>
      <c r="T14" s="27" t="s">
        <v>24</v>
      </c>
      <c r="U14" s="16"/>
    </row>
    <row r="15" spans="2:21" ht="19.5" customHeight="1">
      <c r="B15" s="87"/>
      <c r="C15" s="17"/>
      <c r="D15" s="18"/>
      <c r="E15" s="18"/>
      <c r="F15" s="19"/>
      <c r="G15" s="91"/>
      <c r="H15" s="91"/>
      <c r="I15" s="24" t="s">
        <v>52</v>
      </c>
      <c r="J15" s="25" t="s">
        <v>9</v>
      </c>
      <c r="K15" s="25" t="s">
        <v>42</v>
      </c>
      <c r="L15" s="25" t="s">
        <v>21</v>
      </c>
      <c r="M15" s="25" t="s">
        <v>29</v>
      </c>
      <c r="N15" s="25" t="s">
        <v>7</v>
      </c>
      <c r="O15" s="28" t="s">
        <v>22</v>
      </c>
      <c r="P15" s="25"/>
      <c r="Q15" s="25" t="s">
        <v>3</v>
      </c>
      <c r="R15" s="25" t="s">
        <v>23</v>
      </c>
      <c r="S15" s="26" t="s">
        <v>16</v>
      </c>
      <c r="T15" s="29" t="s">
        <v>26</v>
      </c>
      <c r="U15" s="16"/>
    </row>
    <row r="16" spans="2:21" ht="50.25" customHeight="1" thickBot="1">
      <c r="B16" s="87"/>
      <c r="C16" s="92" t="s">
        <v>4</v>
      </c>
      <c r="D16" s="93" t="s">
        <v>59</v>
      </c>
      <c r="E16" s="95" t="s">
        <v>19</v>
      </c>
      <c r="F16" s="61"/>
      <c r="G16" s="38"/>
      <c r="H16" s="39"/>
      <c r="I16" s="40">
        <f>G16*H16*3600/10000</f>
        <v>0</v>
      </c>
      <c r="J16" s="41"/>
      <c r="K16" s="42">
        <f>I16*J16</f>
        <v>0</v>
      </c>
      <c r="L16" s="41"/>
      <c r="M16" s="41"/>
      <c r="N16" s="41"/>
      <c r="O16" s="43">
        <f>IF(ISERROR(K16*L16/M16*N16),0,K16*L16/M16*N16)</f>
        <v>0</v>
      </c>
      <c r="P16" s="41"/>
      <c r="Q16" s="41"/>
      <c r="R16" s="41"/>
      <c r="S16" s="44">
        <f>Q16*R16</f>
        <v>0</v>
      </c>
      <c r="T16" s="45">
        <f>O16*S16</f>
        <v>0</v>
      </c>
      <c r="U16" s="15"/>
    </row>
    <row r="17" spans="2:21" ht="50.25" customHeight="1" thickBot="1">
      <c r="B17" s="87"/>
      <c r="C17" s="92"/>
      <c r="D17" s="94"/>
      <c r="E17" s="96"/>
      <c r="F17" s="46"/>
      <c r="G17" s="47"/>
      <c r="H17" s="47"/>
      <c r="I17" s="47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>
        <f>+T16</f>
        <v>0</v>
      </c>
      <c r="U17" s="15" t="s">
        <v>37</v>
      </c>
    </row>
    <row r="18" spans="2:21" ht="50.25" customHeight="1" thickBot="1">
      <c r="B18" s="87"/>
      <c r="C18" s="92"/>
      <c r="D18" s="94"/>
      <c r="E18" s="97" t="s">
        <v>68</v>
      </c>
      <c r="F18" s="60" t="s">
        <v>14</v>
      </c>
      <c r="G18" s="38">
        <v>1.2</v>
      </c>
      <c r="H18" s="39">
        <v>0.69</v>
      </c>
      <c r="I18" s="40">
        <f>G18*H18*3600/10000</f>
        <v>0.29807999999999996</v>
      </c>
      <c r="J18" s="41">
        <v>0.5</v>
      </c>
      <c r="K18" s="42">
        <f>I18*J18</f>
        <v>0.14903999999999998</v>
      </c>
      <c r="L18" s="41">
        <v>7</v>
      </c>
      <c r="M18" s="41">
        <v>1</v>
      </c>
      <c r="N18" s="41">
        <v>0.7</v>
      </c>
      <c r="O18" s="43">
        <f>IF(ISERROR(K18*L18/M18*N18),0,K18*L18/M18*N18)</f>
        <v>0.7302959999999998</v>
      </c>
      <c r="P18" s="37" t="s">
        <v>54</v>
      </c>
      <c r="Q18" s="41">
        <v>27</v>
      </c>
      <c r="R18" s="41">
        <v>0.6</v>
      </c>
      <c r="S18" s="44">
        <f>Q18*R18</f>
        <v>16.2</v>
      </c>
      <c r="T18" s="45">
        <f>O18*S18</f>
        <v>11.830795199999997</v>
      </c>
      <c r="U18" s="15"/>
    </row>
    <row r="19" spans="2:21" ht="50.25" customHeight="1" thickBot="1">
      <c r="B19" s="87"/>
      <c r="C19" s="92"/>
      <c r="D19" s="94"/>
      <c r="E19" s="96"/>
      <c r="F19" s="46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  <c r="T19" s="50">
        <f>+T18</f>
        <v>11.830795199999997</v>
      </c>
      <c r="U19" s="15" t="s">
        <v>6</v>
      </c>
    </row>
    <row r="20" spans="2:21" s="3" customFormat="1" ht="44.25" customHeight="1">
      <c r="B20" s="87"/>
      <c r="C20" s="30"/>
      <c r="D20" s="101" t="s">
        <v>70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2:4" ht="25.5" customHeight="1">
      <c r="B21" s="87"/>
      <c r="C21" s="102" t="s">
        <v>66</v>
      </c>
      <c r="D21" s="102"/>
    </row>
    <row r="22" spans="2:10" ht="19.5" customHeight="1" thickBot="1">
      <c r="B22" s="87"/>
      <c r="C22" s="103" t="s">
        <v>13</v>
      </c>
      <c r="D22" s="103" t="s">
        <v>28</v>
      </c>
      <c r="E22" s="105" t="s">
        <v>39</v>
      </c>
      <c r="F22" s="105" t="s">
        <v>57</v>
      </c>
      <c r="G22" s="85" t="s">
        <v>27</v>
      </c>
      <c r="H22" s="85" t="s">
        <v>0</v>
      </c>
      <c r="I22" s="85" t="s">
        <v>8</v>
      </c>
      <c r="J22" s="16"/>
    </row>
    <row r="23" spans="2:17" ht="30.75" customHeight="1" thickTop="1">
      <c r="B23" s="87"/>
      <c r="C23" s="104"/>
      <c r="D23" s="104"/>
      <c r="E23" s="86"/>
      <c r="F23" s="86"/>
      <c r="G23" s="86"/>
      <c r="H23" s="86"/>
      <c r="I23" s="86"/>
      <c r="J23" s="16"/>
      <c r="O23" s="72" t="s">
        <v>72</v>
      </c>
      <c r="P23" s="73"/>
      <c r="Q23" s="74"/>
    </row>
    <row r="24" spans="2:17" ht="19.5" customHeight="1" thickBot="1">
      <c r="B24" s="87"/>
      <c r="C24" s="104"/>
      <c r="D24" s="104"/>
      <c r="E24" s="31" t="s">
        <v>18</v>
      </c>
      <c r="F24" s="31" t="s">
        <v>18</v>
      </c>
      <c r="G24" s="31" t="s">
        <v>18</v>
      </c>
      <c r="H24" s="31" t="s">
        <v>18</v>
      </c>
      <c r="I24" s="31" t="s">
        <v>56</v>
      </c>
      <c r="J24" s="16"/>
      <c r="O24" s="75"/>
      <c r="P24" s="76"/>
      <c r="Q24" s="77"/>
    </row>
    <row r="25" spans="2:10" ht="19.5" customHeight="1" thickBot="1" thickTop="1">
      <c r="B25" s="87"/>
      <c r="C25" s="27"/>
      <c r="D25" s="27"/>
      <c r="E25" s="31" t="s">
        <v>52</v>
      </c>
      <c r="F25" s="31" t="s">
        <v>9</v>
      </c>
      <c r="G25" s="31" t="s">
        <v>33</v>
      </c>
      <c r="H25" s="31" t="s">
        <v>21</v>
      </c>
      <c r="I25" s="31" t="s">
        <v>31</v>
      </c>
      <c r="J25" s="16"/>
    </row>
    <row r="26" spans="2:17" ht="50.25" customHeight="1" thickBot="1" thickTop="1">
      <c r="B26" s="87"/>
      <c r="C26" s="58" t="s">
        <v>4</v>
      </c>
      <c r="D26" s="59" t="s">
        <v>69</v>
      </c>
      <c r="E26" s="57">
        <v>14</v>
      </c>
      <c r="F26" s="51">
        <f>+T17</f>
        <v>0</v>
      </c>
      <c r="G26" s="52">
        <f>E26-F26</f>
        <v>14</v>
      </c>
      <c r="H26" s="53">
        <f>+T19</f>
        <v>11.830795199999997</v>
      </c>
      <c r="I26" s="54">
        <f>IF(ISERROR(G26/H26),0,G26/H26)</f>
        <v>1.1833524089741663</v>
      </c>
      <c r="J26" s="16"/>
      <c r="K26" s="32"/>
      <c r="O26" s="66" t="s">
        <v>71</v>
      </c>
      <c r="P26" s="67"/>
      <c r="Q26" s="68"/>
    </row>
    <row r="27" spans="2:14" ht="30" customHeight="1">
      <c r="B27" s="87"/>
      <c r="C27" s="33"/>
      <c r="D27" s="99" t="s">
        <v>53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3:23" ht="14.25"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6"/>
    </row>
  </sheetData>
  <sheetProtection/>
  <mergeCells count="31">
    <mergeCell ref="G22:G23"/>
    <mergeCell ref="E18:E19"/>
    <mergeCell ref="I22:I23"/>
    <mergeCell ref="F12:F14"/>
    <mergeCell ref="D27:N27"/>
    <mergeCell ref="D20:U20"/>
    <mergeCell ref="C21:D21"/>
    <mergeCell ref="C22:C24"/>
    <mergeCell ref="D22:D24"/>
    <mergeCell ref="E22:E23"/>
    <mergeCell ref="F22:F23"/>
    <mergeCell ref="P12:S12"/>
    <mergeCell ref="H22:H23"/>
    <mergeCell ref="B1:B27"/>
    <mergeCell ref="C2:T2"/>
    <mergeCell ref="T12:T13"/>
    <mergeCell ref="G14:G15"/>
    <mergeCell ref="H14:H15"/>
    <mergeCell ref="C16:C19"/>
    <mergeCell ref="D16:D19"/>
    <mergeCell ref="E16:E17"/>
    <mergeCell ref="E12:E14"/>
    <mergeCell ref="D12:D14"/>
    <mergeCell ref="C8:F8"/>
    <mergeCell ref="O26:Q26"/>
    <mergeCell ref="C9:S9"/>
    <mergeCell ref="O23:Q24"/>
    <mergeCell ref="C11:F11"/>
    <mergeCell ref="C12:C14"/>
    <mergeCell ref="G12:K12"/>
    <mergeCell ref="L12:O12"/>
  </mergeCells>
  <dataValidations count="1">
    <dataValidation allowBlank="1" showInputMessage="1" showErrorMessage="1" imeMode="off" sqref="O16 I16 G18:H18 J18:T18 I18 K16 S16:T16"/>
  </dataValidations>
  <printOptions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5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9"/>
  <sheetViews>
    <sheetView tabSelected="1" view="pageBreakPreview" zoomScale="70" zoomScaleSheetLayoutView="70" zoomScalePageLayoutView="0" workbookViewId="0" topLeftCell="B1">
      <selection activeCell="C3" sqref="C3"/>
    </sheetView>
  </sheetViews>
  <sheetFormatPr defaultColWidth="9.00390625" defaultRowHeight="13.5"/>
  <cols>
    <col min="1" max="1" width="2.875" style="1" customWidth="1"/>
    <col min="2" max="2" width="2.50390625" style="2" customWidth="1"/>
    <col min="3" max="4" width="14.875" style="1" customWidth="1"/>
    <col min="5" max="5" width="13.75390625" style="1" customWidth="1"/>
    <col min="6" max="20" width="15.375" style="1" customWidth="1"/>
    <col min="21" max="21" width="5.50390625" style="1" customWidth="1"/>
    <col min="22" max="16384" width="9.00390625" style="1" customWidth="1"/>
  </cols>
  <sheetData>
    <row r="1" ht="18" customHeight="1">
      <c r="B1" s="87"/>
    </row>
    <row r="2" spans="2:20" ht="23.25" customHeight="1">
      <c r="B2" s="87"/>
      <c r="C2" s="88" t="s">
        <v>74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2:20" ht="23.25" customHeight="1" thickBot="1">
      <c r="B3" s="8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37.5" customHeight="1">
      <c r="B4" s="87"/>
      <c r="D4" s="5" t="s">
        <v>62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8"/>
    </row>
    <row r="5" spans="2:20" ht="37.5" customHeight="1">
      <c r="B5" s="87"/>
      <c r="D5" s="9" t="s">
        <v>63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0"/>
      <c r="T5" s="8"/>
    </row>
    <row r="6" spans="2:20" ht="37.5" customHeight="1" thickBot="1">
      <c r="B6" s="87"/>
      <c r="D6" s="11" t="s">
        <v>40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8"/>
    </row>
    <row r="7" spans="2:20" ht="23.25" customHeight="1">
      <c r="B7" s="87"/>
      <c r="D7" s="3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T7" s="8"/>
    </row>
    <row r="8" spans="2:20" ht="25.5" customHeight="1">
      <c r="B8" s="87"/>
      <c r="C8" s="65" t="s">
        <v>64</v>
      </c>
      <c r="D8" s="65"/>
      <c r="E8" s="65"/>
      <c r="F8" s="6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ht="90" customHeight="1">
      <c r="B9" s="87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T9" s="4"/>
    </row>
    <row r="10" spans="2:20" ht="100.5" customHeight="1">
      <c r="B10" s="87"/>
      <c r="C10" s="14"/>
      <c r="D10" s="14"/>
      <c r="E10" s="14"/>
      <c r="F10" s="14"/>
      <c r="G10" s="14"/>
      <c r="H10" s="14"/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2:8" ht="25.5" customHeight="1">
      <c r="B11" s="87"/>
      <c r="C11" s="78" t="s">
        <v>65</v>
      </c>
      <c r="D11" s="78"/>
      <c r="E11" s="78"/>
      <c r="F11" s="79"/>
      <c r="H11" s="14"/>
    </row>
    <row r="12" spans="2:21" ht="26.25" customHeight="1">
      <c r="B12" s="87"/>
      <c r="C12" s="80" t="s">
        <v>25</v>
      </c>
      <c r="D12" s="64" t="s">
        <v>60</v>
      </c>
      <c r="E12" s="62" t="s">
        <v>12</v>
      </c>
      <c r="F12" s="62" t="s">
        <v>47</v>
      </c>
      <c r="G12" s="82" t="s">
        <v>11</v>
      </c>
      <c r="H12" s="83"/>
      <c r="I12" s="83"/>
      <c r="J12" s="83"/>
      <c r="K12" s="84"/>
      <c r="L12" s="82" t="s">
        <v>1</v>
      </c>
      <c r="M12" s="83"/>
      <c r="N12" s="83"/>
      <c r="O12" s="84"/>
      <c r="P12" s="82" t="s">
        <v>15</v>
      </c>
      <c r="Q12" s="83"/>
      <c r="R12" s="83"/>
      <c r="S12" s="83"/>
      <c r="T12" s="85" t="s">
        <v>30</v>
      </c>
      <c r="U12" s="16"/>
    </row>
    <row r="13" spans="2:21" ht="33" customHeight="1">
      <c r="B13" s="87"/>
      <c r="C13" s="81"/>
      <c r="D13" s="63"/>
      <c r="E13" s="63"/>
      <c r="F13" s="98"/>
      <c r="G13" s="20" t="s">
        <v>55</v>
      </c>
      <c r="H13" s="20" t="s">
        <v>34</v>
      </c>
      <c r="I13" s="20" t="s">
        <v>38</v>
      </c>
      <c r="J13" s="21" t="s">
        <v>48</v>
      </c>
      <c r="K13" s="21" t="s">
        <v>44</v>
      </c>
      <c r="L13" s="21" t="s">
        <v>41</v>
      </c>
      <c r="M13" s="21" t="s">
        <v>49</v>
      </c>
      <c r="N13" s="22" t="s">
        <v>50</v>
      </c>
      <c r="O13" s="21" t="s">
        <v>35</v>
      </c>
      <c r="P13" s="21" t="s">
        <v>17</v>
      </c>
      <c r="Q13" s="21" t="s">
        <v>58</v>
      </c>
      <c r="R13" s="21" t="s">
        <v>45</v>
      </c>
      <c r="S13" s="23" t="s">
        <v>51</v>
      </c>
      <c r="T13" s="89"/>
      <c r="U13" s="16"/>
    </row>
    <row r="14" spans="2:21" ht="19.5" customHeight="1">
      <c r="B14" s="87"/>
      <c r="C14" s="81"/>
      <c r="D14" s="63"/>
      <c r="E14" s="63"/>
      <c r="F14" s="98"/>
      <c r="G14" s="90" t="s">
        <v>5</v>
      </c>
      <c r="H14" s="90" t="s">
        <v>46</v>
      </c>
      <c r="I14" s="24" t="s">
        <v>10</v>
      </c>
      <c r="J14" s="25"/>
      <c r="K14" s="25" t="s">
        <v>20</v>
      </c>
      <c r="L14" s="25" t="s">
        <v>32</v>
      </c>
      <c r="M14" s="25" t="s">
        <v>2</v>
      </c>
      <c r="N14" s="25"/>
      <c r="O14" s="25" t="s">
        <v>24</v>
      </c>
      <c r="P14" s="25" t="s">
        <v>36</v>
      </c>
      <c r="Q14" s="25" t="s">
        <v>43</v>
      </c>
      <c r="R14" s="25"/>
      <c r="S14" s="26" t="s">
        <v>43</v>
      </c>
      <c r="T14" s="27" t="s">
        <v>24</v>
      </c>
      <c r="U14" s="16"/>
    </row>
    <row r="15" spans="2:21" ht="19.5" customHeight="1">
      <c r="B15" s="87"/>
      <c r="C15" s="17"/>
      <c r="D15" s="18"/>
      <c r="E15" s="18"/>
      <c r="F15" s="19"/>
      <c r="G15" s="91"/>
      <c r="H15" s="91"/>
      <c r="I15" s="24" t="s">
        <v>52</v>
      </c>
      <c r="J15" s="25" t="s">
        <v>9</v>
      </c>
      <c r="K15" s="25" t="s">
        <v>42</v>
      </c>
      <c r="L15" s="25" t="s">
        <v>21</v>
      </c>
      <c r="M15" s="25" t="s">
        <v>29</v>
      </c>
      <c r="N15" s="25" t="s">
        <v>7</v>
      </c>
      <c r="O15" s="28" t="s">
        <v>22</v>
      </c>
      <c r="P15" s="25"/>
      <c r="Q15" s="25" t="s">
        <v>3</v>
      </c>
      <c r="R15" s="25" t="s">
        <v>23</v>
      </c>
      <c r="S15" s="26" t="s">
        <v>16</v>
      </c>
      <c r="T15" s="29" t="s">
        <v>26</v>
      </c>
      <c r="U15" s="16"/>
    </row>
    <row r="16" spans="2:21" ht="50.25" customHeight="1" thickBot="1">
      <c r="B16" s="87"/>
      <c r="C16" s="92"/>
      <c r="D16" s="93"/>
      <c r="E16" s="95" t="s">
        <v>19</v>
      </c>
      <c r="F16" s="61"/>
      <c r="G16" s="38"/>
      <c r="H16" s="39"/>
      <c r="I16" s="40">
        <f>G16*H16*3600/10000</f>
        <v>0</v>
      </c>
      <c r="J16" s="41"/>
      <c r="K16" s="42">
        <f>I16*J16</f>
        <v>0</v>
      </c>
      <c r="L16" s="41"/>
      <c r="M16" s="41"/>
      <c r="N16" s="41"/>
      <c r="O16" s="43">
        <f>IF(ISERROR(K16*L16/M16*N16),0,K16*L16/M16*N16)</f>
        <v>0</v>
      </c>
      <c r="P16" s="41"/>
      <c r="Q16" s="41"/>
      <c r="R16" s="41"/>
      <c r="S16" s="44">
        <f>Q16*R16</f>
        <v>0</v>
      </c>
      <c r="T16" s="45">
        <f>O16*S16</f>
        <v>0</v>
      </c>
      <c r="U16" s="15"/>
    </row>
    <row r="17" spans="2:21" ht="50.25" customHeight="1" thickBot="1">
      <c r="B17" s="87"/>
      <c r="C17" s="92"/>
      <c r="D17" s="94"/>
      <c r="E17" s="96"/>
      <c r="F17" s="46"/>
      <c r="G17" s="47"/>
      <c r="H17" s="47"/>
      <c r="I17" s="47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>
        <f>+T16</f>
        <v>0</v>
      </c>
      <c r="U17" s="15" t="s">
        <v>37</v>
      </c>
    </row>
    <row r="18" spans="2:21" ht="50.25" customHeight="1" thickBot="1">
      <c r="B18" s="87"/>
      <c r="C18" s="92"/>
      <c r="D18" s="94"/>
      <c r="E18" s="97" t="s">
        <v>68</v>
      </c>
      <c r="F18" s="60"/>
      <c r="G18" s="38"/>
      <c r="H18" s="39"/>
      <c r="I18" s="40">
        <f>G18*H18*3600/10000</f>
        <v>0</v>
      </c>
      <c r="J18" s="41"/>
      <c r="K18" s="42">
        <f>I18*J18</f>
        <v>0</v>
      </c>
      <c r="L18" s="41"/>
      <c r="M18" s="41"/>
      <c r="N18" s="41"/>
      <c r="O18" s="43">
        <f>IF(ISERROR(K18*L18/M18*N18),0,K18*L18/M18*N18)</f>
        <v>0</v>
      </c>
      <c r="P18" s="37"/>
      <c r="Q18" s="41"/>
      <c r="R18" s="41"/>
      <c r="S18" s="44">
        <f>Q18*R18</f>
        <v>0</v>
      </c>
      <c r="T18" s="45">
        <f>O18*S18</f>
        <v>0</v>
      </c>
      <c r="U18" s="15"/>
    </row>
    <row r="19" spans="2:21" ht="50.25" customHeight="1" thickBot="1">
      <c r="B19" s="87"/>
      <c r="C19" s="92"/>
      <c r="D19" s="94"/>
      <c r="E19" s="96"/>
      <c r="F19" s="46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  <c r="T19" s="50">
        <f>+T18</f>
        <v>0</v>
      </c>
      <c r="U19" s="15" t="s">
        <v>6</v>
      </c>
    </row>
    <row r="20" spans="2:21" s="3" customFormat="1" ht="44.25" customHeight="1">
      <c r="B20" s="87"/>
      <c r="C20" s="30"/>
      <c r="D20" s="101" t="s">
        <v>70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2:4" ht="25.5" customHeight="1">
      <c r="B21" s="87"/>
      <c r="C21" s="102" t="s">
        <v>66</v>
      </c>
      <c r="D21" s="102"/>
    </row>
    <row r="22" spans="2:10" ht="19.5" customHeight="1" thickBot="1">
      <c r="B22" s="87"/>
      <c r="C22" s="103" t="s">
        <v>13</v>
      </c>
      <c r="D22" s="103" t="s">
        <v>28</v>
      </c>
      <c r="E22" s="105" t="s">
        <v>39</v>
      </c>
      <c r="F22" s="105" t="s">
        <v>57</v>
      </c>
      <c r="G22" s="85" t="s">
        <v>27</v>
      </c>
      <c r="H22" s="85" t="s">
        <v>0</v>
      </c>
      <c r="I22" s="85" t="s">
        <v>8</v>
      </c>
      <c r="J22" s="16"/>
    </row>
    <row r="23" spans="2:17" ht="30.75" customHeight="1" thickTop="1">
      <c r="B23" s="87"/>
      <c r="C23" s="104"/>
      <c r="D23" s="104"/>
      <c r="E23" s="86"/>
      <c r="F23" s="86"/>
      <c r="G23" s="86"/>
      <c r="H23" s="86"/>
      <c r="I23" s="86"/>
      <c r="J23" s="16"/>
      <c r="O23" s="72" t="s">
        <v>72</v>
      </c>
      <c r="P23" s="73"/>
      <c r="Q23" s="74"/>
    </row>
    <row r="24" spans="2:17" ht="19.5" customHeight="1" thickBot="1">
      <c r="B24" s="87"/>
      <c r="C24" s="104"/>
      <c r="D24" s="104"/>
      <c r="E24" s="31" t="s">
        <v>18</v>
      </c>
      <c r="F24" s="31" t="s">
        <v>18</v>
      </c>
      <c r="G24" s="31" t="s">
        <v>18</v>
      </c>
      <c r="H24" s="31" t="s">
        <v>18</v>
      </c>
      <c r="I24" s="31" t="s">
        <v>56</v>
      </c>
      <c r="J24" s="16"/>
      <c r="O24" s="75"/>
      <c r="P24" s="76"/>
      <c r="Q24" s="77"/>
    </row>
    <row r="25" spans="2:10" ht="19.5" customHeight="1" thickBot="1" thickTop="1">
      <c r="B25" s="87"/>
      <c r="C25" s="27"/>
      <c r="D25" s="27"/>
      <c r="E25" s="31" t="s">
        <v>52</v>
      </c>
      <c r="F25" s="31" t="s">
        <v>9</v>
      </c>
      <c r="G25" s="31" t="s">
        <v>33</v>
      </c>
      <c r="H25" s="31" t="s">
        <v>21</v>
      </c>
      <c r="I25" s="31" t="s">
        <v>31</v>
      </c>
      <c r="J25" s="16"/>
    </row>
    <row r="26" spans="2:17" ht="50.25" customHeight="1" thickBot="1" thickTop="1">
      <c r="B26" s="87"/>
      <c r="C26" s="58"/>
      <c r="D26" s="59"/>
      <c r="E26" s="57"/>
      <c r="F26" s="51">
        <f>+T17</f>
        <v>0</v>
      </c>
      <c r="G26" s="52">
        <f>E26-F26</f>
        <v>0</v>
      </c>
      <c r="H26" s="53">
        <f>+T19</f>
        <v>0</v>
      </c>
      <c r="I26" s="54">
        <f>IF(ISERROR(G26/H26),0,G26/H26)</f>
        <v>0</v>
      </c>
      <c r="J26" s="16"/>
      <c r="K26" s="32"/>
      <c r="O26" s="66" t="s">
        <v>71</v>
      </c>
      <c r="P26" s="67"/>
      <c r="Q26" s="68"/>
    </row>
    <row r="27" spans="2:14" ht="30" customHeight="1">
      <c r="B27" s="87"/>
      <c r="C27" s="33"/>
      <c r="D27" s="99" t="s">
        <v>53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2:17" ht="52.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3:23" ht="14.25"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</row>
  </sheetData>
  <sheetProtection/>
  <mergeCells count="31">
    <mergeCell ref="G22:G23"/>
    <mergeCell ref="E18:E19"/>
    <mergeCell ref="I22:I23"/>
    <mergeCell ref="F12:F14"/>
    <mergeCell ref="D27:N27"/>
    <mergeCell ref="D20:U20"/>
    <mergeCell ref="C21:D21"/>
    <mergeCell ref="C22:C24"/>
    <mergeCell ref="D22:D24"/>
    <mergeCell ref="E22:E23"/>
    <mergeCell ref="F22:F23"/>
    <mergeCell ref="P12:S12"/>
    <mergeCell ref="H22:H23"/>
    <mergeCell ref="B1:B27"/>
    <mergeCell ref="C2:T2"/>
    <mergeCell ref="T12:T13"/>
    <mergeCell ref="G14:G15"/>
    <mergeCell ref="H14:H15"/>
    <mergeCell ref="C16:C19"/>
    <mergeCell ref="D16:D19"/>
    <mergeCell ref="E16:E17"/>
    <mergeCell ref="E12:E14"/>
    <mergeCell ref="D12:D14"/>
    <mergeCell ref="C11:F11"/>
    <mergeCell ref="C12:C14"/>
    <mergeCell ref="C8:F8"/>
    <mergeCell ref="O26:Q26"/>
    <mergeCell ref="C9:S9"/>
    <mergeCell ref="O23:Q24"/>
    <mergeCell ref="G12:K12"/>
    <mergeCell ref="L12:O12"/>
  </mergeCells>
  <dataValidations count="1">
    <dataValidation allowBlank="1" showInputMessage="1" showErrorMessage="1" imeMode="off" sqref="O16 I16 G18:H18 J18:T18 I18 K16 S16:T16"/>
  </dataValidations>
  <printOptions/>
  <pageMargins left="0.25" right="0.25" top="0.75" bottom="0.75" header="0.3" footer="0.3"/>
  <pageSetup fitToHeight="0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WS06002015</dc:creator>
  <cp:keywords/>
  <dc:description/>
  <cp:lastModifiedBy>FJ-USER</cp:lastModifiedBy>
  <cp:lastPrinted>2016-11-27T06:14:34Z</cp:lastPrinted>
  <dcterms:created xsi:type="dcterms:W3CDTF">2008-01-21T00:28:03Z</dcterms:created>
  <dcterms:modified xsi:type="dcterms:W3CDTF">2016-11-27T06:40:54Z</dcterms:modified>
  <cp:category/>
  <cp:version/>
  <cp:contentType/>
  <cp:contentStatus/>
</cp:coreProperties>
</file>