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5355" windowWidth="15315" windowHeight="3750" tabRatio="793" activeTab="0"/>
  </bookViews>
  <sheets>
    <sheet name="68" sheetId="1" r:id="rId1"/>
    <sheet name="69" sheetId="2" r:id="rId2"/>
    <sheet name="70" sheetId="3" r:id="rId3"/>
    <sheet name="71" sheetId="4" r:id="rId4"/>
    <sheet name="72" sheetId="5" r:id="rId5"/>
    <sheet name="73" sheetId="6" r:id="rId6"/>
    <sheet name="74" sheetId="7" r:id="rId7"/>
    <sheet name="75" sheetId="8" r:id="rId8"/>
    <sheet name="76" sheetId="9" r:id="rId9"/>
    <sheet name="77" sheetId="10" r:id="rId10"/>
    <sheet name="78" sheetId="11" r:id="rId11"/>
    <sheet name="79" sheetId="12" r:id="rId12"/>
    <sheet name="80" sheetId="13" r:id="rId13"/>
    <sheet name="81" sheetId="14" r:id="rId14"/>
    <sheet name="82" sheetId="15" r:id="rId15"/>
    <sheet name="83" sheetId="16" r:id="rId16"/>
    <sheet name="84" sheetId="17" r:id="rId17"/>
  </sheets>
  <definedNames>
    <definedName name="_xlnm.Print_Area" localSheetId="2">'70'!$A$1:$M$30</definedName>
  </definedNames>
  <calcPr fullCalcOnLoad="1"/>
</workbook>
</file>

<file path=xl/sharedStrings.xml><?xml version="1.0" encoding="utf-8"?>
<sst xmlns="http://schemas.openxmlformats.org/spreadsheetml/2006/main" count="682" uniqueCount="372">
  <si>
    <t>　</t>
  </si>
  <si>
    <t>運輸・エネルギー  113</t>
  </si>
  <si>
    <t>68.自動車輸送実績</t>
  </si>
  <si>
    <t>区　　　　分</t>
  </si>
  <si>
    <t>平成7年度</t>
  </si>
  <si>
    <t>ハイヤー・タクシー</t>
  </si>
  <si>
    <t>事業者数</t>
  </si>
  <si>
    <t>車両数(台)</t>
  </si>
  <si>
    <t>輸送人員(万人)</t>
  </si>
  <si>
    <t>営業収入(百万円)</t>
  </si>
  <si>
    <t>一般乗合バス</t>
  </si>
  <si>
    <t>一般貸切バス</t>
  </si>
  <si>
    <t xml:space="preserve"> </t>
  </si>
  <si>
    <t>ト　ラ　ッ　ク</t>
  </si>
  <si>
    <t>トラック輸送量(千ｔ)</t>
  </si>
  <si>
    <t>　注：1.ハイヤー・タクシーの（　）内は個人タクシーの再掲。</t>
  </si>
  <si>
    <t>　　　2.トラックには他県に本社を有するもの及び霊柩事業は含まない。</t>
  </si>
  <si>
    <t>　資料：東北運輸局「運輸要覧」、国土交通省「陸運統計要覧」</t>
  </si>
  <si>
    <t>114　運輸・エネルギー</t>
  </si>
  <si>
    <t>運輸・エネルギー  115</t>
  </si>
  <si>
    <t>69.鉄道輸送実績</t>
  </si>
  <si>
    <t>　（1）旅　　　客</t>
  </si>
  <si>
    <t>（単位：千人）</t>
  </si>
  <si>
    <t>東　　日　　本　　旅　　客　　鉄　　道</t>
  </si>
  <si>
    <t>福島交通</t>
  </si>
  <si>
    <t>阿武隈急行</t>
  </si>
  <si>
    <t>会津鉄道</t>
  </si>
  <si>
    <t>野岩鉄道</t>
  </si>
  <si>
    <t>区　　分</t>
  </si>
  <si>
    <t>平成8年度</t>
  </si>
  <si>
    <t>計</t>
  </si>
  <si>
    <t>東北本線</t>
  </si>
  <si>
    <t>常磐線</t>
  </si>
  <si>
    <t>水郡線</t>
  </si>
  <si>
    <t>磐越東線</t>
  </si>
  <si>
    <t>磐越西線</t>
  </si>
  <si>
    <t>只見線</t>
  </si>
  <si>
    <t>奥羽本線</t>
  </si>
  <si>
    <t>飯坂線</t>
  </si>
  <si>
    <t>阿武隈急行線</t>
  </si>
  <si>
    <t>会津線</t>
  </si>
  <si>
    <t>会津鬼怒川線</t>
  </si>
  <si>
    <t>乗車人員</t>
  </si>
  <si>
    <t>　（2）貨　　　物</t>
  </si>
  <si>
    <t>　　　　（単位：千ｔ）</t>
  </si>
  <si>
    <t>日　　本　　貨　　物　　鉄　　道</t>
  </si>
  <si>
    <t>福島臨海</t>
  </si>
  <si>
    <t>鉄道</t>
  </si>
  <si>
    <t>発着トン数</t>
  </si>
  <si>
    <t>　　注：乗車人員は、各駅の上り・下り乗車分の合計である。</t>
  </si>
  <si>
    <t>　　　　東北新幹線は東北本線に含まれる。</t>
  </si>
  <si>
    <t>　資料：東日本旅客鉄道株式会社、日本貨物鉄道株式会社、県県民生活課生活交通室</t>
  </si>
  <si>
    <t>　　　運輸・エネルギー　115</t>
  </si>
  <si>
    <t>70.道路の現況</t>
  </si>
  <si>
    <t>(1)　国・県・市町村道　(平成12年4月1日現在）</t>
  </si>
  <si>
    <t>（単位：㎞)</t>
  </si>
  <si>
    <t>改　　良　　済</t>
  </si>
  <si>
    <t>舗　　装　　済</t>
  </si>
  <si>
    <t>橋りょう</t>
  </si>
  <si>
    <t>トンネル</t>
  </si>
  <si>
    <t>区　　　　　　　分</t>
  </si>
  <si>
    <t>路線数</t>
  </si>
  <si>
    <t>実延長</t>
  </si>
  <si>
    <t>延　長</t>
  </si>
  <si>
    <t>率(％)</t>
  </si>
  <si>
    <t>個数</t>
  </si>
  <si>
    <t>県内総計</t>
  </si>
  <si>
    <t>国道</t>
  </si>
  <si>
    <t>　指定区間</t>
  </si>
  <si>
    <t>　指定区間外</t>
  </si>
  <si>
    <t>県　　　　　　　　　道</t>
  </si>
  <si>
    <t>　主要地方道</t>
  </si>
  <si>
    <t>　 一　般　県　道</t>
  </si>
  <si>
    <t>　(うち自転車道)</t>
  </si>
  <si>
    <t>有　料　道　路</t>
  </si>
  <si>
    <t>市町村道</t>
  </si>
  <si>
    <t>　資料：県道路維持課「国県道現況調書」</t>
  </si>
  <si>
    <t>(2)　高　速　道　路　(平成13年4月1日現在）</t>
  </si>
  <si>
    <t>現供用</t>
  </si>
  <si>
    <t>供用率</t>
  </si>
  <si>
    <t>（％）</t>
  </si>
  <si>
    <t>個　数</t>
  </si>
  <si>
    <t>　　東北縦貫自動車道</t>
  </si>
  <si>
    <t>　　　　　常　磐　自　動　車　道</t>
  </si>
  <si>
    <t>　　　　　磐　越　自　動　車　道</t>
  </si>
  <si>
    <t>　資料：県道路建設課高速道路整備室</t>
  </si>
  <si>
    <t>116　運輸・エネルギー</t>
  </si>
  <si>
    <t>71.自動車保有台数（各年3月31日現在）</t>
  </si>
  <si>
    <t>（単位：台）</t>
  </si>
  <si>
    <t>平成7年</t>
  </si>
  <si>
    <t>総　　　　　　数</t>
  </si>
  <si>
    <t>登　録　車　両</t>
  </si>
  <si>
    <t>　　</t>
  </si>
  <si>
    <t>トラック</t>
  </si>
  <si>
    <t>普通車</t>
  </si>
  <si>
    <t>小型車</t>
  </si>
  <si>
    <t>トレーラー</t>
  </si>
  <si>
    <t>バス</t>
  </si>
  <si>
    <t>乗　用　車</t>
  </si>
  <si>
    <t>特　殊　用　途　車</t>
  </si>
  <si>
    <t>大　型　特　殊　車</t>
  </si>
  <si>
    <t>小　型　二　輪　車</t>
  </si>
  <si>
    <t>軽　自　動　車</t>
  </si>
  <si>
    <t>　資料：国土交通省「陸運統計要覧」</t>
  </si>
  <si>
    <t>　　運輸・エネルギー　117</t>
  </si>
  <si>
    <t>72.高速道路県内インターチェンジ出入台数</t>
  </si>
  <si>
    <t>　　　　　　（単位：台）</t>
  </si>
  <si>
    <t>東北縦貫自動車道</t>
  </si>
  <si>
    <t>白河</t>
  </si>
  <si>
    <t>矢吹</t>
  </si>
  <si>
    <t>須賀川</t>
  </si>
  <si>
    <t>郡山南</t>
  </si>
  <si>
    <t>郡山</t>
  </si>
  <si>
    <t>本宮</t>
  </si>
  <si>
    <t>二本松</t>
  </si>
  <si>
    <t>福島西</t>
  </si>
  <si>
    <t>福島飯坂</t>
  </si>
  <si>
    <t>国見</t>
  </si>
  <si>
    <t>常磐自動車道</t>
  </si>
  <si>
    <t>いわき勿来</t>
  </si>
  <si>
    <t>いわき湯本</t>
  </si>
  <si>
    <t>いわき中央</t>
  </si>
  <si>
    <t>いわき四倉</t>
  </si>
  <si>
    <t>-</t>
  </si>
  <si>
    <t>磐越自動車道</t>
  </si>
  <si>
    <t>いわき三和</t>
  </si>
  <si>
    <t>小野</t>
  </si>
  <si>
    <t>船引三春</t>
  </si>
  <si>
    <t>郡山東</t>
  </si>
  <si>
    <t>磐梯熱海</t>
  </si>
  <si>
    <t>猪苗代磐梯高原</t>
  </si>
  <si>
    <t>磐梯河東</t>
  </si>
  <si>
    <t>会津若松</t>
  </si>
  <si>
    <t>会津坂下</t>
  </si>
  <si>
    <t>西会津</t>
  </si>
  <si>
    <t>注：西会津は平成８年１０月１７日、いわき四倉は平成１１年３月２５日供用開始。</t>
  </si>
  <si>
    <t>資料：日本道路公団福島管理事務所</t>
  </si>
  <si>
    <t>73.地域高規格道路車両通行台数</t>
  </si>
  <si>
    <t>平成12年度</t>
  </si>
  <si>
    <t>あぶくま高原道路</t>
  </si>
  <si>
    <t>矢吹中央</t>
  </si>
  <si>
    <t>…</t>
  </si>
  <si>
    <t>玉川</t>
  </si>
  <si>
    <t>　注：あぶくま高原道路は平成１３年３月２７日供用開始。インターチェンジごとの通行台数は把握していない。</t>
  </si>
  <si>
    <t>資料：福島県道路公社</t>
  </si>
  <si>
    <t>118　運輸・エネルギー</t>
  </si>
  <si>
    <r>
      <t>運輸・エネルギー 11</t>
    </r>
    <r>
      <rPr>
        <sz val="12"/>
        <rFont val="Osaka"/>
        <family val="3"/>
      </rPr>
      <t>9</t>
    </r>
  </si>
  <si>
    <t>74　福島空港の利用状況</t>
  </si>
  <si>
    <t>（1）国内線（定期便・チャーター便）</t>
  </si>
  <si>
    <t>（単位：人、％、便）</t>
  </si>
  <si>
    <t>利　用　者</t>
  </si>
  <si>
    <r>
      <t>国</t>
    </r>
    <r>
      <rPr>
        <sz val="12"/>
        <rFont val="Osaka"/>
        <family val="3"/>
      </rPr>
      <t xml:space="preserve">           </t>
    </r>
    <r>
      <rPr>
        <sz val="12"/>
        <rFont val="Osaka"/>
        <family val="3"/>
      </rPr>
      <t>内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 xml:space="preserve">         </t>
    </r>
    <r>
      <rPr>
        <sz val="12"/>
        <rFont val="Osaka"/>
        <family val="3"/>
      </rPr>
      <t>定　　　　　期　　　　　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便</t>
    </r>
  </si>
  <si>
    <t>国内チャーター便</t>
  </si>
  <si>
    <t>　計</t>
  </si>
  <si>
    <t>札　幌　便</t>
  </si>
  <si>
    <t>函　館　便</t>
  </si>
  <si>
    <t>帯　広　便</t>
  </si>
  <si>
    <t>名 古 屋 便</t>
  </si>
  <si>
    <t>大　阪　便</t>
  </si>
  <si>
    <t>福　岡　便</t>
  </si>
  <si>
    <t>沖　縄　便</t>
  </si>
  <si>
    <t>八丈島</t>
  </si>
  <si>
    <t>宮古島・那覇</t>
  </si>
  <si>
    <t>総　　　数</t>
  </si>
  <si>
    <t>利用者数</t>
  </si>
  <si>
    <t>搭乗率</t>
  </si>
  <si>
    <t>便　数</t>
  </si>
  <si>
    <t>平成６年度</t>
  </si>
  <si>
    <t>平成9年度</t>
  </si>
  <si>
    <t>（2）国際チャーター便</t>
  </si>
  <si>
    <t>国　　　際　　　チ　　　　　ャ　　　　　　ー　　　　　　タ　　　　　　ー　　　　　　便</t>
  </si>
  <si>
    <t>　　計</t>
  </si>
  <si>
    <t>韓　　国</t>
  </si>
  <si>
    <t>中　　国</t>
  </si>
  <si>
    <t>オーストラリア</t>
  </si>
  <si>
    <t>ニュージーランド</t>
  </si>
  <si>
    <t>グ　ア　ム</t>
  </si>
  <si>
    <t>マカオ</t>
  </si>
  <si>
    <t>台湾</t>
  </si>
  <si>
    <t>ハワイ</t>
  </si>
  <si>
    <t>イタリア</t>
  </si>
  <si>
    <t>（3）国際定期路線</t>
  </si>
  <si>
    <t>　　　国　　際　　定　　期　　路   線</t>
  </si>
  <si>
    <t>区分</t>
  </si>
  <si>
    <t>上海便</t>
  </si>
  <si>
    <t>ソウル便</t>
  </si>
  <si>
    <t>便数</t>
  </si>
  <si>
    <t>平成11年度</t>
  </si>
  <si>
    <t>　注：利用者総数には、国際チャーター便・国際定期路線の利用人数を含む。</t>
  </si>
  <si>
    <t>　資料：県交通物流企画課</t>
  </si>
  <si>
    <t>120　運輸・エネルギー</t>
  </si>
  <si>
    <t>　　　　　　　　　　　　　　　　　　運輸・エネルギー　121</t>
  </si>
  <si>
    <t>75．航種別入港船舶（平成１２年）</t>
  </si>
  <si>
    <t>　　　　（単位：隻、千ｔ）</t>
  </si>
  <si>
    <t>総　　　　数</t>
  </si>
  <si>
    <t>小名浜港</t>
  </si>
  <si>
    <t>相　馬　港</t>
  </si>
  <si>
    <t>そ　の　他</t>
  </si>
  <si>
    <t>区　　　分</t>
  </si>
  <si>
    <t>隻　数</t>
  </si>
  <si>
    <t>総トン数</t>
  </si>
  <si>
    <t>総　　　  数</t>
  </si>
  <si>
    <t>（うち外国船）</t>
  </si>
  <si>
    <t>(626)</t>
  </si>
  <si>
    <t>(9,818)</t>
  </si>
  <si>
    <t>(528)</t>
  </si>
  <si>
    <t>(6,836)</t>
  </si>
  <si>
    <t>(96)</t>
  </si>
  <si>
    <t>(2,982)</t>
  </si>
  <si>
    <t>(2)</t>
  </si>
  <si>
    <t>(1)</t>
  </si>
  <si>
    <t>商船</t>
  </si>
  <si>
    <t>漁船</t>
  </si>
  <si>
    <t>避難船</t>
  </si>
  <si>
    <t>その他</t>
  </si>
  <si>
    <t>　注：その他には、江名港、中之作港、久之浜港、翁島港、湖南港への入港数を計上している。</t>
  </si>
  <si>
    <t>　資料：県港湾課</t>
  </si>
  <si>
    <t>運輸・エネルギー　121</t>
  </si>
  <si>
    <t>76.小名浜港・相馬港の海上取扱い貨物</t>
  </si>
  <si>
    <t>（単位：千ｔ）</t>
  </si>
  <si>
    <t>総　　　　　　　　　　数</t>
  </si>
  <si>
    <t>輸　　　　　移　　　　　出</t>
  </si>
  <si>
    <t>輸　　　　　移　　　　　入</t>
  </si>
  <si>
    <t>小　名　浜</t>
  </si>
  <si>
    <t>相　　　馬</t>
  </si>
  <si>
    <t>平成11年</t>
  </si>
  <si>
    <t>外　貿</t>
  </si>
  <si>
    <t>内　貿</t>
  </si>
  <si>
    <t>総数</t>
  </si>
  <si>
    <t>農水産品</t>
  </si>
  <si>
    <t>林産品</t>
  </si>
  <si>
    <t>鉱産品</t>
  </si>
  <si>
    <t>金属機械工業品</t>
  </si>
  <si>
    <t>化学工業品</t>
  </si>
  <si>
    <t>軽工業品</t>
  </si>
  <si>
    <t>雑工業品</t>
  </si>
  <si>
    <t>特殊品</t>
  </si>
  <si>
    <t>（参考）  小名浜港外貿コンテナ航路（平成１2年）</t>
  </si>
  <si>
    <t>（単位：TEU）</t>
  </si>
  <si>
    <t>合計</t>
  </si>
  <si>
    <t>輸出</t>
  </si>
  <si>
    <t>輸入</t>
  </si>
  <si>
    <t>外貿コンテナ</t>
  </si>
  <si>
    <t>取扱個数</t>
  </si>
  <si>
    <t>注：１.空コンテナは含まない。</t>
  </si>
  <si>
    <t xml:space="preserve">    ２.外貿コンテナ航路は、韓国航路（週３便）</t>
  </si>
  <si>
    <t>122　運輸・通信</t>
  </si>
  <si>
    <t>77.電話の普及状況（各年度末現在）</t>
  </si>
  <si>
    <t>　　　　（単位：台、％）</t>
  </si>
  <si>
    <t>区　　　　　分</t>
  </si>
  <si>
    <t>加入電話総数</t>
  </si>
  <si>
    <t>　一般加入電話</t>
  </si>
  <si>
    <t>　　住宅用電話</t>
  </si>
  <si>
    <t>　事務用電話</t>
  </si>
  <si>
    <t>　 ビ　 　 ル　　  電　  　話</t>
  </si>
  <si>
    <t>プッシュ回線</t>
  </si>
  <si>
    <t>ポケットベル</t>
  </si>
  <si>
    <t>･･･</t>
  </si>
  <si>
    <t>携帯・自動車電話</t>
  </si>
  <si>
    <t>ＰＨＳ（簡易型携帯電話）</t>
  </si>
  <si>
    <t>公衆電話総数</t>
  </si>
  <si>
    <t>1,000人当たり公衆電話数</t>
  </si>
  <si>
    <r>
      <t>　　注：平成1</t>
    </r>
    <r>
      <rPr>
        <sz val="12"/>
        <rFont val="Osaka"/>
        <family val="3"/>
      </rPr>
      <t>2年度からポケットベルについては、県ごとのデータがないため掲載していない。</t>
    </r>
  </si>
  <si>
    <r>
      <t>　資料：東日本電信電話(株</t>
    </r>
    <r>
      <rPr>
        <sz val="12"/>
        <rFont val="Osaka"/>
        <family val="3"/>
      </rPr>
      <t>)</t>
    </r>
    <r>
      <rPr>
        <sz val="12"/>
        <rFont val="Osaka"/>
        <family val="3"/>
      </rPr>
      <t>福島支店、東北総合通信局</t>
    </r>
  </si>
  <si>
    <t>122　運輸・エネルギー</t>
  </si>
  <si>
    <t>78.郵便局数及び郵便引受数</t>
  </si>
  <si>
    <t>平成10年度</t>
  </si>
  <si>
    <t>郵　　便　　局　　数</t>
  </si>
  <si>
    <t>引受特殊通常郵便物(千通)</t>
  </si>
  <si>
    <t>普通局</t>
  </si>
  <si>
    <t>普通速達</t>
  </si>
  <si>
    <t>集配特定局</t>
  </si>
  <si>
    <t>書留</t>
  </si>
  <si>
    <t>無集配特定局</t>
  </si>
  <si>
    <t>電子郵便</t>
  </si>
  <si>
    <t>簡易郵便局</t>
  </si>
  <si>
    <t>引受小包郵便物(千個)</t>
  </si>
  <si>
    <t>一般小包</t>
  </si>
  <si>
    <t>引受普通通常郵便物(千通)</t>
  </si>
  <si>
    <t>冊子小包</t>
  </si>
  <si>
    <t>第１種(書簡)</t>
  </si>
  <si>
    <t>年賀郵便物引受数（千通）</t>
  </si>
  <si>
    <t>第２種(ハガキ)</t>
  </si>
  <si>
    <t>年賀葉書配達数（千通）</t>
  </si>
  <si>
    <t>第３種(低料扱)</t>
  </si>
  <si>
    <t>選挙郵便物引受数　（通）</t>
  </si>
  <si>
    <t>第４種(通信教育等)</t>
  </si>
  <si>
    <t>　資料：東北郵政局「東北郵政局統計年報」</t>
  </si>
  <si>
    <t>124　運輸・エネルギー</t>
  </si>
  <si>
    <t>運輸・エネルギー　125</t>
  </si>
  <si>
    <t>79.電気事業者別・発電種類別発電所数及び認可最大出力（平成13年3月末現在）</t>
  </si>
  <si>
    <t>　(単位：kW、％）</t>
  </si>
  <si>
    <t>　　　　　　総　　　　　数</t>
  </si>
  <si>
    <t>　　　　　　水　　　　　力</t>
  </si>
  <si>
    <t>　　　　　　火　　　　　力</t>
  </si>
  <si>
    <t>　　　　　　原　　子　　力　　　　　</t>
  </si>
  <si>
    <t>発電所数</t>
  </si>
  <si>
    <t>認可最大出力</t>
  </si>
  <si>
    <t>構成比</t>
  </si>
  <si>
    <t>　電気事業者</t>
  </si>
  <si>
    <t>東北電力</t>
  </si>
  <si>
    <t>東京電力</t>
  </si>
  <si>
    <t>電源開発</t>
  </si>
  <si>
    <t>常磐共同火力</t>
  </si>
  <si>
    <t>相馬共同火力</t>
  </si>
  <si>
    <t>東星興業</t>
  </si>
  <si>
    <t>福島県企業局</t>
  </si>
  <si>
    <t>　自家用発電</t>
  </si>
  <si>
    <t xml:space="preserve">    注：自家用火力発電所のうち内燃力発電所については１万kw以上のものを計上した。</t>
  </si>
  <si>
    <t>　資料：東北経済産業局電力・ガス事業部発電課</t>
  </si>
  <si>
    <t>80.電気事業者別発電量</t>
  </si>
  <si>
    <t>(単位：百万kWh、％）</t>
  </si>
  <si>
    <t>　資料：東北経済産業局電力・ガス事業部開発計画課</t>
  </si>
  <si>
    <t>81.使用電力量</t>
  </si>
  <si>
    <t>　　　　（単位：千kWh、％）</t>
  </si>
  <si>
    <t>使用電力量</t>
  </si>
  <si>
    <t>対前年比</t>
  </si>
  <si>
    <t>　用　途　別</t>
  </si>
  <si>
    <t>電灯</t>
  </si>
  <si>
    <t>電力</t>
  </si>
  <si>
    <t>うち大口電力(500kW以上)</t>
  </si>
  <si>
    <t>産業別大口電力</t>
  </si>
  <si>
    <t>　鉱　　　業</t>
  </si>
  <si>
    <t>　製　造　業</t>
  </si>
  <si>
    <t>紙・パルプ</t>
  </si>
  <si>
    <t>化学</t>
  </si>
  <si>
    <t>窯業・土石</t>
  </si>
  <si>
    <t>鉄鋼</t>
  </si>
  <si>
    <t>非鉄金属</t>
  </si>
  <si>
    <t>機械</t>
  </si>
  <si>
    <t>　公　　　益</t>
  </si>
  <si>
    <t>鉄道業</t>
  </si>
  <si>
    <t>　資料：東北電力（株）福島支店</t>
  </si>
  <si>
    <t>126　運輸・エネルギー</t>
  </si>
  <si>
    <t>82.石油製品販売実績</t>
  </si>
  <si>
    <t>　　　（単位：kl、％）</t>
  </si>
  <si>
    <t>平成10年</t>
  </si>
  <si>
    <t>販　売　量</t>
  </si>
  <si>
    <t>対前年　増加率</t>
  </si>
  <si>
    <t>燃　料　油　計</t>
  </si>
  <si>
    <t>ガソリン</t>
  </si>
  <si>
    <t>ナフサ</t>
  </si>
  <si>
    <t>皆増</t>
  </si>
  <si>
    <t>ジェット燃料油</t>
  </si>
  <si>
    <t>灯油</t>
  </si>
  <si>
    <t>軽油</t>
  </si>
  <si>
    <t>重油</t>
  </si>
  <si>
    <t>Ａ　重　油</t>
  </si>
  <si>
    <t>Ｂ　重　油</t>
  </si>
  <si>
    <t>Ｃ　重　油</t>
  </si>
  <si>
    <t>潤　　滑　　油</t>
  </si>
  <si>
    <t>　　注：販売量は、主要20社の消費者向及び販売業者向の合計である。</t>
  </si>
  <si>
    <t>　資料：経済産業省経済産業政策局「エネルギー生産・需給統計年報」</t>
  </si>
  <si>
    <t>83.都市ガス販売量</t>
  </si>
  <si>
    <t>　　　（単位：千ＭＪ/ｍ3）</t>
  </si>
  <si>
    <t>平成8年</t>
  </si>
  <si>
    <t>供給区域内世帯数A（戸）</t>
  </si>
  <si>
    <t>供給区域内普及率B/A（％）</t>
  </si>
  <si>
    <t>需要家メーター取付数B（個）</t>
  </si>
  <si>
    <t>ガス生産・購入量</t>
  </si>
  <si>
    <t>ガス販売量</t>
  </si>
  <si>
    <t>　家庭用</t>
  </si>
  <si>
    <t>　商業用</t>
  </si>
  <si>
    <t>　工業用</t>
  </si>
  <si>
    <t>　その他</t>
  </si>
  <si>
    <t>　　注：メーター取付数は、各年12月末現在。</t>
  </si>
  <si>
    <t>　資料：東北経済産業局電力・ガス事業部ガス事業課</t>
  </si>
  <si>
    <t>84.LPガス販売量</t>
  </si>
  <si>
    <t>（単位：t）</t>
  </si>
  <si>
    <t>家庭業務用</t>
  </si>
  <si>
    <t>工　業　用</t>
  </si>
  <si>
    <t>　資料：（社）福島県エルピーガス協会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</si>
</sst>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\(0.0\)"/>
    <numFmt numFmtId="206" formatCode="\(0.00\)"/>
    <numFmt numFmtId="207" formatCode="\(#,##0\)"/>
    <numFmt numFmtId="208" formatCode="#,##0.0000;[Red]\-#,##0.0000"/>
    <numFmt numFmtId="209" formatCode="#,##0.00000;[Red]\-#,##0.00000"/>
    <numFmt numFmtId="210" formatCode="#,##0.000000;[Red]\-#,##0.000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</numFmts>
  <fonts count="1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Osaka"/>
      <family val="3"/>
    </font>
    <font>
      <b/>
      <sz val="14"/>
      <name val="Osaka"/>
      <family val="3"/>
    </font>
    <font>
      <b/>
      <sz val="12"/>
      <color indexed="8"/>
      <name val="Osaka"/>
      <family val="3"/>
    </font>
    <font>
      <sz val="10"/>
      <color indexed="8"/>
      <name val="Osaka"/>
      <family val="3"/>
    </font>
    <font>
      <sz val="10"/>
      <name val="Osaka"/>
      <family val="3"/>
    </font>
    <font>
      <b/>
      <sz val="14"/>
      <color indexed="8"/>
      <name val="Osaka"/>
      <family val="3"/>
    </font>
    <font>
      <sz val="9"/>
      <name val="Osaka"/>
      <family val="3"/>
    </font>
    <font>
      <b/>
      <sz val="9"/>
      <name val="Osaka"/>
      <family val="3"/>
    </font>
    <font>
      <sz val="11"/>
      <color indexed="8"/>
      <name val="Osaka"/>
      <family val="3"/>
    </font>
    <font>
      <b/>
      <sz val="10"/>
      <color indexed="8"/>
      <name val="Osaka"/>
      <family val="3"/>
    </font>
    <font>
      <b/>
      <sz val="11"/>
      <color indexed="8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</cellStyleXfs>
  <cellXfs count="528">
    <xf numFmtId="0" fontId="0" fillId="0" borderId="0" xfId="0" applyAlignment="1">
      <alignment/>
    </xf>
    <xf numFmtId="0" fontId="4" fillId="0" borderId="0" xfId="32">
      <alignment/>
      <protection/>
    </xf>
    <xf numFmtId="0" fontId="4" fillId="0" borderId="0" xfId="32" applyAlignment="1">
      <alignment horizontal="center"/>
      <protection/>
    </xf>
    <xf numFmtId="0" fontId="5" fillId="0" borderId="0" xfId="32" applyFont="1">
      <alignment/>
      <protection/>
    </xf>
    <xf numFmtId="0" fontId="4" fillId="0" borderId="1" xfId="32" applyBorder="1">
      <alignment/>
      <protection/>
    </xf>
    <xf numFmtId="0" fontId="4" fillId="0" borderId="1" xfId="32" applyBorder="1" applyAlignment="1">
      <alignment horizontal="center"/>
      <protection/>
    </xf>
    <xf numFmtId="0" fontId="4" fillId="0" borderId="2" xfId="32" applyBorder="1" applyAlignment="1">
      <alignment horizontal="centerContinuous" vertical="center"/>
      <protection/>
    </xf>
    <xf numFmtId="0" fontId="4" fillId="0" borderId="3" xfId="32" applyBorder="1" applyAlignment="1">
      <alignment horizontal="centerContinuous" vertical="center"/>
      <protection/>
    </xf>
    <xf numFmtId="0" fontId="6" fillId="0" borderId="2" xfId="32" applyFont="1" applyBorder="1" applyAlignment="1">
      <alignment horizontal="centerContinuous" vertical="center"/>
      <protection/>
    </xf>
    <xf numFmtId="0" fontId="4" fillId="0" borderId="0" xfId="32" applyAlignment="1">
      <alignment vertical="center"/>
      <protection/>
    </xf>
    <xf numFmtId="0" fontId="4" fillId="0" borderId="0" xfId="32" applyBorder="1">
      <alignment/>
      <protection/>
    </xf>
    <xf numFmtId="0" fontId="4" fillId="0" borderId="4" xfId="32" applyBorder="1">
      <alignment/>
      <protection/>
    </xf>
    <xf numFmtId="38" fontId="4" fillId="0" borderId="0" xfId="17" applyBorder="1" applyAlignment="1">
      <alignment/>
    </xf>
    <xf numFmtId="38" fontId="4" fillId="0" borderId="0" xfId="17" applyBorder="1" applyAlignment="1">
      <alignment horizontal="center"/>
    </xf>
    <xf numFmtId="38" fontId="6" fillId="0" borderId="0" xfId="17" applyFont="1" applyBorder="1" applyAlignment="1">
      <alignment/>
    </xf>
    <xf numFmtId="38" fontId="6" fillId="0" borderId="0" xfId="17" applyFont="1" applyBorder="1" applyAlignment="1">
      <alignment horizontal="center"/>
    </xf>
    <xf numFmtId="0" fontId="0" fillId="0" borderId="0" xfId="32" applyFont="1" applyBorder="1" applyAlignment="1">
      <alignment/>
      <protection/>
    </xf>
    <xf numFmtId="0" fontId="1" fillId="0" borderId="4" xfId="32" applyFont="1" applyBorder="1">
      <alignment/>
      <protection/>
    </xf>
    <xf numFmtId="198" fontId="4" fillId="0" borderId="0" xfId="17" applyNumberFormat="1" applyBorder="1" applyAlignment="1">
      <alignment horizontal="center"/>
    </xf>
    <xf numFmtId="198" fontId="6" fillId="0" borderId="0" xfId="17" applyNumberFormat="1" applyFont="1" applyBorder="1" applyAlignment="1">
      <alignment horizontal="center"/>
    </xf>
    <xf numFmtId="0" fontId="4" fillId="0" borderId="0" xfId="32" applyFont="1" applyBorder="1" applyAlignment="1">
      <alignment/>
      <protection/>
    </xf>
    <xf numFmtId="0" fontId="4" fillId="0" borderId="4" xfId="32" applyBorder="1" applyAlignment="1">
      <alignment horizontal="distributed"/>
      <protection/>
    </xf>
    <xf numFmtId="198" fontId="7" fillId="0" borderId="0" xfId="17" applyNumberFormat="1" applyFont="1" applyBorder="1" applyAlignment="1">
      <alignment horizontal="center"/>
    </xf>
    <xf numFmtId="0" fontId="4" fillId="0" borderId="4" xfId="32" applyBorder="1" applyAlignment="1">
      <alignment horizontal="center"/>
      <protection/>
    </xf>
    <xf numFmtId="38" fontId="4" fillId="0" borderId="0" xfId="17" applyFont="1" applyBorder="1" applyAlignment="1">
      <alignment/>
    </xf>
    <xf numFmtId="0" fontId="7" fillId="0" borderId="4" xfId="32" applyFont="1" applyBorder="1" applyAlignment="1">
      <alignment horizontal="distributed"/>
      <protection/>
    </xf>
    <xf numFmtId="0" fontId="4" fillId="0" borderId="2" xfId="32" applyFont="1" applyBorder="1" applyAlignment="1">
      <alignment/>
      <protection/>
    </xf>
    <xf numFmtId="0" fontId="4" fillId="0" borderId="3" xfId="32" applyBorder="1">
      <alignment/>
      <protection/>
    </xf>
    <xf numFmtId="38" fontId="4" fillId="0" borderId="2" xfId="17" applyBorder="1" applyAlignment="1">
      <alignment/>
    </xf>
    <xf numFmtId="38" fontId="4" fillId="0" borderId="2" xfId="17" applyBorder="1" applyAlignment="1">
      <alignment horizontal="center"/>
    </xf>
    <xf numFmtId="0" fontId="0" fillId="0" borderId="0" xfId="32" applyFont="1">
      <alignment/>
      <protection/>
    </xf>
    <xf numFmtId="0" fontId="8" fillId="0" borderId="0" xfId="32" applyFont="1">
      <alignment/>
      <protection/>
    </xf>
    <xf numFmtId="0" fontId="4" fillId="0" borderId="0" xfId="21">
      <alignment/>
      <protection/>
    </xf>
    <xf numFmtId="0" fontId="9" fillId="0" borderId="0" xfId="21" applyFont="1">
      <alignment/>
      <protection/>
    </xf>
    <xf numFmtId="0" fontId="4" fillId="0" borderId="1" xfId="21" applyBorder="1">
      <alignment/>
      <protection/>
    </xf>
    <xf numFmtId="0" fontId="4" fillId="0" borderId="1" xfId="21" applyBorder="1" applyAlignment="1">
      <alignment horizontal="right"/>
      <protection/>
    </xf>
    <xf numFmtId="0" fontId="4" fillId="0" borderId="4" xfId="21" applyBorder="1">
      <alignment/>
      <protection/>
    </xf>
    <xf numFmtId="0" fontId="4" fillId="0" borderId="5" xfId="21" applyBorder="1">
      <alignment/>
      <protection/>
    </xf>
    <xf numFmtId="0" fontId="4" fillId="0" borderId="2" xfId="21" applyBorder="1" applyAlignment="1">
      <alignment horizontal="centerContinuous"/>
      <protection/>
    </xf>
    <xf numFmtId="0" fontId="4" fillId="0" borderId="3" xfId="21" applyBorder="1" applyAlignment="1">
      <alignment horizontal="centerContinuous"/>
      <protection/>
    </xf>
    <xf numFmtId="0" fontId="4" fillId="0" borderId="3" xfId="21" applyBorder="1" applyAlignment="1">
      <alignment horizontal="center"/>
      <protection/>
    </xf>
    <xf numFmtId="0" fontId="4" fillId="0" borderId="2" xfId="21" applyBorder="1" applyAlignment="1">
      <alignment horizontal="center"/>
      <protection/>
    </xf>
    <xf numFmtId="0" fontId="6" fillId="0" borderId="3" xfId="21" applyFont="1" applyBorder="1" applyAlignment="1">
      <alignment horizontal="center"/>
      <protection/>
    </xf>
    <xf numFmtId="0" fontId="7" fillId="0" borderId="3" xfId="21" applyFont="1" applyBorder="1" applyAlignment="1">
      <alignment horizontal="center"/>
      <protection/>
    </xf>
    <xf numFmtId="0" fontId="7" fillId="0" borderId="2" xfId="21" applyFont="1" applyBorder="1" applyAlignment="1">
      <alignment horizontal="center"/>
      <protection/>
    </xf>
    <xf numFmtId="0" fontId="4" fillId="0" borderId="3" xfId="21" applyBorder="1" applyAlignment="1">
      <alignment horizontal="distributed"/>
      <protection/>
    </xf>
    <xf numFmtId="38" fontId="4" fillId="0" borderId="2" xfId="17" applyFont="1" applyBorder="1" applyAlignment="1">
      <alignment/>
    </xf>
    <xf numFmtId="0" fontId="4" fillId="0" borderId="2" xfId="21" applyBorder="1">
      <alignment/>
      <protection/>
    </xf>
    <xf numFmtId="0" fontId="4" fillId="0" borderId="2" xfId="21" applyBorder="1" applyAlignment="1">
      <alignment horizontal="distributed"/>
      <protection/>
    </xf>
    <xf numFmtId="38" fontId="4" fillId="0" borderId="2" xfId="21" applyNumberFormat="1" applyBorder="1">
      <alignment/>
      <protection/>
    </xf>
    <xf numFmtId="0" fontId="4" fillId="0" borderId="0" xfId="34">
      <alignment/>
      <protection/>
    </xf>
    <xf numFmtId="0" fontId="4" fillId="0" borderId="0" xfId="34" applyAlignment="1">
      <alignment horizontal="right"/>
      <protection/>
    </xf>
    <xf numFmtId="0" fontId="5" fillId="0" borderId="0" xfId="34" applyFont="1">
      <alignment/>
      <protection/>
    </xf>
    <xf numFmtId="0" fontId="4" fillId="0" borderId="1" xfId="34" applyBorder="1">
      <alignment/>
      <protection/>
    </xf>
    <xf numFmtId="0" fontId="4" fillId="0" borderId="1" xfId="34" applyBorder="1" applyAlignment="1">
      <alignment horizontal="right"/>
      <protection/>
    </xf>
    <xf numFmtId="0" fontId="4" fillId="0" borderId="0" xfId="34" applyBorder="1" applyAlignment="1">
      <alignment horizontal="center"/>
      <protection/>
    </xf>
    <xf numFmtId="0" fontId="4" fillId="0" borderId="4" xfId="34" applyBorder="1" applyAlignment="1">
      <alignment horizontal="center"/>
      <protection/>
    </xf>
    <xf numFmtId="0" fontId="4" fillId="0" borderId="2" xfId="34" applyBorder="1" applyAlignment="1">
      <alignment horizontal="centerContinuous"/>
      <protection/>
    </xf>
    <xf numFmtId="0" fontId="4" fillId="0" borderId="3" xfId="34" applyBorder="1" applyAlignment="1">
      <alignment horizontal="centerContinuous"/>
      <protection/>
    </xf>
    <xf numFmtId="0" fontId="4" fillId="0" borderId="3" xfId="34" applyBorder="1" applyAlignment="1">
      <alignment horizontal="center"/>
      <protection/>
    </xf>
    <xf numFmtId="0" fontId="4" fillId="0" borderId="3" xfId="34" applyFont="1" applyBorder="1" applyAlignment="1">
      <alignment horizontal="center"/>
      <protection/>
    </xf>
    <xf numFmtId="0" fontId="4" fillId="0" borderId="2" xfId="34" applyFont="1" applyBorder="1" applyAlignment="1">
      <alignment horizontal="center"/>
      <protection/>
    </xf>
    <xf numFmtId="0" fontId="4" fillId="0" borderId="0" xfId="34" applyBorder="1" applyAlignment="1">
      <alignment horizontal="centerContinuous"/>
      <protection/>
    </xf>
    <xf numFmtId="0" fontId="4" fillId="0" borderId="4" xfId="34" applyBorder="1" applyAlignment="1">
      <alignment horizontal="centerContinuous"/>
      <protection/>
    </xf>
    <xf numFmtId="0" fontId="4" fillId="0" borderId="0" xfId="34" applyFont="1" applyBorder="1" applyAlignment="1">
      <alignment horizontal="center"/>
      <protection/>
    </xf>
    <xf numFmtId="0" fontId="1" fillId="0" borderId="0" xfId="34" applyFont="1" applyBorder="1" applyAlignment="1">
      <alignment horizontal="distributed"/>
      <protection/>
    </xf>
    <xf numFmtId="0" fontId="1" fillId="0" borderId="4" xfId="34" applyFont="1" applyBorder="1" applyAlignment="1">
      <alignment horizontal="distributed"/>
      <protection/>
    </xf>
    <xf numFmtId="38" fontId="4" fillId="0" borderId="0" xfId="17" applyAlignment="1">
      <alignment/>
    </xf>
    <xf numFmtId="178" fontId="4" fillId="0" borderId="0" xfId="17" applyNumberFormat="1" applyAlignment="1">
      <alignment/>
    </xf>
    <xf numFmtId="38" fontId="4" fillId="0" borderId="0" xfId="17" applyFont="1" applyAlignment="1">
      <alignment/>
    </xf>
    <xf numFmtId="0" fontId="4" fillId="0" borderId="4" xfId="34" applyFont="1" applyBorder="1" applyAlignment="1">
      <alignment horizontal="distributed"/>
      <protection/>
    </xf>
    <xf numFmtId="0" fontId="7" fillId="0" borderId="4" xfId="34" applyFont="1" applyBorder="1" applyAlignment="1">
      <alignment horizontal="distributed"/>
      <protection/>
    </xf>
    <xf numFmtId="38" fontId="4" fillId="0" borderId="0" xfId="34" applyNumberFormat="1">
      <alignment/>
      <protection/>
    </xf>
    <xf numFmtId="179" fontId="4" fillId="0" borderId="0" xfId="34" applyNumberFormat="1">
      <alignment/>
      <protection/>
    </xf>
    <xf numFmtId="0" fontId="6" fillId="0" borderId="0" xfId="34" applyFont="1" applyBorder="1" applyAlignment="1">
      <alignment horizontal="distributed"/>
      <protection/>
    </xf>
    <xf numFmtId="0" fontId="4" fillId="0" borderId="2" xfId="34" applyBorder="1" applyAlignment="1">
      <alignment horizontal="distributed"/>
      <protection/>
    </xf>
    <xf numFmtId="0" fontId="4" fillId="0" borderId="3" xfId="34" applyBorder="1" applyAlignment="1">
      <alignment horizontal="distributed"/>
      <protection/>
    </xf>
    <xf numFmtId="0" fontId="4" fillId="0" borderId="0" xfId="34" applyBorder="1" applyAlignment="1">
      <alignment horizontal="distributed"/>
      <protection/>
    </xf>
    <xf numFmtId="176" fontId="4" fillId="0" borderId="0" xfId="15" applyNumberFormat="1" applyBorder="1" applyAlignment="1">
      <alignment/>
    </xf>
    <xf numFmtId="40" fontId="4" fillId="0" borderId="0" xfId="17" applyNumberFormat="1" applyBorder="1" applyAlignment="1">
      <alignment/>
    </xf>
    <xf numFmtId="38" fontId="4" fillId="0" borderId="0" xfId="17" applyNumberFormat="1" applyBorder="1" applyAlignment="1">
      <alignment/>
    </xf>
    <xf numFmtId="0" fontId="4" fillId="0" borderId="0" xfId="34" applyBorder="1">
      <alignment/>
      <protection/>
    </xf>
    <xf numFmtId="178" fontId="4" fillId="0" borderId="0" xfId="34" applyNumberFormat="1">
      <alignment/>
      <protection/>
    </xf>
    <xf numFmtId="0" fontId="4" fillId="0" borderId="3" xfId="34" applyBorder="1">
      <alignment/>
      <protection/>
    </xf>
    <xf numFmtId="0" fontId="4" fillId="0" borderId="2" xfId="34" applyBorder="1">
      <alignment/>
      <protection/>
    </xf>
    <xf numFmtId="0" fontId="4" fillId="0" borderId="0" xfId="22">
      <alignment/>
      <protection/>
    </xf>
    <xf numFmtId="0" fontId="5" fillId="0" borderId="0" xfId="22" applyFont="1">
      <alignment/>
      <protection/>
    </xf>
    <xf numFmtId="0" fontId="4" fillId="0" borderId="1" xfId="22" applyBorder="1">
      <alignment/>
      <protection/>
    </xf>
    <xf numFmtId="0" fontId="4" fillId="0" borderId="1" xfId="22" applyBorder="1" applyAlignment="1">
      <alignment horizontal="right"/>
      <protection/>
    </xf>
    <xf numFmtId="0" fontId="4" fillId="0" borderId="2" xfId="22" applyBorder="1" applyAlignment="1">
      <alignment horizontal="centerContinuous" vertical="center"/>
      <protection/>
    </xf>
    <xf numFmtId="0" fontId="4" fillId="0" borderId="3" xfId="22" applyBorder="1" applyAlignment="1">
      <alignment horizontal="centerContinuous" vertical="center"/>
      <protection/>
    </xf>
    <xf numFmtId="0" fontId="4" fillId="0" borderId="0" xfId="22" applyAlignment="1">
      <alignment vertical="center"/>
      <protection/>
    </xf>
    <xf numFmtId="0" fontId="4" fillId="0" borderId="0" xfId="22" applyBorder="1">
      <alignment/>
      <protection/>
    </xf>
    <xf numFmtId="0" fontId="4" fillId="0" borderId="4" xfId="22" applyBorder="1">
      <alignment/>
      <protection/>
    </xf>
    <xf numFmtId="0" fontId="1" fillId="0" borderId="0" xfId="22" applyFont="1" applyBorder="1" applyAlignment="1">
      <alignment/>
      <protection/>
    </xf>
    <xf numFmtId="0" fontId="1" fillId="0" borderId="4" xfId="22" applyFont="1" applyBorder="1">
      <alignment/>
      <protection/>
    </xf>
    <xf numFmtId="0" fontId="4" fillId="0" borderId="0" xfId="22" applyFont="1" applyBorder="1" applyAlignment="1">
      <alignment/>
      <protection/>
    </xf>
    <xf numFmtId="0" fontId="4" fillId="0" borderId="4" xfId="22" applyBorder="1" applyAlignment="1">
      <alignment horizontal="distributed"/>
      <protection/>
    </xf>
    <xf numFmtId="0" fontId="0" fillId="0" borderId="0" xfId="22" applyFont="1" applyBorder="1" applyAlignment="1">
      <alignment/>
      <protection/>
    </xf>
    <xf numFmtId="0" fontId="4" fillId="0" borderId="2" xfId="22" applyFont="1" applyBorder="1" applyAlignment="1">
      <alignment/>
      <protection/>
    </xf>
    <xf numFmtId="0" fontId="4" fillId="0" borderId="3" xfId="22" applyBorder="1">
      <alignment/>
      <protection/>
    </xf>
    <xf numFmtId="0" fontId="0" fillId="0" borderId="0" xfId="22" applyFont="1">
      <alignment/>
      <protection/>
    </xf>
    <xf numFmtId="0" fontId="8" fillId="0" borderId="0" xfId="22" applyFont="1">
      <alignment/>
      <protection/>
    </xf>
    <xf numFmtId="0" fontId="4" fillId="0" borderId="0" xfId="23">
      <alignment/>
      <protection/>
    </xf>
    <xf numFmtId="0" fontId="5" fillId="0" borderId="0" xfId="23" applyFont="1">
      <alignment/>
      <protection/>
    </xf>
    <xf numFmtId="0" fontId="4" fillId="0" borderId="1" xfId="23" applyBorder="1">
      <alignment/>
      <protection/>
    </xf>
    <xf numFmtId="0" fontId="4" fillId="0" borderId="3" xfId="23" applyBorder="1" applyAlignment="1">
      <alignment horizontal="center" vertical="center"/>
      <protection/>
    </xf>
    <xf numFmtId="0" fontId="4" fillId="0" borderId="2" xfId="23" applyBorder="1" applyAlignment="1">
      <alignment horizontal="center" vertical="center"/>
      <protection/>
    </xf>
    <xf numFmtId="0" fontId="6" fillId="0" borderId="6" xfId="23" applyFont="1" applyBorder="1" applyAlignment="1">
      <alignment horizontal="center" vertical="center"/>
      <protection/>
    </xf>
    <xf numFmtId="0" fontId="4" fillId="0" borderId="0" xfId="23" applyAlignment="1">
      <alignment vertical="center"/>
      <protection/>
    </xf>
    <xf numFmtId="0" fontId="4" fillId="0" borderId="4" xfId="23" applyBorder="1">
      <alignment/>
      <protection/>
    </xf>
    <xf numFmtId="0" fontId="6" fillId="0" borderId="0" xfId="23" applyFont="1">
      <alignment/>
      <protection/>
    </xf>
    <xf numFmtId="0" fontId="1" fillId="0" borderId="4" xfId="23" applyFont="1" applyBorder="1">
      <alignment/>
      <protection/>
    </xf>
    <xf numFmtId="0" fontId="4" fillId="0" borderId="4" xfId="23" applyBorder="1" applyAlignment="1">
      <alignment horizontal="center"/>
      <protection/>
    </xf>
    <xf numFmtId="38" fontId="6" fillId="0" borderId="0" xfId="17" applyFont="1" applyAlignment="1">
      <alignment/>
    </xf>
    <xf numFmtId="0" fontId="4" fillId="0" borderId="3" xfId="23" applyBorder="1">
      <alignment/>
      <protection/>
    </xf>
    <xf numFmtId="0" fontId="4" fillId="0" borderId="2" xfId="23" applyBorder="1">
      <alignment/>
      <protection/>
    </xf>
    <xf numFmtId="0" fontId="8" fillId="0" borderId="0" xfId="23" applyFont="1">
      <alignment/>
      <protection/>
    </xf>
    <xf numFmtId="0" fontId="0" fillId="0" borderId="0" xfId="35" applyFont="1">
      <alignment/>
      <protection/>
    </xf>
    <xf numFmtId="0" fontId="0" fillId="0" borderId="0" xfId="35">
      <alignment/>
      <protection/>
    </xf>
    <xf numFmtId="0" fontId="4" fillId="0" borderId="0" xfId="24">
      <alignment/>
      <protection/>
    </xf>
    <xf numFmtId="0" fontId="0" fillId="0" borderId="0" xfId="35" applyFont="1" applyAlignment="1">
      <alignment horizontal="right"/>
      <protection/>
    </xf>
    <xf numFmtId="0" fontId="1" fillId="0" borderId="0" xfId="35" applyFont="1">
      <alignment/>
      <protection/>
    </xf>
    <xf numFmtId="0" fontId="0" fillId="0" borderId="0" xfId="35" applyBorder="1">
      <alignment/>
      <protection/>
    </xf>
    <xf numFmtId="0" fontId="0" fillId="0" borderId="1" xfId="35" applyBorder="1">
      <alignment/>
      <protection/>
    </xf>
    <xf numFmtId="0" fontId="0" fillId="0" borderId="1" xfId="35" applyFont="1" applyBorder="1">
      <alignment/>
      <protection/>
    </xf>
    <xf numFmtId="0" fontId="0" fillId="0" borderId="1" xfId="35" applyBorder="1" applyAlignment="1">
      <alignment horizontal="right"/>
      <protection/>
    </xf>
    <xf numFmtId="0" fontId="0" fillId="0" borderId="4" xfId="35" applyBorder="1">
      <alignment/>
      <protection/>
    </xf>
    <xf numFmtId="0" fontId="1" fillId="0" borderId="4" xfId="35" applyFont="1" applyBorder="1" applyAlignment="1">
      <alignment horizontal="center"/>
      <protection/>
    </xf>
    <xf numFmtId="0" fontId="0" fillId="0" borderId="2" xfId="35" applyFont="1" applyBorder="1" applyAlignment="1">
      <alignment horizontal="centerContinuous"/>
      <protection/>
    </xf>
    <xf numFmtId="0" fontId="0" fillId="0" borderId="2" xfId="35" applyBorder="1" applyAlignment="1">
      <alignment horizontal="centerContinuous"/>
      <protection/>
    </xf>
    <xf numFmtId="0" fontId="4" fillId="0" borderId="0" xfId="24" applyBorder="1">
      <alignment/>
      <protection/>
    </xf>
    <xf numFmtId="0" fontId="0" fillId="0" borderId="4" xfId="35" applyBorder="1" applyAlignment="1">
      <alignment horizontal="center"/>
      <protection/>
    </xf>
    <xf numFmtId="0" fontId="0" fillId="0" borderId="4" xfId="35" applyFont="1" applyBorder="1" applyAlignment="1">
      <alignment horizontal="center"/>
      <protection/>
    </xf>
    <xf numFmtId="0" fontId="0" fillId="0" borderId="3" xfId="35" applyBorder="1" applyAlignment="1">
      <alignment horizontal="centerContinuous"/>
      <protection/>
    </xf>
    <xf numFmtId="0" fontId="0" fillId="0" borderId="3" xfId="35" applyBorder="1">
      <alignment/>
      <protection/>
    </xf>
    <xf numFmtId="0" fontId="1" fillId="0" borderId="3" xfId="35" applyFont="1" applyBorder="1" applyAlignment="1">
      <alignment horizontal="center"/>
      <protection/>
    </xf>
    <xf numFmtId="38" fontId="10" fillId="0" borderId="2" xfId="17" applyFont="1" applyBorder="1" applyAlignment="1">
      <alignment horizontal="center"/>
    </xf>
    <xf numFmtId="0" fontId="8" fillId="0" borderId="7" xfId="35" applyFont="1" applyBorder="1" applyAlignment="1">
      <alignment horizontal="center"/>
      <protection/>
    </xf>
    <xf numFmtId="0" fontId="0" fillId="0" borderId="3" xfId="35" applyBorder="1" applyAlignment="1">
      <alignment horizontal="center"/>
      <protection/>
    </xf>
    <xf numFmtId="0" fontId="8" fillId="0" borderId="3" xfId="35" applyFont="1" applyBorder="1" applyAlignment="1">
      <alignment horizontal="center"/>
      <protection/>
    </xf>
    <xf numFmtId="0" fontId="0" fillId="0" borderId="2" xfId="35" applyBorder="1" applyAlignment="1">
      <alignment horizontal="center"/>
      <protection/>
    </xf>
    <xf numFmtId="0" fontId="0" fillId="0" borderId="3" xfId="35" applyFont="1" applyBorder="1" applyAlignment="1">
      <alignment horizontal="center"/>
      <protection/>
    </xf>
    <xf numFmtId="38" fontId="10" fillId="0" borderId="2" xfId="17" applyFont="1" applyBorder="1" applyAlignment="1">
      <alignment/>
    </xf>
    <xf numFmtId="176" fontId="10" fillId="0" borderId="2" xfId="17" applyNumberFormat="1" applyFont="1" applyBorder="1" applyAlignment="1">
      <alignment/>
    </xf>
    <xf numFmtId="38" fontId="10" fillId="0" borderId="2" xfId="17" applyFont="1" applyBorder="1" applyAlignment="1">
      <alignment horizontal="right"/>
    </xf>
    <xf numFmtId="179" fontId="10" fillId="0" borderId="2" xfId="17" applyNumberFormat="1" applyFont="1" applyBorder="1" applyAlignment="1">
      <alignment/>
    </xf>
    <xf numFmtId="38" fontId="11" fillId="0" borderId="2" xfId="17" applyFont="1" applyBorder="1" applyAlignment="1">
      <alignment/>
    </xf>
    <xf numFmtId="179" fontId="11" fillId="0" borderId="2" xfId="17" applyNumberFormat="1" applyFont="1" applyBorder="1" applyAlignment="1">
      <alignment/>
    </xf>
    <xf numFmtId="0" fontId="4" fillId="0" borderId="1" xfId="24" applyBorder="1">
      <alignment/>
      <protection/>
    </xf>
    <xf numFmtId="38" fontId="10" fillId="0" borderId="1" xfId="17" applyFont="1" applyBorder="1" applyAlignment="1">
      <alignment horizontal="center"/>
    </xf>
    <xf numFmtId="38" fontId="10" fillId="0" borderId="1" xfId="17" applyFont="1" applyBorder="1" applyAlignment="1">
      <alignment/>
    </xf>
    <xf numFmtId="176" fontId="10" fillId="0" borderId="1" xfId="17" applyNumberFormat="1" applyFont="1" applyBorder="1" applyAlignment="1">
      <alignment/>
    </xf>
    <xf numFmtId="38" fontId="10" fillId="0" borderId="0" xfId="17" applyFont="1" applyBorder="1" applyAlignment="1">
      <alignment/>
    </xf>
    <xf numFmtId="0" fontId="0" fillId="0" borderId="0" xfId="35" applyFont="1" applyBorder="1" applyAlignment="1">
      <alignment/>
      <protection/>
    </xf>
    <xf numFmtId="0" fontId="0" fillId="0" borderId="4" xfId="35" applyBorder="1" applyAlignment="1">
      <alignment/>
      <protection/>
    </xf>
    <xf numFmtId="0" fontId="8" fillId="0" borderId="2" xfId="35" applyFont="1" applyBorder="1" applyAlignment="1">
      <alignment horizontal="centerContinuous"/>
      <protection/>
    </xf>
    <xf numFmtId="0" fontId="8" fillId="0" borderId="2" xfId="35" applyFont="1" applyBorder="1" applyAlignment="1">
      <alignment horizontal="center"/>
      <protection/>
    </xf>
    <xf numFmtId="38" fontId="4" fillId="0" borderId="0" xfId="17" applyAlignment="1">
      <alignment horizontal="right"/>
    </xf>
    <xf numFmtId="0" fontId="9" fillId="0" borderId="0" xfId="25" applyFont="1">
      <alignment/>
      <protection/>
    </xf>
    <xf numFmtId="0" fontId="4" fillId="0" borderId="0" xfId="25">
      <alignment/>
      <protection/>
    </xf>
    <xf numFmtId="0" fontId="4" fillId="0" borderId="1" xfId="25" applyBorder="1">
      <alignment/>
      <protection/>
    </xf>
    <xf numFmtId="0" fontId="4" fillId="0" borderId="1" xfId="25" applyBorder="1" applyAlignment="1">
      <alignment horizontal="right"/>
      <protection/>
    </xf>
    <xf numFmtId="0" fontId="4" fillId="0" borderId="4" xfId="25" applyBorder="1">
      <alignment/>
      <protection/>
    </xf>
    <xf numFmtId="0" fontId="4" fillId="0" borderId="2" xfId="25" applyBorder="1" applyAlignment="1">
      <alignment horizontal="centerContinuous"/>
      <protection/>
    </xf>
    <xf numFmtId="0" fontId="4" fillId="0" borderId="3" xfId="25" applyBorder="1" applyAlignment="1">
      <alignment horizontal="centerContinuous"/>
      <protection/>
    </xf>
    <xf numFmtId="0" fontId="4" fillId="0" borderId="4" xfId="25" applyBorder="1" applyAlignment="1">
      <alignment horizontal="center"/>
      <protection/>
    </xf>
    <xf numFmtId="0" fontId="4" fillId="0" borderId="3" xfId="25" applyBorder="1">
      <alignment/>
      <protection/>
    </xf>
    <xf numFmtId="0" fontId="4" fillId="0" borderId="3" xfId="25" applyBorder="1" applyAlignment="1">
      <alignment horizontal="center"/>
      <protection/>
    </xf>
    <xf numFmtId="0" fontId="6" fillId="0" borderId="3" xfId="25" applyFont="1" applyBorder="1" applyAlignment="1">
      <alignment horizontal="center"/>
      <protection/>
    </xf>
    <xf numFmtId="0" fontId="4" fillId="0" borderId="2" xfId="25" applyBorder="1" applyAlignment="1">
      <alignment horizontal="center"/>
      <protection/>
    </xf>
    <xf numFmtId="0" fontId="4" fillId="0" borderId="4" xfId="25" applyBorder="1" applyAlignment="1">
      <alignment horizontal="distributed"/>
      <protection/>
    </xf>
    <xf numFmtId="0" fontId="6" fillId="0" borderId="0" xfId="25" applyFont="1">
      <alignment/>
      <protection/>
    </xf>
    <xf numFmtId="0" fontId="6" fillId="0" borderId="4" xfId="25" applyFont="1" applyBorder="1" applyAlignment="1">
      <alignment horizontal="distributed"/>
      <protection/>
    </xf>
    <xf numFmtId="38" fontId="6" fillId="0" borderId="0" xfId="17" applyFont="1" applyAlignment="1">
      <alignment horizontal="right"/>
    </xf>
    <xf numFmtId="38" fontId="4" fillId="0" borderId="0" xfId="25" applyNumberFormat="1">
      <alignment/>
      <protection/>
    </xf>
    <xf numFmtId="38" fontId="4" fillId="0" borderId="0" xfId="17" applyFont="1" applyAlignment="1">
      <alignment horizontal="right"/>
    </xf>
    <xf numFmtId="38" fontId="4" fillId="0" borderId="0" xfId="17" applyFont="1" applyAlignment="1">
      <alignment/>
    </xf>
    <xf numFmtId="0" fontId="12" fillId="0" borderId="4" xfId="25" applyFont="1" applyBorder="1" applyAlignment="1">
      <alignment horizontal="distributed"/>
      <protection/>
    </xf>
    <xf numFmtId="38" fontId="4" fillId="0" borderId="0" xfId="25" applyNumberFormat="1" applyAlignment="1">
      <alignment horizontal="right"/>
      <protection/>
    </xf>
    <xf numFmtId="0" fontId="4" fillId="0" borderId="3" xfId="25" applyBorder="1" applyAlignment="1">
      <alignment horizontal="distributed"/>
      <protection/>
    </xf>
    <xf numFmtId="0" fontId="4" fillId="0" borderId="2" xfId="25" applyBorder="1">
      <alignment/>
      <protection/>
    </xf>
    <xf numFmtId="180" fontId="4" fillId="0" borderId="0" xfId="25" applyNumberFormat="1">
      <alignment/>
      <protection/>
    </xf>
    <xf numFmtId="0" fontId="4" fillId="0" borderId="0" xfId="26">
      <alignment/>
      <protection/>
    </xf>
    <xf numFmtId="0" fontId="5" fillId="0" borderId="0" xfId="26" applyFont="1">
      <alignment/>
      <protection/>
    </xf>
    <xf numFmtId="0" fontId="4" fillId="0" borderId="1" xfId="26" applyBorder="1">
      <alignment/>
      <protection/>
    </xf>
    <xf numFmtId="0" fontId="4" fillId="0" borderId="3" xfId="26" applyBorder="1" applyAlignment="1">
      <alignment horizontal="center" vertical="center"/>
      <protection/>
    </xf>
    <xf numFmtId="0" fontId="4" fillId="0" borderId="2" xfId="26" applyBorder="1" applyAlignment="1">
      <alignment horizontal="center" vertical="center"/>
      <protection/>
    </xf>
    <xf numFmtId="0" fontId="6" fillId="0" borderId="6" xfId="26" applyFont="1" applyBorder="1" applyAlignment="1">
      <alignment horizontal="center" vertical="center"/>
      <protection/>
    </xf>
    <xf numFmtId="0" fontId="4" fillId="0" borderId="0" xfId="26" applyAlignment="1">
      <alignment vertical="center"/>
      <protection/>
    </xf>
    <xf numFmtId="0" fontId="4" fillId="0" borderId="4" xfId="26" applyBorder="1">
      <alignment/>
      <protection/>
    </xf>
    <xf numFmtId="0" fontId="6" fillId="0" borderId="0" xfId="26" applyFont="1">
      <alignment/>
      <protection/>
    </xf>
    <xf numFmtId="0" fontId="0" fillId="0" borderId="4" xfId="26" applyFont="1" applyBorder="1" applyAlignment="1">
      <alignment horizontal="distributed"/>
      <protection/>
    </xf>
    <xf numFmtId="0" fontId="4" fillId="0" borderId="4" xfId="26" applyBorder="1" applyAlignment="1">
      <alignment horizontal="distributed"/>
      <protection/>
    </xf>
    <xf numFmtId="0" fontId="4" fillId="0" borderId="4" xfId="26" applyBorder="1" applyAlignment="1">
      <alignment/>
      <protection/>
    </xf>
    <xf numFmtId="0" fontId="7" fillId="0" borderId="4" xfId="26" applyFont="1" applyBorder="1" applyAlignment="1">
      <alignment horizontal="distributed"/>
      <protection/>
    </xf>
    <xf numFmtId="178" fontId="4" fillId="0" borderId="0" xfId="17" applyNumberFormat="1" applyBorder="1" applyAlignment="1">
      <alignment/>
    </xf>
    <xf numFmtId="38" fontId="4" fillId="0" borderId="0" xfId="17" applyFont="1" applyBorder="1" applyAlignment="1">
      <alignment horizontal="right"/>
    </xf>
    <xf numFmtId="0" fontId="4" fillId="0" borderId="3" xfId="26" applyBorder="1">
      <alignment/>
      <protection/>
    </xf>
    <xf numFmtId="0" fontId="0" fillId="0" borderId="0" xfId="26" applyFont="1">
      <alignment/>
      <protection/>
    </xf>
    <xf numFmtId="0" fontId="9" fillId="0" borderId="0" xfId="27" applyFont="1">
      <alignment/>
      <protection/>
    </xf>
    <xf numFmtId="0" fontId="4" fillId="0" borderId="0" xfId="27">
      <alignment/>
      <protection/>
    </xf>
    <xf numFmtId="0" fontId="4" fillId="0" borderId="1" xfId="27" applyBorder="1">
      <alignment/>
      <protection/>
    </xf>
    <xf numFmtId="0" fontId="4" fillId="0" borderId="2" xfId="27" applyBorder="1" applyAlignment="1">
      <alignment horizontal="centerContinuous" vertical="center"/>
      <protection/>
    </xf>
    <xf numFmtId="0" fontId="4" fillId="0" borderId="3" xfId="27" applyBorder="1" applyAlignment="1">
      <alignment horizontal="centerContinuous" vertical="center"/>
      <protection/>
    </xf>
    <xf numFmtId="0" fontId="6" fillId="0" borderId="8" xfId="27" applyFont="1" applyBorder="1" applyAlignment="1">
      <alignment horizontal="center" vertical="center"/>
      <protection/>
    </xf>
    <xf numFmtId="0" fontId="6" fillId="0" borderId="2" xfId="27" applyFont="1" applyBorder="1" applyAlignment="1">
      <alignment horizontal="center" vertical="center"/>
      <protection/>
    </xf>
    <xf numFmtId="0" fontId="4" fillId="0" borderId="0" xfId="27" applyAlignment="1">
      <alignment vertical="center"/>
      <protection/>
    </xf>
    <xf numFmtId="0" fontId="4" fillId="0" borderId="0" xfId="27" applyBorder="1" applyAlignment="1">
      <alignment horizontal="distributed"/>
      <protection/>
    </xf>
    <xf numFmtId="0" fontId="4" fillId="0" borderId="4" xfId="27" applyBorder="1" applyAlignment="1">
      <alignment horizontal="distributed"/>
      <protection/>
    </xf>
    <xf numFmtId="0" fontId="4" fillId="0" borderId="0" xfId="27" applyAlignment="1">
      <alignment/>
      <protection/>
    </xf>
    <xf numFmtId="0" fontId="6" fillId="0" borderId="5" xfId="27" applyFont="1" applyBorder="1" applyAlignment="1">
      <alignment/>
      <protection/>
    </xf>
    <xf numFmtId="0" fontId="6" fillId="0" borderId="0" xfId="27" applyFont="1" applyAlignment="1">
      <alignment/>
      <protection/>
    </xf>
    <xf numFmtId="0" fontId="4" fillId="0" borderId="0" xfId="27" applyFont="1" applyBorder="1" applyAlignment="1">
      <alignment/>
      <protection/>
    </xf>
    <xf numFmtId="0" fontId="6" fillId="0" borderId="4" xfId="27" applyFont="1" applyBorder="1" applyAlignment="1">
      <alignment horizontal="distributed"/>
      <protection/>
    </xf>
    <xf numFmtId="38" fontId="4" fillId="0" borderId="0" xfId="17" applyBorder="1" applyAlignment="1">
      <alignment/>
    </xf>
    <xf numFmtId="0" fontId="4" fillId="0" borderId="9" xfId="27" applyFont="1" applyBorder="1" applyAlignment="1">
      <alignment/>
      <protection/>
    </xf>
    <xf numFmtId="38" fontId="4" fillId="0" borderId="0" xfId="17" applyAlignment="1">
      <alignment/>
    </xf>
    <xf numFmtId="38" fontId="6" fillId="0" borderId="0" xfId="17" applyFont="1" applyAlignment="1">
      <alignment/>
    </xf>
    <xf numFmtId="0" fontId="4" fillId="0" borderId="9" xfId="27" applyFont="1" applyBorder="1" applyAlignment="1">
      <alignment horizontal="distributed"/>
      <protection/>
    </xf>
    <xf numFmtId="0" fontId="4" fillId="0" borderId="4" xfId="27" applyFont="1" applyBorder="1" applyAlignment="1">
      <alignment horizontal="distributed"/>
      <protection/>
    </xf>
    <xf numFmtId="0" fontId="12" fillId="0" borderId="0" xfId="27" applyFont="1" applyBorder="1" applyAlignment="1">
      <alignment/>
      <protection/>
    </xf>
    <xf numFmtId="0" fontId="12" fillId="0" borderId="4" xfId="27" applyFont="1" applyBorder="1" applyAlignment="1">
      <alignment horizontal="distributed"/>
      <protection/>
    </xf>
    <xf numFmtId="0" fontId="4" fillId="0" borderId="4" xfId="27" applyFont="1" applyBorder="1" applyAlignment="1">
      <alignment horizontal="left"/>
      <protection/>
    </xf>
    <xf numFmtId="0" fontId="4" fillId="0" borderId="2" xfId="27" applyBorder="1" applyAlignment="1">
      <alignment horizontal="distributed"/>
      <protection/>
    </xf>
    <xf numFmtId="0" fontId="4" fillId="0" borderId="3" xfId="27" applyBorder="1" applyAlignment="1">
      <alignment horizontal="distributed"/>
      <protection/>
    </xf>
    <xf numFmtId="0" fontId="4" fillId="0" borderId="2" xfId="27" applyBorder="1" applyAlignment="1">
      <alignment/>
      <protection/>
    </xf>
    <xf numFmtId="0" fontId="4" fillId="0" borderId="8" xfId="27" applyBorder="1" applyAlignment="1">
      <alignment/>
      <protection/>
    </xf>
    <xf numFmtId="0" fontId="4" fillId="0" borderId="2" xfId="27" applyFont="1" applyBorder="1" applyAlignment="1">
      <alignment/>
      <protection/>
    </xf>
    <xf numFmtId="38" fontId="1" fillId="0" borderId="0" xfId="17" applyFont="1" applyAlignment="1">
      <alignment/>
    </xf>
    <xf numFmtId="38" fontId="4" fillId="0" borderId="1" xfId="17" applyBorder="1" applyAlignment="1">
      <alignment/>
    </xf>
    <xf numFmtId="38" fontId="1" fillId="0" borderId="1" xfId="17" applyFont="1" applyBorder="1" applyAlignment="1">
      <alignment/>
    </xf>
    <xf numFmtId="38" fontId="4" fillId="0" borderId="1" xfId="17" applyFont="1" applyBorder="1" applyAlignment="1">
      <alignment/>
    </xf>
    <xf numFmtId="0" fontId="4" fillId="0" borderId="1" xfId="33" applyBorder="1">
      <alignment/>
      <protection/>
    </xf>
    <xf numFmtId="38" fontId="4" fillId="0" borderId="4" xfId="17" applyBorder="1" applyAlignment="1">
      <alignment/>
    </xf>
    <xf numFmtId="38" fontId="4" fillId="0" borderId="2" xfId="17" applyBorder="1" applyAlignment="1">
      <alignment/>
    </xf>
    <xf numFmtId="38" fontId="4" fillId="0" borderId="3" xfId="17" applyBorder="1" applyAlignment="1">
      <alignment/>
    </xf>
    <xf numFmtId="38" fontId="4" fillId="0" borderId="3" xfId="17" applyBorder="1" applyAlignment="1">
      <alignment horizontal="center"/>
    </xf>
    <xf numFmtId="38" fontId="4" fillId="0" borderId="0" xfId="17" applyAlignment="1">
      <alignment horizontal="center"/>
    </xf>
    <xf numFmtId="38" fontId="1" fillId="0" borderId="4" xfId="17" applyFont="1" applyBorder="1" applyAlignment="1">
      <alignment/>
    </xf>
    <xf numFmtId="178" fontId="4" fillId="0" borderId="0" xfId="17" applyNumberFormat="1" applyAlignment="1">
      <alignment/>
    </xf>
    <xf numFmtId="38" fontId="4" fillId="0" borderId="0" xfId="17" applyNumberFormat="1" applyAlignment="1">
      <alignment/>
    </xf>
    <xf numFmtId="38" fontId="4" fillId="0" borderId="0" xfId="17" applyNumberFormat="1" applyAlignment="1">
      <alignment horizontal="right"/>
    </xf>
    <xf numFmtId="178" fontId="4" fillId="0" borderId="0" xfId="17" applyNumberFormat="1" applyFont="1" applyAlignment="1">
      <alignment horizontal="right"/>
    </xf>
    <xf numFmtId="178" fontId="4" fillId="0" borderId="0" xfId="17" applyNumberFormat="1" applyAlignment="1">
      <alignment horizontal="right"/>
    </xf>
    <xf numFmtId="178" fontId="4" fillId="0" borderId="0" xfId="17" applyNumberFormat="1" applyFont="1" applyAlignment="1">
      <alignment/>
    </xf>
    <xf numFmtId="38" fontId="4" fillId="0" borderId="0" xfId="17" applyNumberFormat="1" applyBorder="1" applyAlignment="1">
      <alignment/>
    </xf>
    <xf numFmtId="178" fontId="4" fillId="0" borderId="2" xfId="17" applyNumberFormat="1" applyBorder="1" applyAlignment="1">
      <alignment/>
    </xf>
    <xf numFmtId="38" fontId="4" fillId="0" borderId="2" xfId="17" applyNumberFormat="1" applyBorder="1" applyAlignment="1">
      <alignment/>
    </xf>
    <xf numFmtId="178" fontId="4" fillId="0" borderId="2" xfId="17" applyNumberFormat="1" applyBorder="1" applyAlignment="1">
      <alignment horizontal="right"/>
    </xf>
    <xf numFmtId="38" fontId="4" fillId="0" borderId="2" xfId="17" applyBorder="1" applyAlignment="1">
      <alignment horizontal="right"/>
    </xf>
    <xf numFmtId="178" fontId="4" fillId="0" borderId="2" xfId="17" applyNumberFormat="1" applyFont="1" applyBorder="1" applyAlignment="1">
      <alignment horizontal="right"/>
    </xf>
    <xf numFmtId="38" fontId="4" fillId="0" borderId="3" xfId="17" applyFont="1" applyBorder="1" applyAlignment="1">
      <alignment horizontal="center"/>
    </xf>
    <xf numFmtId="178" fontId="4" fillId="0" borderId="0" xfId="17" applyNumberFormat="1" applyFont="1" applyBorder="1" applyAlignment="1">
      <alignment horizontal="right"/>
    </xf>
    <xf numFmtId="178" fontId="4" fillId="0" borderId="0" xfId="17" applyNumberFormat="1" applyBorder="1" applyAlignment="1">
      <alignment horizontal="right"/>
    </xf>
    <xf numFmtId="38" fontId="4" fillId="0" borderId="2" xfId="17" applyFont="1" applyBorder="1" applyAlignment="1">
      <alignment horizontal="right"/>
    </xf>
    <xf numFmtId="0" fontId="1" fillId="0" borderId="0" xfId="28" applyFont="1">
      <alignment/>
      <protection/>
    </xf>
    <xf numFmtId="0" fontId="4" fillId="0" borderId="0" xfId="28">
      <alignment/>
      <protection/>
    </xf>
    <xf numFmtId="0" fontId="4" fillId="0" borderId="1" xfId="28" applyBorder="1">
      <alignment/>
      <protection/>
    </xf>
    <xf numFmtId="0" fontId="1" fillId="0" borderId="1" xfId="28" applyFont="1" applyBorder="1">
      <alignment/>
      <protection/>
    </xf>
    <xf numFmtId="38" fontId="4" fillId="0" borderId="1" xfId="17" applyBorder="1" applyAlignment="1">
      <alignment/>
    </xf>
    <xf numFmtId="0" fontId="4" fillId="0" borderId="4" xfId="28" applyBorder="1">
      <alignment/>
      <protection/>
    </xf>
    <xf numFmtId="38" fontId="4" fillId="0" borderId="2" xfId="17" applyFont="1" applyBorder="1" applyAlignment="1">
      <alignment horizontal="centerContinuous"/>
    </xf>
    <xf numFmtId="0" fontId="4" fillId="0" borderId="2" xfId="28" applyBorder="1" applyAlignment="1">
      <alignment horizontal="centerContinuous"/>
      <protection/>
    </xf>
    <xf numFmtId="0" fontId="4" fillId="0" borderId="3" xfId="28" applyBorder="1" applyAlignment="1">
      <alignment horizontal="centerContinuous"/>
      <protection/>
    </xf>
    <xf numFmtId="0" fontId="6" fillId="0" borderId="2" xfId="28" applyFont="1" applyBorder="1" applyAlignment="1">
      <alignment horizontal="centerContinuous"/>
      <protection/>
    </xf>
    <xf numFmtId="0" fontId="4" fillId="0" borderId="3" xfId="28" applyBorder="1" applyAlignment="1">
      <alignment horizontal="center"/>
      <protection/>
    </xf>
    <xf numFmtId="0" fontId="6" fillId="0" borderId="3" xfId="28" applyFont="1" applyBorder="1" applyAlignment="1">
      <alignment horizontal="center"/>
      <protection/>
    </xf>
    <xf numFmtId="0" fontId="6" fillId="0" borderId="0" xfId="28" applyFont="1" applyBorder="1">
      <alignment/>
      <protection/>
    </xf>
    <xf numFmtId="0" fontId="6" fillId="0" borderId="0" xfId="28" applyFont="1">
      <alignment/>
      <protection/>
    </xf>
    <xf numFmtId="0" fontId="0" fillId="0" borderId="4" xfId="28" applyFont="1" applyBorder="1">
      <alignment/>
      <protection/>
    </xf>
    <xf numFmtId="178" fontId="6" fillId="0" borderId="0" xfId="17" applyNumberFormat="1" applyFont="1" applyAlignment="1">
      <alignment/>
    </xf>
    <xf numFmtId="0" fontId="4" fillId="0" borderId="0" xfId="28" applyFont="1">
      <alignment/>
      <protection/>
    </xf>
    <xf numFmtId="0" fontId="4" fillId="0" borderId="4" xfId="28" applyBorder="1" applyAlignment="1">
      <alignment horizontal="distributed"/>
      <protection/>
    </xf>
    <xf numFmtId="0" fontId="7" fillId="0" borderId="4" xfId="28" applyFont="1" applyBorder="1" applyAlignment="1">
      <alignment horizontal="distributed"/>
      <protection/>
    </xf>
    <xf numFmtId="0" fontId="4" fillId="0" borderId="2" xfId="28" applyBorder="1">
      <alignment/>
      <protection/>
    </xf>
    <xf numFmtId="0" fontId="4" fillId="0" borderId="3" xfId="28" applyBorder="1" applyAlignment="1">
      <alignment/>
      <protection/>
    </xf>
    <xf numFmtId="0" fontId="4" fillId="0" borderId="0" xfId="29">
      <alignment/>
      <protection/>
    </xf>
    <xf numFmtId="0" fontId="1" fillId="0" borderId="0" xfId="29" applyFont="1">
      <alignment/>
      <protection/>
    </xf>
    <xf numFmtId="0" fontId="4" fillId="0" borderId="1" xfId="29" applyBorder="1">
      <alignment/>
      <protection/>
    </xf>
    <xf numFmtId="0" fontId="4" fillId="0" borderId="0" xfId="29" applyBorder="1" applyAlignment="1">
      <alignment/>
      <protection/>
    </xf>
    <xf numFmtId="0" fontId="4" fillId="0" borderId="4" xfId="29" applyBorder="1" applyAlignment="1">
      <alignment/>
      <protection/>
    </xf>
    <xf numFmtId="0" fontId="4" fillId="0" borderId="7" xfId="29" applyBorder="1" applyAlignment="1">
      <alignment horizontal="centerContinuous"/>
      <protection/>
    </xf>
    <xf numFmtId="0" fontId="6" fillId="0" borderId="2" xfId="29" applyFont="1" applyBorder="1" applyAlignment="1">
      <alignment horizontal="centerContinuous"/>
      <protection/>
    </xf>
    <xf numFmtId="0" fontId="4" fillId="0" borderId="2" xfId="29" applyBorder="1" applyAlignment="1">
      <alignment horizontal="centerContinuous"/>
      <protection/>
    </xf>
    <xf numFmtId="0" fontId="4" fillId="0" borderId="2" xfId="29" applyBorder="1" applyAlignment="1">
      <alignment horizontal="centerContinuous" vertical="top"/>
      <protection/>
    </xf>
    <xf numFmtId="0" fontId="4" fillId="0" borderId="3" xfId="29" applyBorder="1" applyAlignment="1">
      <alignment horizontal="centerContinuous" vertical="top"/>
      <protection/>
    </xf>
    <xf numFmtId="0" fontId="4" fillId="0" borderId="6" xfId="29" applyBorder="1" applyAlignment="1">
      <alignment horizontal="center" vertical="center"/>
      <protection/>
    </xf>
    <xf numFmtId="0" fontId="6" fillId="0" borderId="6" xfId="29" applyFont="1" applyBorder="1" applyAlignment="1">
      <alignment horizontal="center" vertical="center"/>
      <protection/>
    </xf>
    <xf numFmtId="0" fontId="4" fillId="0" borderId="6" xfId="29" applyBorder="1" applyAlignment="1">
      <alignment horizontal="distributed" vertical="center" wrapText="1"/>
      <protection/>
    </xf>
    <xf numFmtId="0" fontId="4" fillId="0" borderId="0" xfId="29" applyAlignment="1">
      <alignment vertical="center"/>
      <protection/>
    </xf>
    <xf numFmtId="0" fontId="4" fillId="0" borderId="0" xfId="29" applyBorder="1">
      <alignment/>
      <protection/>
    </xf>
    <xf numFmtId="0" fontId="4" fillId="0" borderId="4" xfId="29" applyBorder="1">
      <alignment/>
      <protection/>
    </xf>
    <xf numFmtId="0" fontId="6" fillId="0" borderId="0" xfId="29" applyFont="1">
      <alignment/>
      <protection/>
    </xf>
    <xf numFmtId="0" fontId="6" fillId="0" borderId="0" xfId="29" applyFont="1" applyBorder="1" applyAlignment="1">
      <alignment/>
      <protection/>
    </xf>
    <xf numFmtId="0" fontId="4" fillId="0" borderId="4" xfId="29" applyBorder="1" applyAlignment="1">
      <alignment horizontal="distributed"/>
      <protection/>
    </xf>
    <xf numFmtId="179" fontId="4" fillId="0" borderId="0" xfId="29" applyNumberFormat="1">
      <alignment/>
      <protection/>
    </xf>
    <xf numFmtId="204" fontId="4" fillId="0" borderId="0" xfId="17" applyNumberFormat="1" applyAlignment="1">
      <alignment/>
    </xf>
    <xf numFmtId="179" fontId="4" fillId="0" borderId="0" xfId="29" applyNumberFormat="1" applyAlignment="1">
      <alignment horizontal="right"/>
      <protection/>
    </xf>
    <xf numFmtId="0" fontId="7" fillId="0" borderId="4" xfId="29" applyFont="1" applyBorder="1" applyAlignment="1">
      <alignment horizontal="distributed"/>
      <protection/>
    </xf>
    <xf numFmtId="0" fontId="4" fillId="0" borderId="4" xfId="29" applyBorder="1" applyAlignment="1">
      <alignment horizontal="right"/>
      <protection/>
    </xf>
    <xf numFmtId="204" fontId="4" fillId="0" borderId="0" xfId="17" applyNumberFormat="1" applyFont="1" applyAlignment="1">
      <alignment horizontal="right"/>
    </xf>
    <xf numFmtId="0" fontId="4" fillId="0" borderId="2" xfId="29" applyBorder="1" applyAlignment="1">
      <alignment/>
      <protection/>
    </xf>
    <xf numFmtId="0" fontId="4" fillId="0" borderId="3" xfId="29" applyBorder="1">
      <alignment/>
      <protection/>
    </xf>
    <xf numFmtId="0" fontId="4" fillId="0" borderId="2" xfId="29" applyBorder="1">
      <alignment/>
      <protection/>
    </xf>
    <xf numFmtId="0" fontId="1" fillId="0" borderId="0" xfId="30" applyFont="1">
      <alignment/>
      <protection/>
    </xf>
    <xf numFmtId="0" fontId="4" fillId="0" borderId="0" xfId="30">
      <alignment/>
      <protection/>
    </xf>
    <xf numFmtId="0" fontId="4" fillId="0" borderId="1" xfId="30" applyBorder="1">
      <alignment/>
      <protection/>
    </xf>
    <xf numFmtId="0" fontId="4" fillId="0" borderId="2" xfId="30" applyBorder="1" applyAlignment="1">
      <alignment horizontal="center" vertical="center"/>
      <protection/>
    </xf>
    <xf numFmtId="0" fontId="4" fillId="0" borderId="6" xfId="30" applyBorder="1" applyAlignment="1">
      <alignment horizontal="center" vertical="center"/>
      <protection/>
    </xf>
    <xf numFmtId="0" fontId="6" fillId="0" borderId="6" xfId="30" applyFont="1" applyBorder="1" applyAlignment="1">
      <alignment horizontal="center" vertical="center"/>
      <protection/>
    </xf>
    <xf numFmtId="0" fontId="4" fillId="0" borderId="0" xfId="30" applyAlignment="1">
      <alignment vertical="center"/>
      <protection/>
    </xf>
    <xf numFmtId="0" fontId="4" fillId="0" borderId="4" xfId="30" applyBorder="1">
      <alignment/>
      <protection/>
    </xf>
    <xf numFmtId="0" fontId="6" fillId="0" borderId="0" xfId="30" applyFont="1">
      <alignment/>
      <protection/>
    </xf>
    <xf numFmtId="0" fontId="4" fillId="0" borderId="4" xfId="30" applyBorder="1" applyAlignment="1">
      <alignment horizontal="distributed"/>
      <protection/>
    </xf>
    <xf numFmtId="0" fontId="4" fillId="0" borderId="3" xfId="30" applyBorder="1">
      <alignment/>
      <protection/>
    </xf>
    <xf numFmtId="0" fontId="4" fillId="0" borderId="2" xfId="30" applyBorder="1">
      <alignment/>
      <protection/>
    </xf>
    <xf numFmtId="0" fontId="6" fillId="0" borderId="2" xfId="30" applyFont="1" applyBorder="1">
      <alignment/>
      <protection/>
    </xf>
    <xf numFmtId="0" fontId="4" fillId="0" borderId="0" xfId="30" applyBorder="1">
      <alignment/>
      <protection/>
    </xf>
    <xf numFmtId="0" fontId="1" fillId="0" borderId="0" xfId="31" applyFont="1">
      <alignment/>
      <protection/>
    </xf>
    <xf numFmtId="0" fontId="4" fillId="0" borderId="0" xfId="31">
      <alignment/>
      <protection/>
    </xf>
    <xf numFmtId="0" fontId="4" fillId="0" borderId="1" xfId="31" applyBorder="1">
      <alignment/>
      <protection/>
    </xf>
    <xf numFmtId="0" fontId="4" fillId="0" borderId="2" xfId="31" applyBorder="1" applyAlignment="1">
      <alignment horizontal="center"/>
      <protection/>
    </xf>
    <xf numFmtId="0" fontId="4" fillId="0" borderId="6" xfId="31" applyBorder="1" applyAlignment="1">
      <alignment horizontal="center"/>
      <protection/>
    </xf>
    <xf numFmtId="0" fontId="6" fillId="0" borderId="6" xfId="31" applyFont="1" applyBorder="1" applyAlignment="1">
      <alignment horizontal="center"/>
      <protection/>
    </xf>
    <xf numFmtId="0" fontId="4" fillId="0" borderId="4" xfId="31" applyBorder="1">
      <alignment/>
      <protection/>
    </xf>
    <xf numFmtId="0" fontId="6" fillId="0" borderId="0" xfId="31" applyFont="1">
      <alignment/>
      <protection/>
    </xf>
    <xf numFmtId="0" fontId="4" fillId="0" borderId="4" xfId="31" applyBorder="1" applyAlignment="1">
      <alignment horizontal="right"/>
      <protection/>
    </xf>
    <xf numFmtId="0" fontId="4" fillId="0" borderId="3" xfId="31" applyBorder="1">
      <alignment/>
      <protection/>
    </xf>
    <xf numFmtId="0" fontId="4" fillId="0" borderId="2" xfId="31" applyBorder="1">
      <alignment/>
      <protection/>
    </xf>
    <xf numFmtId="0" fontId="4" fillId="0" borderId="0" xfId="30" applyFont="1" applyBorder="1">
      <alignment/>
      <protection/>
    </xf>
    <xf numFmtId="179" fontId="6" fillId="0" borderId="0" xfId="30" applyNumberFormat="1" applyFont="1">
      <alignment/>
      <protection/>
    </xf>
    <xf numFmtId="38" fontId="6" fillId="0" borderId="0" xfId="17" applyFont="1" applyBorder="1" applyAlignment="1">
      <alignment/>
    </xf>
    <xf numFmtId="198" fontId="13" fillId="0" borderId="0" xfId="17" applyNumberFormat="1" applyFont="1" applyBorder="1" applyAlignment="1">
      <alignment horizontal="center"/>
    </xf>
    <xf numFmtId="38" fontId="6" fillId="0" borderId="2" xfId="21" applyNumberFormat="1" applyFont="1" applyBorder="1">
      <alignment/>
      <protection/>
    </xf>
    <xf numFmtId="38" fontId="4" fillId="0" borderId="2" xfId="17" applyFont="1" applyBorder="1" applyAlignment="1">
      <alignment/>
    </xf>
    <xf numFmtId="38" fontId="4" fillId="0" borderId="2" xfId="17" applyBorder="1" applyAlignment="1">
      <alignment/>
    </xf>
    <xf numFmtId="0" fontId="6" fillId="0" borderId="0" xfId="21" applyFont="1">
      <alignment/>
      <protection/>
    </xf>
    <xf numFmtId="0" fontId="6" fillId="0" borderId="1" xfId="21" applyFont="1" applyBorder="1">
      <alignment/>
      <protection/>
    </xf>
    <xf numFmtId="0" fontId="6" fillId="0" borderId="4" xfId="21" applyFont="1" applyBorder="1">
      <alignment/>
      <protection/>
    </xf>
    <xf numFmtId="0" fontId="4" fillId="0" borderId="2" xfId="34" applyFont="1" applyBorder="1" applyAlignment="1">
      <alignment horizontal="centerContinuous"/>
      <protection/>
    </xf>
    <xf numFmtId="0" fontId="4" fillId="0" borderId="0" xfId="34" applyFont="1" applyAlignment="1">
      <alignment horizontal="right"/>
      <protection/>
    </xf>
    <xf numFmtId="38" fontId="6" fillId="0" borderId="0" xfId="17" applyFont="1" applyBorder="1" applyAlignment="1">
      <alignment/>
    </xf>
    <xf numFmtId="0" fontId="6" fillId="0" borderId="0" xfId="27" applyFont="1" applyBorder="1">
      <alignment/>
      <protection/>
    </xf>
    <xf numFmtId="38" fontId="6" fillId="0" borderId="0" xfId="17" applyFont="1" applyAlignment="1">
      <alignment/>
    </xf>
    <xf numFmtId="38" fontId="6" fillId="0" borderId="0" xfId="17" applyFont="1" applyAlignment="1">
      <alignment/>
    </xf>
    <xf numFmtId="0" fontId="1" fillId="0" borderId="0" xfId="0" applyFont="1" applyAlignment="1">
      <alignment/>
    </xf>
    <xf numFmtId="49" fontId="13" fillId="0" borderId="0" xfId="17" applyNumberFormat="1" applyFont="1" applyBorder="1" applyAlignment="1">
      <alignment horizontal="center"/>
    </xf>
    <xf numFmtId="0" fontId="4" fillId="0" borderId="4" xfId="23" applyFont="1" applyBorder="1" applyAlignment="1">
      <alignment horizontal="center"/>
      <protection/>
    </xf>
    <xf numFmtId="38" fontId="4" fillId="0" borderId="0" xfId="25" applyNumberFormat="1" applyFont="1" applyAlignment="1">
      <alignment horizontal="right"/>
      <protection/>
    </xf>
    <xf numFmtId="0" fontId="4" fillId="0" borderId="0" xfId="25" applyAlignment="1">
      <alignment horizontal="right"/>
      <protection/>
    </xf>
    <xf numFmtId="38" fontId="4" fillId="0" borderId="2" xfId="25" applyNumberFormat="1" applyBorder="1">
      <alignment/>
      <protection/>
    </xf>
    <xf numFmtId="0" fontId="4" fillId="0" borderId="1" xfId="34" applyFont="1" applyBorder="1" applyAlignment="1">
      <alignment horizontal="right"/>
      <protection/>
    </xf>
    <xf numFmtId="38" fontId="4" fillId="0" borderId="0" xfId="25" applyNumberFormat="1" applyFont="1">
      <alignment/>
      <protection/>
    </xf>
    <xf numFmtId="0" fontId="4" fillId="0" borderId="4" xfId="34" applyFont="1" applyBorder="1" applyAlignment="1">
      <alignment horizontal="center"/>
      <protection/>
    </xf>
    <xf numFmtId="0" fontId="6" fillId="0" borderId="4" xfId="34" applyFont="1" applyBorder="1" applyAlignment="1">
      <alignment horizontal="centerContinuous"/>
      <protection/>
    </xf>
    <xf numFmtId="179" fontId="4" fillId="0" borderId="0" xfId="34" applyNumberFormat="1" applyFont="1" applyAlignment="1">
      <alignment horizontal="right"/>
      <protection/>
    </xf>
    <xf numFmtId="0" fontId="4" fillId="0" borderId="1" xfId="34" applyFont="1" applyBorder="1">
      <alignment/>
      <protection/>
    </xf>
    <xf numFmtId="0" fontId="4" fillId="0" borderId="0" xfId="32" applyFont="1" applyAlignment="1">
      <alignment horizontal="center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horizontal="right"/>
      <protection/>
    </xf>
    <xf numFmtId="0" fontId="4" fillId="0" borderId="0" xfId="34" applyFont="1">
      <alignment/>
      <protection/>
    </xf>
    <xf numFmtId="0" fontId="4" fillId="0" borderId="0" xfId="22" applyFont="1">
      <alignment/>
      <protection/>
    </xf>
    <xf numFmtId="0" fontId="4" fillId="0" borderId="0" xfId="23" applyFont="1">
      <alignment/>
      <protection/>
    </xf>
    <xf numFmtId="0" fontId="4" fillId="0" borderId="0" xfId="23" applyFont="1" applyAlignment="1">
      <alignment horizontal="right"/>
      <protection/>
    </xf>
    <xf numFmtId="0" fontId="4" fillId="0" borderId="0" xfId="25" applyFont="1">
      <alignment/>
      <protection/>
    </xf>
    <xf numFmtId="0" fontId="4" fillId="0" borderId="0" xfId="25" applyFont="1" applyAlignment="1">
      <alignment horizontal="right"/>
      <protection/>
    </xf>
    <xf numFmtId="0" fontId="4" fillId="0" borderId="0" xfId="26" applyFont="1">
      <alignment/>
      <protection/>
    </xf>
    <xf numFmtId="0" fontId="4" fillId="0" borderId="0" xfId="27" applyFont="1">
      <alignment/>
      <protection/>
    </xf>
    <xf numFmtId="0" fontId="4" fillId="0" borderId="0" xfId="29" applyFont="1" applyAlignment="1">
      <alignment horizontal="centerContinuous"/>
      <protection/>
    </xf>
    <xf numFmtId="0" fontId="4" fillId="0" borderId="0" xfId="29" applyFont="1" applyAlignment="1">
      <alignment horizontal="right"/>
      <protection/>
    </xf>
    <xf numFmtId="0" fontId="4" fillId="0" borderId="0" xfId="29" applyFont="1" applyAlignment="1">
      <alignment horizontal="left"/>
      <protection/>
    </xf>
    <xf numFmtId="0" fontId="4" fillId="0" borderId="0" xfId="30" applyFont="1">
      <alignment/>
      <protection/>
    </xf>
    <xf numFmtId="0" fontId="4" fillId="0" borderId="0" xfId="31" applyFont="1">
      <alignment/>
      <protection/>
    </xf>
    <xf numFmtId="0" fontId="4" fillId="0" borderId="3" xfId="26" applyFont="1" applyBorder="1" applyAlignment="1">
      <alignment horizontal="center" vertical="center"/>
      <protection/>
    </xf>
    <xf numFmtId="0" fontId="4" fillId="0" borderId="6" xfId="26" applyFont="1" applyBorder="1" applyAlignment="1">
      <alignment horizontal="center" vertical="center"/>
      <protection/>
    </xf>
    <xf numFmtId="179" fontId="4" fillId="0" borderId="0" xfId="26" applyNumberFormat="1" applyFont="1">
      <alignment/>
      <protection/>
    </xf>
    <xf numFmtId="0" fontId="4" fillId="0" borderId="3" xfId="23" applyFont="1" applyBorder="1" applyAlignment="1">
      <alignment horizontal="center" vertical="center"/>
      <protection/>
    </xf>
    <xf numFmtId="0" fontId="4" fillId="0" borderId="6" xfId="23" applyFont="1" applyBorder="1" applyAlignment="1">
      <alignment horizontal="center" vertical="center"/>
      <protection/>
    </xf>
    <xf numFmtId="38" fontId="0" fillId="0" borderId="0" xfId="17" applyAlignment="1">
      <alignment/>
    </xf>
    <xf numFmtId="0" fontId="4" fillId="0" borderId="6" xfId="31" applyFont="1" applyBorder="1" applyAlignment="1">
      <alignment horizontal="center"/>
      <protection/>
    </xf>
    <xf numFmtId="0" fontId="4" fillId="0" borderId="6" xfId="30" applyFont="1" applyBorder="1" applyAlignment="1">
      <alignment horizontal="center" vertical="center"/>
      <protection/>
    </xf>
    <xf numFmtId="179" fontId="4" fillId="0" borderId="0" xfId="30" applyNumberFormat="1" applyFont="1">
      <alignment/>
      <protection/>
    </xf>
    <xf numFmtId="0" fontId="4" fillId="0" borderId="1" xfId="30" applyFont="1" applyBorder="1">
      <alignment/>
      <protection/>
    </xf>
    <xf numFmtId="38" fontId="4" fillId="0" borderId="0" xfId="17" applyFont="1" applyAlignment="1">
      <alignment horizontal="centerContinuous"/>
    </xf>
    <xf numFmtId="38" fontId="9" fillId="0" borderId="0" xfId="17" applyFont="1" applyAlignment="1">
      <alignment/>
    </xf>
    <xf numFmtId="38" fontId="4" fillId="0" borderId="4" xfId="17" applyBorder="1" applyAlignment="1">
      <alignment/>
    </xf>
    <xf numFmtId="38" fontId="6" fillId="0" borderId="2" xfId="17" applyFont="1" applyBorder="1" applyAlignment="1">
      <alignment horizontal="centerContinuous"/>
    </xf>
    <xf numFmtId="38" fontId="6" fillId="0" borderId="3" xfId="17" applyFont="1" applyBorder="1" applyAlignment="1">
      <alignment horizontal="centerContinuous"/>
    </xf>
    <xf numFmtId="38" fontId="4" fillId="0" borderId="2" xfId="17" applyBorder="1" applyAlignment="1">
      <alignment horizontal="centerContinuous"/>
    </xf>
    <xf numFmtId="38" fontId="4" fillId="0" borderId="3" xfId="17" applyBorder="1" applyAlignment="1">
      <alignment horizontal="centerContinuous"/>
    </xf>
    <xf numFmtId="38" fontId="6" fillId="0" borderId="3" xfId="17" applyFont="1" applyBorder="1" applyAlignment="1">
      <alignment horizontal="center"/>
    </xf>
    <xf numFmtId="38" fontId="4" fillId="0" borderId="4" xfId="17" applyBorder="1" applyAlignment="1">
      <alignment horizontal="distributed"/>
    </xf>
    <xf numFmtId="38" fontId="4" fillId="0" borderId="4" xfId="17" applyFont="1" applyBorder="1" applyAlignment="1">
      <alignment horizontal="distributed"/>
    </xf>
    <xf numFmtId="38" fontId="4" fillId="0" borderId="3" xfId="17" applyBorder="1" applyAlignment="1">
      <alignment horizontal="distributed"/>
    </xf>
    <xf numFmtId="38" fontId="4" fillId="0" borderId="0" xfId="17" applyBorder="1" applyAlignment="1">
      <alignment horizontal="distributed"/>
    </xf>
    <xf numFmtId="0" fontId="4" fillId="0" borderId="3" xfId="25" applyFont="1" applyBorder="1" applyAlignment="1">
      <alignment horizontal="center"/>
      <protection/>
    </xf>
    <xf numFmtId="0" fontId="4" fillId="0" borderId="4" xfId="28" applyFont="1" applyBorder="1" applyAlignment="1">
      <alignment horizontal="distributed"/>
      <protection/>
    </xf>
    <xf numFmtId="0" fontId="0" fillId="0" borderId="7" xfId="35" applyBorder="1" applyAlignment="1">
      <alignment horizontal="centerContinuous"/>
      <protection/>
    </xf>
    <xf numFmtId="0" fontId="0" fillId="0" borderId="0" xfId="35" applyFont="1" applyBorder="1" applyAlignment="1">
      <alignment horizontal="centerContinuous"/>
      <protection/>
    </xf>
    <xf numFmtId="0" fontId="0" fillId="0" borderId="0" xfId="35" applyBorder="1" applyAlignment="1">
      <alignment horizontal="centerContinuous"/>
      <protection/>
    </xf>
    <xf numFmtId="0" fontId="0" fillId="0" borderId="0" xfId="35" applyFont="1" applyBorder="1" applyAlignment="1">
      <alignment horizontal="center"/>
      <protection/>
    </xf>
    <xf numFmtId="0" fontId="4" fillId="0" borderId="0" xfId="24" applyFill="1" applyBorder="1">
      <alignment/>
      <protection/>
    </xf>
    <xf numFmtId="0" fontId="0" fillId="0" borderId="10" xfId="35" applyFont="1" applyBorder="1" applyAlignment="1">
      <alignment horizontal="center"/>
      <protection/>
    </xf>
    <xf numFmtId="0" fontId="0" fillId="0" borderId="6" xfId="35" applyFont="1" applyBorder="1" applyAlignment="1">
      <alignment horizontal="centerContinuous"/>
      <protection/>
    </xf>
    <xf numFmtId="0" fontId="0" fillId="0" borderId="7" xfId="35" applyFont="1" applyBorder="1" applyAlignment="1">
      <alignment horizontal="centerContinuous"/>
      <protection/>
    </xf>
    <xf numFmtId="0" fontId="0" fillId="0" borderId="11" xfId="35" applyFont="1" applyBorder="1" applyAlignment="1">
      <alignment horizontal="center"/>
      <protection/>
    </xf>
    <xf numFmtId="0" fontId="0" fillId="0" borderId="12" xfId="35" applyFont="1" applyBorder="1">
      <alignment/>
      <protection/>
    </xf>
    <xf numFmtId="0" fontId="0" fillId="0" borderId="13" xfId="35" applyFont="1" applyBorder="1" applyAlignment="1">
      <alignment horizontal="centerContinuous"/>
      <protection/>
    </xf>
    <xf numFmtId="0" fontId="0" fillId="0" borderId="13" xfId="35" applyBorder="1" applyAlignment="1">
      <alignment horizontal="centerContinuous"/>
      <protection/>
    </xf>
    <xf numFmtId="0" fontId="4" fillId="0" borderId="13" xfId="24" applyBorder="1" applyAlignment="1">
      <alignment horizontal="centerContinuous"/>
      <protection/>
    </xf>
    <xf numFmtId="0" fontId="4" fillId="0" borderId="0" xfId="24" applyBorder="1" applyAlignment="1">
      <alignment horizontal="centerContinuous"/>
      <protection/>
    </xf>
    <xf numFmtId="0" fontId="6" fillId="0" borderId="0" xfId="24" applyFont="1" applyBorder="1">
      <alignment/>
      <protection/>
    </xf>
    <xf numFmtId="0" fontId="1" fillId="0" borderId="0" xfId="35" applyFont="1" applyBorder="1">
      <alignment/>
      <protection/>
    </xf>
    <xf numFmtId="0" fontId="8" fillId="0" borderId="13" xfId="35" applyFont="1" applyBorder="1" applyAlignment="1">
      <alignment horizontal="center"/>
      <protection/>
    </xf>
    <xf numFmtId="0" fontId="4" fillId="0" borderId="4" xfId="34" applyFont="1" applyBorder="1" applyAlignment="1">
      <alignment horizontal="centerContinuous"/>
      <protection/>
    </xf>
    <xf numFmtId="0" fontId="4" fillId="0" borderId="3" xfId="21" applyFont="1" applyBorder="1" applyAlignment="1">
      <alignment horizontal="center"/>
      <protection/>
    </xf>
    <xf numFmtId="0" fontId="4" fillId="0" borderId="14" xfId="21" applyBorder="1" applyAlignment="1">
      <alignment horizontal="center"/>
      <protection/>
    </xf>
    <xf numFmtId="0" fontId="4" fillId="0" borderId="3" xfId="22" applyFont="1" applyBorder="1" applyAlignment="1">
      <alignment horizontal="centerContinuous" vertical="center"/>
      <protection/>
    </xf>
    <xf numFmtId="0" fontId="4" fillId="0" borderId="2" xfId="22" applyFont="1" applyBorder="1" applyAlignment="1">
      <alignment horizontal="centerContinuous" vertical="center"/>
      <protection/>
    </xf>
    <xf numFmtId="0" fontId="6" fillId="0" borderId="15" xfId="22" applyFont="1" applyBorder="1" applyAlignment="1">
      <alignment horizontal="centerContinuous" vertical="center"/>
      <protection/>
    </xf>
    <xf numFmtId="0" fontId="4" fillId="0" borderId="3" xfId="27" applyFont="1" applyBorder="1" applyAlignment="1">
      <alignment horizontal="center" vertical="center"/>
      <protection/>
    </xf>
    <xf numFmtId="0" fontId="4" fillId="0" borderId="0" xfId="27" applyFont="1" applyAlignment="1">
      <alignment/>
      <protection/>
    </xf>
    <xf numFmtId="38" fontId="14" fillId="0" borderId="0" xfId="17" applyFont="1" applyAlignment="1">
      <alignment/>
    </xf>
    <xf numFmtId="38" fontId="1" fillId="0" borderId="0" xfId="17" applyFont="1" applyAlignment="1">
      <alignment/>
    </xf>
    <xf numFmtId="0" fontId="4" fillId="0" borderId="2" xfId="32" applyFont="1" applyBorder="1" applyAlignment="1">
      <alignment horizontal="centerContinuous" vertical="center"/>
      <protection/>
    </xf>
    <xf numFmtId="38" fontId="4" fillId="0" borderId="0" xfId="17" applyFont="1" applyBorder="1" applyAlignment="1">
      <alignment/>
    </xf>
    <xf numFmtId="49" fontId="7" fillId="0" borderId="0" xfId="17" applyNumberFormat="1" applyFont="1" applyBorder="1" applyAlignment="1">
      <alignment horizontal="center"/>
    </xf>
    <xf numFmtId="0" fontId="4" fillId="0" borderId="2" xfId="29" applyFont="1" applyBorder="1" applyAlignment="1">
      <alignment horizontal="center"/>
      <protection/>
    </xf>
    <xf numFmtId="0" fontId="4" fillId="0" borderId="6" xfId="29" applyFont="1" applyBorder="1" applyAlignment="1">
      <alignment horizontal="center" vertical="center"/>
      <protection/>
    </xf>
    <xf numFmtId="0" fontId="4" fillId="0" borderId="0" xfId="29" applyFont="1">
      <alignment/>
      <protection/>
    </xf>
    <xf numFmtId="0" fontId="4" fillId="0" borderId="1" xfId="29" applyFont="1" applyBorder="1" applyAlignment="1">
      <alignment horizontal="right"/>
      <protection/>
    </xf>
    <xf numFmtId="0" fontId="4" fillId="0" borderId="12" xfId="25" applyBorder="1">
      <alignment/>
      <protection/>
    </xf>
    <xf numFmtId="0" fontId="4" fillId="0" borderId="16" xfId="25" applyBorder="1">
      <alignment/>
      <protection/>
    </xf>
    <xf numFmtId="38" fontId="4" fillId="0" borderId="6" xfId="17" applyBorder="1" applyAlignment="1">
      <alignment/>
    </xf>
    <xf numFmtId="0" fontId="4" fillId="0" borderId="15" xfId="25" applyFont="1" applyBorder="1" applyAlignment="1">
      <alignment horizontal="center"/>
      <protection/>
    </xf>
    <xf numFmtId="0" fontId="4" fillId="0" borderId="12" xfId="25" applyFont="1" applyBorder="1" applyAlignment="1">
      <alignment horizontal="center"/>
      <protection/>
    </xf>
    <xf numFmtId="0" fontId="4" fillId="0" borderId="2" xfId="25" applyFont="1" applyBorder="1" applyAlignment="1">
      <alignment horizontal="center"/>
      <protection/>
    </xf>
    <xf numFmtId="0" fontId="7" fillId="0" borderId="0" xfId="25" applyFont="1">
      <alignment/>
      <protection/>
    </xf>
    <xf numFmtId="0" fontId="7" fillId="0" borderId="1" xfId="25" applyFont="1" applyBorder="1">
      <alignment/>
      <protection/>
    </xf>
    <xf numFmtId="38" fontId="0" fillId="0" borderId="0" xfId="17" applyFont="1" applyAlignment="1" quotePrefix="1">
      <alignment horizontal="right"/>
    </xf>
    <xf numFmtId="38" fontId="4" fillId="0" borderId="4" xfId="17" applyFont="1" applyBorder="1" applyAlignment="1">
      <alignment/>
    </xf>
    <xf numFmtId="178" fontId="0" fillId="0" borderId="0" xfId="17" applyNumberFormat="1" applyAlignment="1">
      <alignment/>
    </xf>
    <xf numFmtId="0" fontId="4" fillId="0" borderId="1" xfId="30" applyFont="1" applyBorder="1" applyAlignment="1">
      <alignment horizontal="right"/>
      <protection/>
    </xf>
    <xf numFmtId="0" fontId="4" fillId="0" borderId="1" xfId="31" applyFont="1" applyBorder="1">
      <alignment/>
      <protection/>
    </xf>
    <xf numFmtId="38" fontId="4" fillId="0" borderId="1" xfId="17" applyBorder="1" applyAlignment="1">
      <alignment horizontal="right"/>
    </xf>
    <xf numFmtId="0" fontId="4" fillId="0" borderId="1" xfId="24" applyFont="1" applyBorder="1">
      <alignment/>
      <protection/>
    </xf>
    <xf numFmtId="0" fontId="4" fillId="0" borderId="1" xfId="26" applyBorder="1" applyAlignment="1">
      <alignment horizontal="right"/>
      <protection/>
    </xf>
    <xf numFmtId="0" fontId="1" fillId="0" borderId="13" xfId="35" applyFont="1" applyBorder="1" applyAlignment="1">
      <alignment horizontal="center"/>
      <protection/>
    </xf>
    <xf numFmtId="38" fontId="0" fillId="0" borderId="0" xfId="17" applyFont="1" applyAlignment="1">
      <alignment/>
    </xf>
    <xf numFmtId="0" fontId="4" fillId="0" borderId="0" xfId="26" applyFont="1" applyAlignment="1">
      <alignment horizontal="right"/>
      <protection/>
    </xf>
    <xf numFmtId="0" fontId="6" fillId="0" borderId="2" xfId="28" applyFont="1" applyBorder="1" applyAlignment="1">
      <alignment horizontal="center"/>
      <protection/>
    </xf>
    <xf numFmtId="0" fontId="4" fillId="0" borderId="1" xfId="28" applyFont="1" applyBorder="1">
      <alignment/>
      <protection/>
    </xf>
    <xf numFmtId="178" fontId="4" fillId="0" borderId="0" xfId="17" applyNumberFormat="1" applyFont="1" applyAlignment="1">
      <alignment/>
    </xf>
    <xf numFmtId="179" fontId="4" fillId="0" borderId="0" xfId="17" applyNumberFormat="1" applyAlignment="1">
      <alignment/>
    </xf>
    <xf numFmtId="38" fontId="4" fillId="0" borderId="0" xfId="17" applyNumberFormat="1" applyAlignment="1">
      <alignment/>
    </xf>
    <xf numFmtId="198" fontId="4" fillId="0" borderId="0" xfId="17" applyNumberFormat="1" applyAlignment="1">
      <alignment/>
    </xf>
    <xf numFmtId="205" fontId="4" fillId="0" borderId="0" xfId="17" applyNumberFormat="1" applyAlignment="1">
      <alignment/>
    </xf>
    <xf numFmtId="38" fontId="4" fillId="0" borderId="0" xfId="17" applyNumberFormat="1" applyFont="1" applyAlignment="1">
      <alignment/>
    </xf>
    <xf numFmtId="179" fontId="4" fillId="0" borderId="0" xfId="17" applyNumberFormat="1" applyFont="1" applyAlignment="1">
      <alignment/>
    </xf>
    <xf numFmtId="178" fontId="4" fillId="0" borderId="2" xfId="17" applyNumberFormat="1" applyFont="1" applyBorder="1" applyAlignment="1">
      <alignment/>
    </xf>
    <xf numFmtId="0" fontId="4" fillId="0" borderId="17" xfId="21" applyFont="1" applyBorder="1" applyAlignment="1">
      <alignment horizontal="distributed"/>
      <protection/>
    </xf>
    <xf numFmtId="38" fontId="4" fillId="0" borderId="0" xfId="17" applyFont="1" applyBorder="1" applyAlignment="1">
      <alignment/>
    </xf>
    <xf numFmtId="0" fontId="4" fillId="0" borderId="0" xfId="27" applyFont="1" applyBorder="1">
      <alignment/>
      <protection/>
    </xf>
    <xf numFmtId="38" fontId="12" fillId="0" borderId="0" xfId="17" applyFont="1" applyAlignment="1">
      <alignment/>
    </xf>
    <xf numFmtId="0" fontId="4" fillId="0" borderId="2" xfId="27" applyFont="1" applyBorder="1" applyAlignment="1">
      <alignment/>
      <protection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8" xfId="35" applyFont="1" applyBorder="1" applyAlignment="1">
      <alignment horizontal="centerContinuous"/>
      <protection/>
    </xf>
    <xf numFmtId="0" fontId="0" fillId="0" borderId="11" xfId="35" applyBorder="1" applyAlignment="1">
      <alignment horizontal="center"/>
      <protection/>
    </xf>
    <xf numFmtId="38" fontId="11" fillId="0" borderId="2" xfId="17" applyFont="1" applyBorder="1" applyAlignment="1">
      <alignment/>
    </xf>
    <xf numFmtId="38" fontId="10" fillId="0" borderId="2" xfId="17" applyFont="1" applyBorder="1" applyAlignment="1">
      <alignment/>
    </xf>
    <xf numFmtId="0" fontId="0" fillId="0" borderId="0" xfId="35" applyBorder="1" applyAlignment="1">
      <alignment horizontal="center"/>
      <protection/>
    </xf>
    <xf numFmtId="0" fontId="8" fillId="0" borderId="0" xfId="35" applyFont="1" applyBorder="1" applyAlignment="1">
      <alignment horizontal="center"/>
      <protection/>
    </xf>
    <xf numFmtId="38" fontId="11" fillId="0" borderId="0" xfId="17" applyFont="1" applyBorder="1" applyAlignment="1">
      <alignment/>
    </xf>
    <xf numFmtId="0" fontId="8" fillId="0" borderId="0" xfId="35" applyFont="1" applyBorder="1" applyAlignment="1">
      <alignment horizontal="centerContinuous"/>
      <protection/>
    </xf>
    <xf numFmtId="0" fontId="0" fillId="0" borderId="19" xfId="35" applyBorder="1">
      <alignment/>
      <protection/>
    </xf>
    <xf numFmtId="38" fontId="10" fillId="0" borderId="18" xfId="17" applyFont="1" applyBorder="1" applyAlignment="1">
      <alignment/>
    </xf>
    <xf numFmtId="38" fontId="10" fillId="0" borderId="13" xfId="17" applyFont="1" applyBorder="1" applyAlignment="1">
      <alignment/>
    </xf>
    <xf numFmtId="178" fontId="10" fillId="0" borderId="13" xfId="17" applyNumberFormat="1" applyFont="1" applyBorder="1" applyAlignment="1">
      <alignment/>
    </xf>
    <xf numFmtId="38" fontId="11" fillId="0" borderId="18" xfId="17" applyFont="1" applyBorder="1" applyAlignment="1">
      <alignment/>
    </xf>
    <xf numFmtId="38" fontId="11" fillId="0" borderId="13" xfId="17" applyFont="1" applyBorder="1" applyAlignment="1">
      <alignment/>
    </xf>
    <xf numFmtId="178" fontId="11" fillId="0" borderId="13" xfId="17" applyNumberFormat="1" applyFont="1" applyBorder="1" applyAlignment="1">
      <alignment/>
    </xf>
    <xf numFmtId="0" fontId="4" fillId="0" borderId="20" xfId="24" applyBorder="1">
      <alignment/>
      <protection/>
    </xf>
    <xf numFmtId="0" fontId="4" fillId="0" borderId="17" xfId="24" applyFont="1" applyBorder="1" applyAlignment="1">
      <alignment horizontal="centerContinuous"/>
      <protection/>
    </xf>
    <xf numFmtId="0" fontId="4" fillId="0" borderId="15" xfId="24" applyFont="1" applyBorder="1" applyAlignment="1">
      <alignment horizontal="centerContinuous"/>
      <protection/>
    </xf>
    <xf numFmtId="0" fontId="0" fillId="0" borderId="15" xfId="35" applyFont="1" applyBorder="1" applyAlignment="1">
      <alignment horizontal="centerContinuous"/>
      <protection/>
    </xf>
    <xf numFmtId="0" fontId="0" fillId="0" borderId="21" xfId="35" applyBorder="1">
      <alignment/>
      <protection/>
    </xf>
    <xf numFmtId="178" fontId="6" fillId="0" borderId="0" xfId="17" applyNumberFormat="1" applyFont="1" applyAlignment="1">
      <alignment/>
    </xf>
    <xf numFmtId="38" fontId="6" fillId="0" borderId="2" xfId="17" applyFont="1" applyBorder="1" applyAlignment="1">
      <alignment/>
    </xf>
    <xf numFmtId="178" fontId="6" fillId="0" borderId="0" xfId="34" applyNumberFormat="1" applyFont="1">
      <alignment/>
      <protection/>
    </xf>
    <xf numFmtId="178" fontId="6" fillId="0" borderId="0" xfId="34" applyNumberFormat="1" applyFont="1" applyAlignment="1">
      <alignment horizontal="right"/>
      <protection/>
    </xf>
    <xf numFmtId="3" fontId="6" fillId="0" borderId="0" xfId="34" applyNumberFormat="1" applyFont="1">
      <alignment/>
      <protection/>
    </xf>
    <xf numFmtId="0" fontId="6" fillId="0" borderId="0" xfId="34" applyFont="1" applyAlignment="1">
      <alignment horizontal="right"/>
      <protection/>
    </xf>
    <xf numFmtId="179" fontId="6" fillId="0" borderId="0" xfId="17" applyNumberFormat="1" applyFont="1" applyAlignment="1">
      <alignment/>
    </xf>
    <xf numFmtId="0" fontId="0" fillId="0" borderId="0" xfId="34" applyFont="1" applyBorder="1" applyAlignment="1">
      <alignment horizontal="distributed"/>
      <protection/>
    </xf>
    <xf numFmtId="0" fontId="4" fillId="0" borderId="0" xfId="34" applyFont="1" applyBorder="1" applyAlignment="1">
      <alignment/>
      <protection/>
    </xf>
    <xf numFmtId="0" fontId="4" fillId="0" borderId="0" xfId="34" applyFont="1" applyBorder="1" applyAlignment="1">
      <alignment horizontal="distributed"/>
      <protection/>
    </xf>
    <xf numFmtId="38" fontId="1" fillId="0" borderId="10" xfId="17" applyFont="1" applyBorder="1" applyAlignment="1">
      <alignment/>
    </xf>
    <xf numFmtId="38" fontId="1" fillId="0" borderId="0" xfId="17" applyFont="1" applyAlignment="1" quotePrefix="1">
      <alignment horizontal="right"/>
    </xf>
    <xf numFmtId="0" fontId="4" fillId="0" borderId="0" xfId="0" applyFont="1" applyAlignment="1">
      <alignment horizontal="right"/>
    </xf>
    <xf numFmtId="0" fontId="0" fillId="0" borderId="15" xfId="35" applyFont="1" applyBorder="1" applyAlignment="1">
      <alignment/>
      <protection/>
    </xf>
    <xf numFmtId="0" fontId="0" fillId="0" borderId="22" xfId="35" applyBorder="1" applyAlignment="1">
      <alignment/>
      <protection/>
    </xf>
    <xf numFmtId="38" fontId="1" fillId="0" borderId="0" xfId="17" applyFont="1" applyAlignment="1">
      <alignment horizontal="right"/>
    </xf>
    <xf numFmtId="38" fontId="4" fillId="0" borderId="10" xfId="17" applyBorder="1" applyAlignment="1">
      <alignment/>
    </xf>
    <xf numFmtId="0" fontId="8" fillId="0" borderId="11" xfId="35" applyFont="1" applyBorder="1" applyAlignment="1">
      <alignment horizontal="center"/>
      <protection/>
    </xf>
    <xf numFmtId="0" fontId="0" fillId="0" borderId="23" xfId="35" applyBorder="1" applyAlignment="1">
      <alignment horizontal="centerContinuous"/>
      <protection/>
    </xf>
    <xf numFmtId="38" fontId="4" fillId="0" borderId="2" xfId="17" applyFont="1" applyBorder="1" applyAlignment="1">
      <alignment/>
    </xf>
    <xf numFmtId="178" fontId="4" fillId="0" borderId="0" xfId="17" applyNumberFormat="1" applyBorder="1" applyAlignment="1">
      <alignment/>
    </xf>
    <xf numFmtId="0" fontId="4" fillId="0" borderId="4" xfId="31" applyFont="1" applyBorder="1">
      <alignment/>
      <protection/>
    </xf>
    <xf numFmtId="0" fontId="4" fillId="0" borderId="4" xfId="29" applyFont="1" applyBorder="1" applyAlignment="1">
      <alignment horizontal="distributed"/>
      <protection/>
    </xf>
    <xf numFmtId="179" fontId="6" fillId="0" borderId="0" xfId="29" applyNumberFormat="1" applyFont="1">
      <alignment/>
      <protection/>
    </xf>
    <xf numFmtId="204" fontId="6" fillId="0" borderId="0" xfId="17" applyNumberFormat="1" applyFont="1" applyAlignment="1">
      <alignment/>
    </xf>
    <xf numFmtId="0" fontId="4" fillId="0" borderId="0" xfId="29" applyFont="1" applyBorder="1">
      <alignment/>
      <protection/>
    </xf>
    <xf numFmtId="0" fontId="4" fillId="0" borderId="4" xfId="26" applyFont="1" applyBorder="1" applyAlignment="1">
      <alignment horizontal="distributed"/>
      <protection/>
    </xf>
    <xf numFmtId="0" fontId="4" fillId="0" borderId="1" xfId="23" applyFont="1" applyBorder="1" applyAlignment="1">
      <alignment/>
      <protection/>
    </xf>
    <xf numFmtId="0" fontId="4" fillId="0" borderId="2" xfId="23" applyFont="1" applyBorder="1" applyAlignment="1">
      <alignment horizontal="center" vertical="center"/>
      <protection/>
    </xf>
    <xf numFmtId="0" fontId="4" fillId="0" borderId="0" xfId="23" applyBorder="1" applyAlignment="1">
      <alignment vertical="center"/>
      <protection/>
    </xf>
    <xf numFmtId="0" fontId="6" fillId="0" borderId="0" xfId="26" applyFont="1" applyAlignment="1">
      <alignment horizontal="right"/>
      <protection/>
    </xf>
    <xf numFmtId="179" fontId="6" fillId="0" borderId="0" xfId="26" applyNumberFormat="1" applyFont="1">
      <alignment/>
      <protection/>
    </xf>
    <xf numFmtId="0" fontId="6" fillId="0" borderId="2" xfId="26" applyFont="1" applyBorder="1">
      <alignment/>
      <protection/>
    </xf>
    <xf numFmtId="38" fontId="6" fillId="0" borderId="0" xfId="17" applyFont="1" applyBorder="1" applyAlignment="1">
      <alignment/>
    </xf>
    <xf numFmtId="38" fontId="6" fillId="0" borderId="0" xfId="17" applyNumberFormat="1" applyFont="1" applyAlignment="1">
      <alignment/>
    </xf>
    <xf numFmtId="38" fontId="6" fillId="0" borderId="2" xfId="17" applyFont="1" applyBorder="1" applyAlignment="1">
      <alignment/>
    </xf>
    <xf numFmtId="38" fontId="6" fillId="0" borderId="2" xfId="17" applyFont="1" applyBorder="1" applyAlignment="1">
      <alignment horizontal="right"/>
    </xf>
    <xf numFmtId="179" fontId="6" fillId="0" borderId="0" xfId="29" applyNumberFormat="1" applyFont="1" applyAlignment="1">
      <alignment horizontal="right"/>
      <protection/>
    </xf>
    <xf numFmtId="0" fontId="0" fillId="0" borderId="1" xfId="35" applyFont="1" applyBorder="1" applyAlignment="1">
      <alignment horizontal="right"/>
      <protection/>
    </xf>
    <xf numFmtId="0" fontId="4" fillId="0" borderId="0" xfId="32" applyFill="1">
      <alignment/>
      <protection/>
    </xf>
  </cellXfs>
  <cellStyles count="23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64" xfId="21"/>
    <cellStyle name="標準_66" xfId="22"/>
    <cellStyle name="標準_67" xfId="23"/>
    <cellStyle name="標準_68" xfId="24"/>
    <cellStyle name="標準_70" xfId="25"/>
    <cellStyle name="標準_71" xfId="26"/>
    <cellStyle name="標準_72" xfId="27"/>
    <cellStyle name="標準_75" xfId="28"/>
    <cellStyle name="標準_76" xfId="29"/>
    <cellStyle name="標準_77" xfId="30"/>
    <cellStyle name="標準_78" xfId="31"/>
    <cellStyle name="標準_自動車輸送実績" xfId="32"/>
    <cellStyle name="標準_電気事業者" xfId="33"/>
    <cellStyle name="標準_道路現況 " xfId="34"/>
    <cellStyle name="標準_福島空港" xfId="35"/>
    <cellStyle name="表示済みのハイパーリンク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75" zoomScaleNormal="75" workbookViewId="0" topLeftCell="A1">
      <selection activeCell="A1" sqref="A1"/>
    </sheetView>
  </sheetViews>
  <sheetFormatPr defaultColWidth="8.796875" defaultRowHeight="15"/>
  <cols>
    <col min="1" max="1" width="2.59765625" style="1" customWidth="1"/>
    <col min="2" max="2" width="19.59765625" style="1" customWidth="1"/>
    <col min="3" max="3" width="8.09765625" style="1" customWidth="1"/>
    <col min="4" max="4" width="4.69921875" style="2" customWidth="1"/>
    <col min="5" max="5" width="8.09765625" style="1" customWidth="1"/>
    <col min="6" max="6" width="4.69921875" style="2" customWidth="1"/>
    <col min="7" max="7" width="8.09765625" style="1" customWidth="1"/>
    <col min="8" max="8" width="4.69921875" style="2" customWidth="1"/>
    <col min="9" max="9" width="8.09765625" style="1" customWidth="1"/>
    <col min="10" max="10" width="4.69921875" style="2" customWidth="1"/>
    <col min="11" max="11" width="9.59765625" style="1" customWidth="1"/>
    <col min="12" max="12" width="5.8984375" style="2" customWidth="1"/>
    <col min="13" max="16384" width="10.59765625" style="1" customWidth="1"/>
  </cols>
  <sheetData>
    <row r="1" spans="1:12" ht="14.25">
      <c r="A1" s="527" t="s">
        <v>0</v>
      </c>
      <c r="J1" s="358"/>
      <c r="L1" s="360" t="s">
        <v>1</v>
      </c>
    </row>
    <row r="3" spans="1:2" ht="17.25">
      <c r="A3" s="3" t="s">
        <v>2</v>
      </c>
      <c r="B3" s="3"/>
    </row>
    <row r="4" spans="1:12" ht="15" thickBot="1">
      <c r="A4" s="4"/>
      <c r="B4" s="4"/>
      <c r="C4" s="4"/>
      <c r="D4" s="5"/>
      <c r="E4" s="4"/>
      <c r="F4" s="5"/>
      <c r="G4" s="4"/>
      <c r="H4" s="5"/>
      <c r="I4" s="4"/>
      <c r="J4" s="5"/>
      <c r="K4" s="4"/>
      <c r="L4" s="5"/>
    </row>
    <row r="5" spans="1:12" s="9" customFormat="1" ht="25.5" customHeight="1" thickTop="1">
      <c r="A5" s="6" t="s">
        <v>3</v>
      </c>
      <c r="B5" s="7"/>
      <c r="C5" s="425" t="s">
        <v>4</v>
      </c>
      <c r="D5" s="7"/>
      <c r="E5" s="6">
        <v>8</v>
      </c>
      <c r="F5" s="7"/>
      <c r="G5" s="6">
        <v>9</v>
      </c>
      <c r="H5" s="7"/>
      <c r="I5" s="6">
        <v>10</v>
      </c>
      <c r="J5" s="7"/>
      <c r="K5" s="8">
        <v>11</v>
      </c>
      <c r="L5" s="8"/>
    </row>
    <row r="6" spans="1:12" ht="14.25">
      <c r="A6" s="10"/>
      <c r="B6" s="11"/>
      <c r="C6" s="12"/>
      <c r="D6" s="13"/>
      <c r="E6" s="12"/>
      <c r="F6" s="13"/>
      <c r="G6" s="12"/>
      <c r="H6" s="13"/>
      <c r="I6" s="12"/>
      <c r="J6" s="13"/>
      <c r="K6" s="14"/>
      <c r="L6" s="15"/>
    </row>
    <row r="7" spans="1:12" ht="14.25">
      <c r="A7" s="16" t="s">
        <v>5</v>
      </c>
      <c r="B7" s="17"/>
      <c r="C7" s="12"/>
      <c r="D7" s="18"/>
      <c r="E7" s="12"/>
      <c r="F7" s="18"/>
      <c r="G7" s="12"/>
      <c r="H7" s="18"/>
      <c r="I7" s="14"/>
      <c r="J7" s="19"/>
      <c r="K7" s="14"/>
      <c r="L7" s="19"/>
    </row>
    <row r="8" spans="1:12" ht="14.25">
      <c r="A8" s="20"/>
      <c r="B8" s="21" t="s">
        <v>6</v>
      </c>
      <c r="C8" s="12">
        <v>225</v>
      </c>
      <c r="D8" s="22">
        <v>49</v>
      </c>
      <c r="E8" s="12">
        <v>225</v>
      </c>
      <c r="F8" s="22">
        <v>49</v>
      </c>
      <c r="G8" s="24">
        <v>225</v>
      </c>
      <c r="H8" s="22">
        <v>49</v>
      </c>
      <c r="I8" s="24">
        <v>222</v>
      </c>
      <c r="J8" s="22">
        <v>49</v>
      </c>
      <c r="K8" s="332">
        <v>220</v>
      </c>
      <c r="L8" s="333">
        <v>49</v>
      </c>
    </row>
    <row r="9" spans="1:12" ht="14.25">
      <c r="A9" s="20"/>
      <c r="B9" s="21" t="s">
        <v>7</v>
      </c>
      <c r="C9" s="12">
        <v>3133</v>
      </c>
      <c r="D9" s="22">
        <v>49</v>
      </c>
      <c r="E9" s="12">
        <v>3114</v>
      </c>
      <c r="F9" s="22">
        <v>49</v>
      </c>
      <c r="G9" s="426">
        <v>3084</v>
      </c>
      <c r="H9" s="22">
        <v>49</v>
      </c>
      <c r="I9" s="426">
        <v>3017</v>
      </c>
      <c r="J9" s="22">
        <v>49</v>
      </c>
      <c r="K9" s="332">
        <v>2965</v>
      </c>
      <c r="L9" s="333">
        <v>49</v>
      </c>
    </row>
    <row r="10" spans="1:12" ht="14.25">
      <c r="A10" s="20"/>
      <c r="B10" s="21" t="s">
        <v>8</v>
      </c>
      <c r="C10" s="12">
        <v>3001.7</v>
      </c>
      <c r="D10" s="22"/>
      <c r="E10" s="12">
        <v>2866.2</v>
      </c>
      <c r="F10" s="22"/>
      <c r="G10" s="426">
        <v>2676.7</v>
      </c>
      <c r="H10" s="22"/>
      <c r="I10" s="426">
        <v>2450</v>
      </c>
      <c r="J10" s="22"/>
      <c r="K10" s="332">
        <v>2337</v>
      </c>
      <c r="L10" s="333"/>
    </row>
    <row r="11" spans="1:12" ht="14.25">
      <c r="A11" s="20"/>
      <c r="B11" s="21" t="s">
        <v>9</v>
      </c>
      <c r="C11" s="12">
        <v>28076.922</v>
      </c>
      <c r="D11" s="22"/>
      <c r="E11" s="12">
        <v>26880.047</v>
      </c>
      <c r="F11" s="22"/>
      <c r="G11" s="426">
        <v>26320.833</v>
      </c>
      <c r="H11" s="22"/>
      <c r="I11" s="426">
        <v>23886</v>
      </c>
      <c r="J11" s="22"/>
      <c r="K11" s="332">
        <v>22700</v>
      </c>
      <c r="L11" s="333"/>
    </row>
    <row r="12" spans="1:12" ht="14.25">
      <c r="A12" s="20"/>
      <c r="B12" s="23"/>
      <c r="C12" s="12"/>
      <c r="D12" s="22"/>
      <c r="E12" s="12"/>
      <c r="F12" s="22"/>
      <c r="G12" s="426"/>
      <c r="H12" s="22"/>
      <c r="I12" s="426"/>
      <c r="J12" s="22"/>
      <c r="K12" s="332"/>
      <c r="L12" s="333"/>
    </row>
    <row r="13" spans="1:12" ht="14.25">
      <c r="A13" s="16" t="s">
        <v>10</v>
      </c>
      <c r="B13" s="17"/>
      <c r="C13" s="12"/>
      <c r="D13" s="22"/>
      <c r="E13" s="12"/>
      <c r="F13" s="22"/>
      <c r="G13" s="426"/>
      <c r="H13" s="22"/>
      <c r="I13" s="426"/>
      <c r="J13" s="22"/>
      <c r="K13" s="332"/>
      <c r="L13" s="333"/>
    </row>
    <row r="14" spans="1:12" ht="14.25">
      <c r="A14" s="20"/>
      <c r="B14" s="21" t="s">
        <v>6</v>
      </c>
      <c r="C14" s="12">
        <v>4</v>
      </c>
      <c r="D14" s="22"/>
      <c r="E14" s="12">
        <v>4</v>
      </c>
      <c r="F14" s="22"/>
      <c r="G14" s="426">
        <v>4</v>
      </c>
      <c r="H14" s="427"/>
      <c r="I14" s="426">
        <v>4</v>
      </c>
      <c r="J14" s="427"/>
      <c r="K14" s="332">
        <v>4</v>
      </c>
      <c r="L14" s="347"/>
    </row>
    <row r="15" spans="1:12" ht="14.25">
      <c r="A15" s="20"/>
      <c r="B15" s="21" t="s">
        <v>7</v>
      </c>
      <c r="C15" s="12">
        <v>979</v>
      </c>
      <c r="D15" s="22"/>
      <c r="E15" s="12">
        <v>976</v>
      </c>
      <c r="F15" s="22"/>
      <c r="G15" s="426">
        <v>960</v>
      </c>
      <c r="H15" s="427"/>
      <c r="I15" s="426">
        <v>950</v>
      </c>
      <c r="J15" s="427"/>
      <c r="K15" s="332">
        <v>947</v>
      </c>
      <c r="L15" s="347"/>
    </row>
    <row r="16" spans="1:12" ht="14.25">
      <c r="A16" s="20"/>
      <c r="B16" s="21" t="s">
        <v>8</v>
      </c>
      <c r="C16" s="12">
        <v>4757.7</v>
      </c>
      <c r="D16" s="22"/>
      <c r="E16" s="12">
        <v>4481.7</v>
      </c>
      <c r="F16" s="22"/>
      <c r="G16" s="426">
        <v>4245.4</v>
      </c>
      <c r="H16" s="22"/>
      <c r="I16" s="426">
        <v>3964</v>
      </c>
      <c r="J16" s="22"/>
      <c r="K16" s="332">
        <v>3841</v>
      </c>
      <c r="L16" s="333"/>
    </row>
    <row r="17" spans="1:12" ht="14.25">
      <c r="A17" s="20"/>
      <c r="B17" s="21" t="s">
        <v>9</v>
      </c>
      <c r="C17" s="12">
        <v>11823.225</v>
      </c>
      <c r="D17" s="22"/>
      <c r="E17" s="12">
        <v>11409.648</v>
      </c>
      <c r="F17" s="22"/>
      <c r="G17" s="426">
        <v>11111.907</v>
      </c>
      <c r="H17" s="22"/>
      <c r="I17" s="426">
        <v>10610</v>
      </c>
      <c r="J17" s="22"/>
      <c r="K17" s="332">
        <v>10594</v>
      </c>
      <c r="L17" s="333"/>
    </row>
    <row r="18" spans="1:12" ht="14.25">
      <c r="A18" s="20"/>
      <c r="B18" s="11"/>
      <c r="C18" s="12"/>
      <c r="D18" s="22"/>
      <c r="E18" s="12"/>
      <c r="F18" s="22"/>
      <c r="G18" s="426"/>
      <c r="H18" s="22"/>
      <c r="I18" s="426"/>
      <c r="J18" s="22"/>
      <c r="K18" s="332"/>
      <c r="L18" s="333"/>
    </row>
    <row r="19" spans="1:12" ht="14.25">
      <c r="A19" s="16" t="s">
        <v>11</v>
      </c>
      <c r="B19" s="17"/>
      <c r="C19" s="12"/>
      <c r="D19" s="22"/>
      <c r="E19" s="12"/>
      <c r="F19" s="22"/>
      <c r="G19" s="426"/>
      <c r="H19" s="22"/>
      <c r="I19" s="426"/>
      <c r="J19" s="22"/>
      <c r="K19" s="332"/>
      <c r="L19" s="333"/>
    </row>
    <row r="20" spans="1:12" ht="14.25">
      <c r="A20" s="20"/>
      <c r="B20" s="21" t="s">
        <v>6</v>
      </c>
      <c r="C20" s="12">
        <v>32</v>
      </c>
      <c r="D20" s="22"/>
      <c r="E20" s="12">
        <v>35</v>
      </c>
      <c r="F20" s="22"/>
      <c r="G20" s="426">
        <v>36</v>
      </c>
      <c r="H20" s="22"/>
      <c r="I20" s="426">
        <v>35</v>
      </c>
      <c r="J20" s="427"/>
      <c r="K20" s="332">
        <v>35</v>
      </c>
      <c r="L20" s="347"/>
    </row>
    <row r="21" spans="1:12" ht="14.25">
      <c r="A21" s="20"/>
      <c r="B21" s="21" t="s">
        <v>7</v>
      </c>
      <c r="C21" s="12">
        <v>626</v>
      </c>
      <c r="D21" s="22"/>
      <c r="E21" s="12">
        <v>637</v>
      </c>
      <c r="F21" s="22"/>
      <c r="G21" s="426">
        <v>684</v>
      </c>
      <c r="H21" s="22"/>
      <c r="I21" s="426">
        <v>681</v>
      </c>
      <c r="J21" s="22"/>
      <c r="K21" s="332">
        <v>608</v>
      </c>
      <c r="L21" s="333"/>
    </row>
    <row r="22" spans="1:12" ht="14.25">
      <c r="A22" s="20"/>
      <c r="B22" s="21" t="s">
        <v>8</v>
      </c>
      <c r="C22" s="12">
        <v>638.9564</v>
      </c>
      <c r="D22" s="22"/>
      <c r="E22" s="12">
        <v>584.9261</v>
      </c>
      <c r="F22" s="22"/>
      <c r="G22" s="426">
        <v>586.9918</v>
      </c>
      <c r="H22" s="22"/>
      <c r="I22" s="426">
        <v>565</v>
      </c>
      <c r="J22" s="22"/>
      <c r="K22" s="332">
        <v>569</v>
      </c>
      <c r="L22" s="333"/>
    </row>
    <row r="23" spans="1:13" ht="14.25">
      <c r="A23" s="20"/>
      <c r="B23" s="21" t="s">
        <v>9</v>
      </c>
      <c r="C23" s="12">
        <v>11703.401</v>
      </c>
      <c r="D23" s="22"/>
      <c r="E23" s="12">
        <v>11023.439</v>
      </c>
      <c r="F23" s="22"/>
      <c r="G23" s="426">
        <v>10897.781</v>
      </c>
      <c r="H23" s="22"/>
      <c r="I23" s="426">
        <v>10234</v>
      </c>
      <c r="J23" s="22"/>
      <c r="K23" s="332">
        <v>9808</v>
      </c>
      <c r="L23" s="333"/>
      <c r="M23" s="1" t="s">
        <v>12</v>
      </c>
    </row>
    <row r="24" spans="1:12" ht="14.25">
      <c r="A24" s="16"/>
      <c r="B24" s="17"/>
      <c r="C24" s="12"/>
      <c r="D24" s="22"/>
      <c r="E24" s="12"/>
      <c r="F24" s="22"/>
      <c r="G24" s="426"/>
      <c r="H24" s="22"/>
      <c r="I24" s="426"/>
      <c r="J24" s="22"/>
      <c r="K24" s="332"/>
      <c r="L24" s="333"/>
    </row>
    <row r="25" spans="1:12" ht="14.25">
      <c r="A25" s="16" t="s">
        <v>13</v>
      </c>
      <c r="B25" s="17"/>
      <c r="C25" s="24"/>
      <c r="D25" s="22"/>
      <c r="E25" s="24"/>
      <c r="F25" s="22"/>
      <c r="G25" s="426"/>
      <c r="H25" s="22"/>
      <c r="I25" s="426"/>
      <c r="J25" s="22"/>
      <c r="K25" s="332"/>
      <c r="L25" s="333"/>
    </row>
    <row r="26" spans="1:12" ht="14.25">
      <c r="A26" s="20"/>
      <c r="B26" s="21" t="s">
        <v>6</v>
      </c>
      <c r="C26" s="24">
        <v>773</v>
      </c>
      <c r="D26" s="22"/>
      <c r="E26" s="24">
        <v>806</v>
      </c>
      <c r="F26" s="22"/>
      <c r="G26" s="426">
        <v>839</v>
      </c>
      <c r="H26" s="22"/>
      <c r="I26" s="426">
        <v>833</v>
      </c>
      <c r="J26" s="22"/>
      <c r="K26" s="332">
        <v>866</v>
      </c>
      <c r="L26" s="333"/>
    </row>
    <row r="27" spans="1:12" ht="14.25">
      <c r="A27" s="20"/>
      <c r="B27" s="21" t="s">
        <v>7</v>
      </c>
      <c r="C27" s="24">
        <v>18750</v>
      </c>
      <c r="D27" s="22"/>
      <c r="E27" s="24">
        <v>19027</v>
      </c>
      <c r="F27" s="22"/>
      <c r="G27" s="426">
        <v>19496</v>
      </c>
      <c r="H27" s="22"/>
      <c r="I27" s="426">
        <v>19049</v>
      </c>
      <c r="J27" s="22"/>
      <c r="K27" s="332">
        <v>18505</v>
      </c>
      <c r="L27" s="333"/>
    </row>
    <row r="28" spans="1:12" ht="14.25">
      <c r="A28" s="20"/>
      <c r="B28" s="25" t="s">
        <v>14</v>
      </c>
      <c r="C28" s="24">
        <v>129520</v>
      </c>
      <c r="D28" s="22"/>
      <c r="E28" s="24">
        <v>131716</v>
      </c>
      <c r="F28" s="22"/>
      <c r="G28" s="426">
        <v>130673</v>
      </c>
      <c r="H28" s="22"/>
      <c r="I28" s="426">
        <v>128633</v>
      </c>
      <c r="J28" s="22"/>
      <c r="K28" s="332">
        <v>129687</v>
      </c>
      <c r="L28" s="333"/>
    </row>
    <row r="29" spans="1:12" ht="14.25">
      <c r="A29" s="26"/>
      <c r="B29" s="27"/>
      <c r="C29" s="28"/>
      <c r="D29" s="29"/>
      <c r="E29" s="28"/>
      <c r="F29" s="29"/>
      <c r="G29" s="28"/>
      <c r="H29" s="29"/>
      <c r="I29" s="28"/>
      <c r="J29" s="29"/>
      <c r="K29" s="28"/>
      <c r="L29" s="29"/>
    </row>
    <row r="30" spans="1:2" ht="14.25">
      <c r="A30" s="30" t="s">
        <v>15</v>
      </c>
      <c r="B30" s="31"/>
    </row>
    <row r="31" spans="1:2" ht="14.25">
      <c r="A31" s="30" t="s">
        <v>16</v>
      </c>
      <c r="B31" s="31"/>
    </row>
    <row r="32" spans="1:2" ht="14.25">
      <c r="A32" s="30" t="s">
        <v>17</v>
      </c>
      <c r="B32" s="31"/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8.796875" defaultRowHeight="15"/>
  <cols>
    <col min="1" max="1" width="43.3984375" style="183" customWidth="1"/>
    <col min="2" max="3" width="10.69921875" style="183" customWidth="1"/>
    <col min="4" max="4" width="11.59765625" style="183" customWidth="1"/>
    <col min="5" max="5" width="10.69921875" style="183" customWidth="1"/>
    <col min="6" max="16384" width="10.59765625" style="183" customWidth="1"/>
  </cols>
  <sheetData>
    <row r="1" ht="14.25">
      <c r="A1" s="367" t="s">
        <v>246</v>
      </c>
    </row>
    <row r="3" ht="17.25">
      <c r="A3" s="184" t="s">
        <v>247</v>
      </c>
    </row>
    <row r="4" spans="1:5" ht="15" thickBot="1">
      <c r="A4" s="185"/>
      <c r="B4" s="185"/>
      <c r="C4" s="185"/>
      <c r="D4" s="185"/>
      <c r="E4" s="447" t="s">
        <v>248</v>
      </c>
    </row>
    <row r="5" spans="1:5" s="189" customFormat="1" ht="25.5" customHeight="1" thickTop="1">
      <c r="A5" s="186" t="s">
        <v>249</v>
      </c>
      <c r="B5" s="374" t="s">
        <v>168</v>
      </c>
      <c r="C5" s="187">
        <v>10</v>
      </c>
      <c r="D5" s="375">
        <v>11</v>
      </c>
      <c r="E5" s="188">
        <v>12</v>
      </c>
    </row>
    <row r="6" spans="1:5" ht="14.25">
      <c r="A6" s="190"/>
      <c r="B6" s="12"/>
      <c r="C6" s="12"/>
      <c r="D6" s="367"/>
      <c r="E6" s="191"/>
    </row>
    <row r="7" spans="1:5" ht="14.25">
      <c r="A7" s="192" t="s">
        <v>250</v>
      </c>
      <c r="B7" s="12">
        <v>875513</v>
      </c>
      <c r="C7" s="24">
        <v>851727</v>
      </c>
      <c r="D7" s="379">
        <v>815081</v>
      </c>
      <c r="E7" s="424">
        <v>776122</v>
      </c>
    </row>
    <row r="8" spans="1:5" ht="14.25">
      <c r="A8" s="514" t="s">
        <v>251</v>
      </c>
      <c r="B8" s="12">
        <v>875010</v>
      </c>
      <c r="C8" s="24">
        <v>851227</v>
      </c>
      <c r="D8" s="379">
        <v>814581</v>
      </c>
      <c r="E8" s="424">
        <v>775640</v>
      </c>
    </row>
    <row r="9" spans="1:5" ht="14.25">
      <c r="A9" s="514" t="s">
        <v>252</v>
      </c>
      <c r="B9" s="12">
        <v>613014</v>
      </c>
      <c r="C9" s="69">
        <v>606723</v>
      </c>
      <c r="D9" s="379">
        <v>591394</v>
      </c>
      <c r="E9" s="424">
        <v>565994</v>
      </c>
    </row>
    <row r="10" spans="1:5" ht="14.25">
      <c r="A10" s="193" t="s">
        <v>253</v>
      </c>
      <c r="B10" s="12">
        <v>261996</v>
      </c>
      <c r="C10" s="69">
        <v>244504</v>
      </c>
      <c r="D10" s="379">
        <v>223187</v>
      </c>
      <c r="E10" s="424">
        <v>209646</v>
      </c>
    </row>
    <row r="11" spans="1:5" ht="14.25">
      <c r="A11" s="194" t="s">
        <v>254</v>
      </c>
      <c r="B11" s="12">
        <v>503</v>
      </c>
      <c r="C11" s="69">
        <v>500</v>
      </c>
      <c r="D11" s="379">
        <v>500</v>
      </c>
      <c r="E11" s="424">
        <v>482</v>
      </c>
    </row>
    <row r="12" spans="1:5" ht="14.25">
      <c r="A12" s="194"/>
      <c r="B12" s="12"/>
      <c r="C12" s="24"/>
      <c r="D12" s="379"/>
      <c r="E12" s="424"/>
    </row>
    <row r="13" spans="1:5" ht="14.25">
      <c r="A13" s="193" t="s">
        <v>255</v>
      </c>
      <c r="B13" s="12">
        <v>402002</v>
      </c>
      <c r="C13" s="69">
        <v>396715</v>
      </c>
      <c r="D13" s="379">
        <v>381558</v>
      </c>
      <c r="E13" s="424">
        <v>358221</v>
      </c>
    </row>
    <row r="14" spans="1:5" ht="14.25">
      <c r="A14" s="193" t="s">
        <v>256</v>
      </c>
      <c r="B14" s="12">
        <v>104972</v>
      </c>
      <c r="C14" s="69">
        <v>68864</v>
      </c>
      <c r="D14" s="379">
        <v>24800</v>
      </c>
      <c r="E14" s="518" t="s">
        <v>257</v>
      </c>
    </row>
    <row r="15" spans="1:5" ht="14.25">
      <c r="A15" s="195" t="s">
        <v>258</v>
      </c>
      <c r="B15" s="12">
        <v>405831</v>
      </c>
      <c r="C15" s="69">
        <v>519931</v>
      </c>
      <c r="D15" s="379">
        <v>629176</v>
      </c>
      <c r="E15" s="424">
        <v>751916</v>
      </c>
    </row>
    <row r="16" spans="1:5" ht="14.25">
      <c r="A16" s="195" t="s">
        <v>259</v>
      </c>
      <c r="B16" s="12">
        <v>83993</v>
      </c>
      <c r="C16" s="69">
        <v>91194</v>
      </c>
      <c r="D16" s="379">
        <v>99750</v>
      </c>
      <c r="E16" s="424">
        <v>96332</v>
      </c>
    </row>
    <row r="17" spans="1:5" ht="14.25">
      <c r="A17" s="193"/>
      <c r="B17" s="12"/>
      <c r="C17" s="69"/>
      <c r="D17" s="379"/>
      <c r="E17" s="424"/>
    </row>
    <row r="18" spans="1:5" ht="14.25">
      <c r="A18" s="192" t="s">
        <v>260</v>
      </c>
      <c r="B18" s="12">
        <v>11857</v>
      </c>
      <c r="C18" s="69">
        <v>11706</v>
      </c>
      <c r="D18" s="379">
        <v>11512</v>
      </c>
      <c r="E18" s="424">
        <v>11232</v>
      </c>
    </row>
    <row r="19" spans="1:5" ht="14.25">
      <c r="A19" s="193" t="s">
        <v>261</v>
      </c>
      <c r="B19" s="196">
        <v>5.6</v>
      </c>
      <c r="C19" s="376">
        <f>C18/2138605*1000</f>
        <v>5.473661569106965</v>
      </c>
      <c r="D19" s="442">
        <v>5.4</v>
      </c>
      <c r="E19" s="519">
        <f>E18/2121682*1000</f>
        <v>5.293913036920707</v>
      </c>
    </row>
    <row r="20" spans="1:5" ht="14.25">
      <c r="A20" s="198"/>
      <c r="B20" s="28"/>
      <c r="C20" s="28"/>
      <c r="D20" s="28"/>
      <c r="E20" s="520"/>
    </row>
    <row r="21" ht="14.25">
      <c r="A21" s="199" t="s">
        <v>262</v>
      </c>
    </row>
    <row r="22" ht="14.25">
      <c r="A22" s="199" t="s">
        <v>263</v>
      </c>
    </row>
  </sheetData>
  <printOptions/>
  <pageMargins left="0.75" right="0.75" top="1" bottom="1" header="0.512" footer="0.512"/>
  <pageSetup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"/>
    </sheetView>
  </sheetViews>
  <sheetFormatPr defaultColWidth="8.796875" defaultRowHeight="15"/>
  <cols>
    <col min="1" max="1" width="4.59765625" style="201" customWidth="1"/>
    <col min="2" max="2" width="22" style="201" customWidth="1"/>
    <col min="3" max="3" width="11.09765625" style="201" customWidth="1"/>
    <col min="4" max="4" width="11" style="201" customWidth="1"/>
    <col min="5" max="5" width="4.59765625" style="201" customWidth="1"/>
    <col min="6" max="6" width="20" style="201" customWidth="1"/>
    <col min="7" max="7" width="11.09765625" style="201" customWidth="1"/>
    <col min="8" max="8" width="12" style="201" customWidth="1"/>
    <col min="9" max="16384" width="10.59765625" style="201" customWidth="1"/>
  </cols>
  <sheetData>
    <row r="1" ht="14.25">
      <c r="A1" s="368" t="s">
        <v>264</v>
      </c>
    </row>
    <row r="3" spans="1:6" ht="17.25">
      <c r="A3" s="200" t="s">
        <v>265</v>
      </c>
      <c r="B3" s="200"/>
      <c r="E3" s="200"/>
      <c r="F3" s="200"/>
    </row>
    <row r="4" spans="1:8" ht="15" thickBot="1">
      <c r="A4" s="202"/>
      <c r="B4" s="202"/>
      <c r="C4" s="202"/>
      <c r="D4" s="202"/>
      <c r="E4" s="202"/>
      <c r="F4" s="202"/>
      <c r="G4" s="202"/>
      <c r="H4" s="202"/>
    </row>
    <row r="5" spans="1:8" s="207" customFormat="1" ht="34.5" customHeight="1" thickTop="1">
      <c r="A5" s="203" t="s">
        <v>249</v>
      </c>
      <c r="B5" s="204"/>
      <c r="C5" s="421" t="s">
        <v>266</v>
      </c>
      <c r="D5" s="205">
        <v>11</v>
      </c>
      <c r="E5" s="203" t="s">
        <v>249</v>
      </c>
      <c r="F5" s="204"/>
      <c r="G5" s="421" t="s">
        <v>266</v>
      </c>
      <c r="H5" s="206">
        <v>11</v>
      </c>
    </row>
    <row r="6" spans="1:8" ht="15.75" customHeight="1">
      <c r="A6" s="208"/>
      <c r="B6" s="209"/>
      <c r="C6" s="422"/>
      <c r="D6" s="211"/>
      <c r="E6" s="208"/>
      <c r="F6" s="209"/>
      <c r="G6" s="422"/>
      <c r="H6" s="212"/>
    </row>
    <row r="7" spans="1:8" ht="15.75" customHeight="1">
      <c r="A7" s="213" t="s">
        <v>267</v>
      </c>
      <c r="B7" s="214"/>
      <c r="C7" s="462">
        <f>SUM(C8:C11)</f>
        <v>565</v>
      </c>
      <c r="D7" s="342">
        <f>SUM(D8:D11)</f>
        <v>565</v>
      </c>
      <c r="E7" s="216" t="s">
        <v>268</v>
      </c>
      <c r="F7" s="214"/>
      <c r="G7" s="177">
        <f>SUM(G8:G10)</f>
        <v>6139</v>
      </c>
      <c r="H7" s="344">
        <f>SUM(H8:H10)</f>
        <v>5851</v>
      </c>
    </row>
    <row r="8" spans="1:8" ht="15.75" customHeight="1">
      <c r="A8" s="213"/>
      <c r="B8" s="209" t="s">
        <v>269</v>
      </c>
      <c r="C8" s="463">
        <v>26</v>
      </c>
      <c r="D8" s="343">
        <v>25</v>
      </c>
      <c r="E8" s="219"/>
      <c r="F8" s="220" t="s">
        <v>270</v>
      </c>
      <c r="G8" s="69">
        <v>3291</v>
      </c>
      <c r="H8" s="345">
        <v>3280</v>
      </c>
    </row>
    <row r="9" spans="1:8" ht="15.75" customHeight="1">
      <c r="A9" s="213"/>
      <c r="B9" s="209" t="s">
        <v>271</v>
      </c>
      <c r="C9" s="463">
        <v>141</v>
      </c>
      <c r="D9" s="343">
        <v>142</v>
      </c>
      <c r="E9" s="219"/>
      <c r="F9" s="220" t="s">
        <v>272</v>
      </c>
      <c r="G9" s="69">
        <v>2505</v>
      </c>
      <c r="H9" s="345">
        <v>2220</v>
      </c>
    </row>
    <row r="10" spans="1:8" ht="15.75" customHeight="1">
      <c r="A10" s="213"/>
      <c r="B10" s="209" t="s">
        <v>273</v>
      </c>
      <c r="C10" s="463">
        <v>268</v>
      </c>
      <c r="D10" s="343">
        <v>268</v>
      </c>
      <c r="E10" s="219"/>
      <c r="F10" s="220" t="s">
        <v>274</v>
      </c>
      <c r="G10" s="69">
        <v>343</v>
      </c>
      <c r="H10" s="345">
        <v>351</v>
      </c>
    </row>
    <row r="11" spans="1:8" ht="15.75" customHeight="1">
      <c r="A11" s="221"/>
      <c r="B11" s="220" t="s">
        <v>275</v>
      </c>
      <c r="C11" s="463">
        <v>130</v>
      </c>
      <c r="D11" s="343">
        <v>130</v>
      </c>
      <c r="E11" s="216" t="s">
        <v>276</v>
      </c>
      <c r="F11" s="220"/>
      <c r="G11" s="177">
        <f>SUM(G12:G15)</f>
        <v>109900</v>
      </c>
      <c r="H11" s="344">
        <f>SUM(H12:H15)</f>
        <v>110438</v>
      </c>
    </row>
    <row r="12" spans="1:8" ht="15.75" customHeight="1">
      <c r="A12" s="213"/>
      <c r="B12" s="209"/>
      <c r="C12" s="462"/>
      <c r="D12" s="342"/>
      <c r="E12" s="219"/>
      <c r="F12" s="220" t="s">
        <v>277</v>
      </c>
      <c r="G12" s="69">
        <v>1601</v>
      </c>
      <c r="H12" s="345">
        <v>1447</v>
      </c>
    </row>
    <row r="13" spans="1:8" ht="15.75" customHeight="1">
      <c r="A13" s="213" t="s">
        <v>278</v>
      </c>
      <c r="B13" s="222"/>
      <c r="C13" s="462">
        <f>SUM(C14:C17)</f>
        <v>182885</v>
      </c>
      <c r="D13" s="342">
        <f>SUM(D14:D17)</f>
        <v>200403</v>
      </c>
      <c r="E13" s="219"/>
      <c r="F13" s="220" t="s">
        <v>279</v>
      </c>
      <c r="G13" s="69">
        <v>957</v>
      </c>
      <c r="H13" s="345">
        <v>1366</v>
      </c>
    </row>
    <row r="14" spans="1:8" ht="15.75" customHeight="1">
      <c r="A14" s="213"/>
      <c r="B14" s="223" t="s">
        <v>280</v>
      </c>
      <c r="C14" s="462">
        <v>105774</v>
      </c>
      <c r="D14" s="342">
        <v>113890</v>
      </c>
      <c r="E14" s="216" t="s">
        <v>281</v>
      </c>
      <c r="F14" s="220"/>
      <c r="G14" s="69">
        <v>53972</v>
      </c>
      <c r="H14" s="345">
        <v>53855</v>
      </c>
    </row>
    <row r="15" spans="1:8" ht="15.75" customHeight="1">
      <c r="A15" s="213"/>
      <c r="B15" s="223" t="s">
        <v>282</v>
      </c>
      <c r="C15" s="462">
        <v>64969</v>
      </c>
      <c r="D15" s="342">
        <v>67678</v>
      </c>
      <c r="E15" s="216" t="s">
        <v>283</v>
      </c>
      <c r="F15" s="220"/>
      <c r="G15" s="69">
        <v>53370</v>
      </c>
      <c r="H15" s="345">
        <v>53770</v>
      </c>
    </row>
    <row r="16" spans="1:8" ht="15.75" customHeight="1">
      <c r="A16" s="213"/>
      <c r="B16" s="223" t="s">
        <v>284</v>
      </c>
      <c r="C16" s="462">
        <v>12050</v>
      </c>
      <c r="D16" s="342">
        <v>18707</v>
      </c>
      <c r="E16" s="216" t="s">
        <v>285</v>
      </c>
      <c r="F16" s="220"/>
      <c r="G16" s="464">
        <v>480418</v>
      </c>
      <c r="H16" s="423">
        <v>1818023</v>
      </c>
    </row>
    <row r="17" spans="1:8" ht="15.75" customHeight="1">
      <c r="A17" s="213"/>
      <c r="B17" s="223" t="s">
        <v>286</v>
      </c>
      <c r="C17" s="462">
        <v>92</v>
      </c>
      <c r="D17" s="342">
        <v>128</v>
      </c>
      <c r="E17" s="216"/>
      <c r="F17" s="220"/>
      <c r="G17" s="69"/>
      <c r="H17" s="345"/>
    </row>
    <row r="18" spans="1:8" ht="14.25">
      <c r="A18" s="224"/>
      <c r="B18" s="225"/>
      <c r="C18" s="228"/>
      <c r="D18" s="227"/>
      <c r="E18" s="228"/>
      <c r="F18" s="225"/>
      <c r="G18" s="465"/>
      <c r="H18" s="226"/>
    </row>
    <row r="19" spans="1:8" ht="14.25">
      <c r="A19" s="422"/>
      <c r="B19" s="210"/>
      <c r="C19" s="210"/>
      <c r="D19" s="210"/>
      <c r="E19" s="210"/>
      <c r="F19" s="210"/>
      <c r="G19" s="210"/>
      <c r="H19" s="210"/>
    </row>
    <row r="20" ht="14.25">
      <c r="A20" s="422" t="s">
        <v>287</v>
      </c>
    </row>
  </sheetData>
  <printOptions/>
  <pageMargins left="0.984251968503937" right="0.5905511811023623" top="0.984251968503937" bottom="0.984251968503937" header="0.5118110236220472" footer="0.5118110236220472"/>
  <pageSetup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A1" sqref="A1"/>
    </sheetView>
  </sheetViews>
  <sheetFormatPr defaultColWidth="8.796875" defaultRowHeight="15"/>
  <cols>
    <col min="1" max="1" width="2.59765625" style="217" customWidth="1"/>
    <col min="2" max="2" width="17.69921875" style="217" customWidth="1"/>
    <col min="3" max="3" width="9" style="217" customWidth="1"/>
    <col min="4" max="4" width="12.59765625" style="217" customWidth="1"/>
    <col min="5" max="5" width="6.59765625" style="217" customWidth="1"/>
    <col min="6" max="6" width="10.59765625" style="217" customWidth="1"/>
    <col min="7" max="7" width="12.59765625" style="217" customWidth="1"/>
    <col min="8" max="8" width="6.59765625" style="217" customWidth="1"/>
    <col min="9" max="9" width="10.59765625" style="217" customWidth="1"/>
    <col min="10" max="10" width="12.59765625" style="217" customWidth="1"/>
    <col min="11" max="11" width="6.59765625" style="217" customWidth="1"/>
    <col min="12" max="12" width="10.59765625" style="217" customWidth="1"/>
    <col min="13" max="13" width="12.59765625" style="217" customWidth="1"/>
    <col min="14" max="14" width="6.59765625" style="217" customWidth="1"/>
    <col min="15" max="16384" width="10.59765625" style="217" customWidth="1"/>
  </cols>
  <sheetData>
    <row r="1" spans="1:14" ht="14.25">
      <c r="A1" s="177" t="s">
        <v>288</v>
      </c>
      <c r="L1" s="177"/>
      <c r="N1" s="176" t="s">
        <v>289</v>
      </c>
    </row>
    <row r="3" ht="18.75" customHeight="1">
      <c r="A3" s="229" t="s">
        <v>290</v>
      </c>
    </row>
    <row r="4" spans="1:14" ht="18.75" customHeight="1" thickBot="1">
      <c r="A4" s="230"/>
      <c r="B4" s="231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2" t="s">
        <v>291</v>
      </c>
      <c r="N4" s="233"/>
    </row>
    <row r="5" spans="2:14" ht="15" thickTop="1">
      <c r="B5" s="234"/>
      <c r="C5" s="235" t="s">
        <v>292</v>
      </c>
      <c r="D5" s="235"/>
      <c r="E5" s="236"/>
      <c r="F5" s="235" t="s">
        <v>293</v>
      </c>
      <c r="G5" s="235"/>
      <c r="H5" s="236"/>
      <c r="I5" s="235" t="s">
        <v>294</v>
      </c>
      <c r="J5" s="235"/>
      <c r="K5" s="236"/>
      <c r="L5" s="235" t="s">
        <v>295</v>
      </c>
      <c r="M5" s="235"/>
      <c r="N5" s="235"/>
    </row>
    <row r="6" spans="1:14" s="238" customFormat="1" ht="14.25">
      <c r="A6" s="507" t="s">
        <v>28</v>
      </c>
      <c r="B6" s="236"/>
      <c r="C6" s="237" t="s">
        <v>296</v>
      </c>
      <c r="D6" s="237" t="s">
        <v>297</v>
      </c>
      <c r="E6" s="237" t="s">
        <v>298</v>
      </c>
      <c r="F6" s="237" t="s">
        <v>296</v>
      </c>
      <c r="G6" s="237" t="s">
        <v>297</v>
      </c>
      <c r="H6" s="237" t="s">
        <v>298</v>
      </c>
      <c r="I6" s="237" t="s">
        <v>296</v>
      </c>
      <c r="J6" s="237" t="s">
        <v>297</v>
      </c>
      <c r="K6" s="237" t="s">
        <v>298</v>
      </c>
      <c r="L6" s="237" t="s">
        <v>296</v>
      </c>
      <c r="M6" s="237" t="s">
        <v>297</v>
      </c>
      <c r="N6" s="29" t="s">
        <v>298</v>
      </c>
    </row>
    <row r="7" spans="2:12" ht="14.25">
      <c r="B7" s="234"/>
      <c r="C7" s="215"/>
      <c r="F7" s="215"/>
      <c r="I7" s="215"/>
      <c r="L7" s="215"/>
    </row>
    <row r="8" spans="1:14" ht="14.25">
      <c r="A8" s="218" t="s">
        <v>163</v>
      </c>
      <c r="B8" s="239"/>
      <c r="C8" s="521">
        <v>124</v>
      </c>
      <c r="D8" s="521">
        <v>21945205</v>
      </c>
      <c r="E8" s="271">
        <f aca="true" t="shared" si="0" ref="E8:E16">D8/$D$8*100</f>
        <v>100</v>
      </c>
      <c r="F8" s="218">
        <v>92</v>
      </c>
      <c r="G8" s="218">
        <v>3695330</v>
      </c>
      <c r="H8" s="271">
        <f>G8/$G$8*100</f>
        <v>100</v>
      </c>
      <c r="I8" s="522">
        <v>30</v>
      </c>
      <c r="J8" s="218">
        <v>9153875</v>
      </c>
      <c r="K8" s="271">
        <f>J8/$J$8*100</f>
        <v>100</v>
      </c>
      <c r="L8" s="522">
        <v>2</v>
      </c>
      <c r="M8" s="218">
        <v>9096000</v>
      </c>
      <c r="N8" s="271">
        <f>M8/$M$8*100</f>
        <v>100</v>
      </c>
    </row>
    <row r="9" spans="1:14" ht="14.25">
      <c r="A9" s="217" t="s">
        <v>299</v>
      </c>
      <c r="B9" s="234"/>
      <c r="C9" s="215">
        <v>93</v>
      </c>
      <c r="D9" s="215">
        <v>21664460</v>
      </c>
      <c r="E9" s="240">
        <f t="shared" si="0"/>
        <v>98.72070003447222</v>
      </c>
      <c r="F9" s="217">
        <v>86</v>
      </c>
      <c r="G9" s="217">
        <v>3678460</v>
      </c>
      <c r="H9" s="240">
        <f>G9/$G$8*100</f>
        <v>99.54347784906896</v>
      </c>
      <c r="I9" s="241">
        <v>5</v>
      </c>
      <c r="J9" s="217">
        <v>8890000</v>
      </c>
      <c r="K9" s="240">
        <f aca="true" t="shared" si="1" ref="K9:K14">J9/$J$8*100</f>
        <v>97.1173410167825</v>
      </c>
      <c r="L9" s="241">
        <v>2</v>
      </c>
      <c r="M9" s="217">
        <v>9096000</v>
      </c>
      <c r="N9" s="240">
        <f>M9/$M$8*100</f>
        <v>100</v>
      </c>
    </row>
    <row r="10" spans="2:14" ht="14.25">
      <c r="B10" s="234" t="s">
        <v>300</v>
      </c>
      <c r="C10" s="215">
        <v>61</v>
      </c>
      <c r="D10" s="215">
        <v>3332330</v>
      </c>
      <c r="E10" s="240">
        <f t="shared" si="0"/>
        <v>15.184774988431412</v>
      </c>
      <c r="F10" s="217">
        <v>59</v>
      </c>
      <c r="G10" s="217">
        <v>1267330</v>
      </c>
      <c r="H10" s="240">
        <f>G10/$G$8*100</f>
        <v>34.29544857969383</v>
      </c>
      <c r="I10" s="241">
        <v>2</v>
      </c>
      <c r="J10" s="217">
        <v>2065000</v>
      </c>
      <c r="K10" s="240">
        <f t="shared" si="1"/>
        <v>22.558752440906176</v>
      </c>
      <c r="L10" s="243" t="s">
        <v>123</v>
      </c>
      <c r="M10" s="243" t="s">
        <v>123</v>
      </c>
      <c r="N10" s="243" t="s">
        <v>123</v>
      </c>
    </row>
    <row r="11" spans="2:14" ht="14.25">
      <c r="B11" s="234" t="s">
        <v>301</v>
      </c>
      <c r="C11" s="215">
        <v>18</v>
      </c>
      <c r="D11" s="215">
        <v>12649330</v>
      </c>
      <c r="E11" s="240">
        <f t="shared" si="0"/>
        <v>57.64051873746452</v>
      </c>
      <c r="F11" s="217">
        <v>15</v>
      </c>
      <c r="G11" s="217">
        <v>353330</v>
      </c>
      <c r="H11" s="240">
        <f>G11/$G$8*100</f>
        <v>9.561527657881705</v>
      </c>
      <c r="I11" s="241">
        <v>1</v>
      </c>
      <c r="J11" s="217">
        <v>3200000</v>
      </c>
      <c r="K11" s="240">
        <f t="shared" si="1"/>
        <v>34.95787303191272</v>
      </c>
      <c r="L11" s="241">
        <v>2</v>
      </c>
      <c r="M11" s="217">
        <v>9096000</v>
      </c>
      <c r="N11" s="240">
        <f>M11/$M$8*100</f>
        <v>100</v>
      </c>
    </row>
    <row r="12" spans="2:14" ht="14.25">
      <c r="B12" s="234" t="s">
        <v>302</v>
      </c>
      <c r="C12" s="215">
        <v>8</v>
      </c>
      <c r="D12" s="215">
        <v>2049600</v>
      </c>
      <c r="E12" s="240">
        <f t="shared" si="0"/>
        <v>9.339625672214044</v>
      </c>
      <c r="F12" s="217">
        <v>8</v>
      </c>
      <c r="G12" s="217">
        <v>2049600</v>
      </c>
      <c r="H12" s="240">
        <f>G12/$G$8*100</f>
        <v>55.464599913945435</v>
      </c>
      <c r="I12" s="243" t="s">
        <v>123</v>
      </c>
      <c r="J12" s="243" t="s">
        <v>123</v>
      </c>
      <c r="K12" s="243" t="s">
        <v>123</v>
      </c>
      <c r="L12" s="243" t="s">
        <v>123</v>
      </c>
      <c r="M12" s="243" t="s">
        <v>123</v>
      </c>
      <c r="N12" s="243" t="s">
        <v>123</v>
      </c>
    </row>
    <row r="13" spans="2:14" ht="14.25">
      <c r="B13" s="234" t="s">
        <v>303</v>
      </c>
      <c r="C13" s="215">
        <v>1</v>
      </c>
      <c r="D13" s="215">
        <v>1625000</v>
      </c>
      <c r="E13" s="240">
        <f t="shared" si="0"/>
        <v>7.404806653663067</v>
      </c>
      <c r="F13" s="243" t="s">
        <v>123</v>
      </c>
      <c r="G13" s="243" t="s">
        <v>123</v>
      </c>
      <c r="H13" s="243" t="s">
        <v>123</v>
      </c>
      <c r="I13" s="242">
        <v>1</v>
      </c>
      <c r="J13" s="158">
        <v>1625000</v>
      </c>
      <c r="K13" s="240">
        <f t="shared" si="1"/>
        <v>17.752044899018177</v>
      </c>
      <c r="L13" s="243" t="s">
        <v>123</v>
      </c>
      <c r="M13" s="243" t="s">
        <v>123</v>
      </c>
      <c r="N13" s="243" t="s">
        <v>123</v>
      </c>
    </row>
    <row r="14" spans="2:14" ht="14.25">
      <c r="B14" s="441" t="s">
        <v>304</v>
      </c>
      <c r="C14" s="215">
        <v>1</v>
      </c>
      <c r="D14" s="215">
        <v>2000000</v>
      </c>
      <c r="E14" s="240">
        <f t="shared" si="0"/>
        <v>9.113608189123774</v>
      </c>
      <c r="F14" s="243" t="s">
        <v>123</v>
      </c>
      <c r="G14" s="243" t="s">
        <v>123</v>
      </c>
      <c r="H14" s="243" t="s">
        <v>123</v>
      </c>
      <c r="I14" s="242">
        <v>1</v>
      </c>
      <c r="J14" s="158">
        <v>2000000</v>
      </c>
      <c r="K14" s="240">
        <f t="shared" si="1"/>
        <v>21.848670644945447</v>
      </c>
      <c r="L14" s="243" t="s">
        <v>123</v>
      </c>
      <c r="M14" s="243" t="s">
        <v>123</v>
      </c>
      <c r="N14" s="243" t="s">
        <v>123</v>
      </c>
    </row>
    <row r="15" spans="2:14" ht="14.25">
      <c r="B15" s="234" t="s">
        <v>305</v>
      </c>
      <c r="C15" s="215">
        <v>1</v>
      </c>
      <c r="D15" s="215">
        <v>2100</v>
      </c>
      <c r="E15" s="240">
        <f t="shared" si="0"/>
        <v>0.009569288598579964</v>
      </c>
      <c r="F15" s="158">
        <v>1</v>
      </c>
      <c r="G15" s="158">
        <v>2100</v>
      </c>
      <c r="H15" s="240">
        <f>G15/$G$8*100</f>
        <v>0.05682848351838672</v>
      </c>
      <c r="I15" s="243" t="s">
        <v>123</v>
      </c>
      <c r="J15" s="243" t="s">
        <v>123</v>
      </c>
      <c r="K15" s="243" t="s">
        <v>123</v>
      </c>
      <c r="L15" s="243" t="s">
        <v>123</v>
      </c>
      <c r="M15" s="243" t="s">
        <v>123</v>
      </c>
      <c r="N15" s="243" t="s">
        <v>123</v>
      </c>
    </row>
    <row r="16" spans="2:14" ht="14.25">
      <c r="B16" s="441" t="s">
        <v>306</v>
      </c>
      <c r="C16" s="215">
        <v>3</v>
      </c>
      <c r="D16" s="215">
        <v>6100</v>
      </c>
      <c r="E16" s="240">
        <f t="shared" si="0"/>
        <v>0.027796504976827514</v>
      </c>
      <c r="F16" s="158">
        <v>3</v>
      </c>
      <c r="G16" s="158">
        <v>6100</v>
      </c>
      <c r="H16" s="240">
        <f>G16/$G$8*100</f>
        <v>0.1650732140295995</v>
      </c>
      <c r="I16" s="243" t="s">
        <v>123</v>
      </c>
      <c r="J16" s="243" t="s">
        <v>123</v>
      </c>
      <c r="K16" s="243" t="s">
        <v>123</v>
      </c>
      <c r="L16" s="243" t="s">
        <v>123</v>
      </c>
      <c r="M16" s="243" t="s">
        <v>123</v>
      </c>
      <c r="N16" s="243" t="s">
        <v>123</v>
      </c>
    </row>
    <row r="17" spans="2:14" ht="14.25">
      <c r="B17" s="234"/>
      <c r="C17" s="215"/>
      <c r="E17" s="240"/>
      <c r="F17" s="215"/>
      <c r="G17" s="215"/>
      <c r="H17" s="245" t="s">
        <v>12</v>
      </c>
      <c r="I17" s="246"/>
      <c r="J17" s="215"/>
      <c r="K17" s="245" t="s">
        <v>0</v>
      </c>
      <c r="L17" s="243"/>
      <c r="M17" s="243"/>
      <c r="N17" s="243"/>
    </row>
    <row r="18" spans="1:14" ht="14.25">
      <c r="A18" s="235" t="s">
        <v>307</v>
      </c>
      <c r="B18" s="236"/>
      <c r="C18" s="235">
        <v>31</v>
      </c>
      <c r="D18" s="235">
        <v>280745</v>
      </c>
      <c r="E18" s="247">
        <f>D18/$D$8*100</f>
        <v>1.279299965527777</v>
      </c>
      <c r="F18" s="235">
        <v>6</v>
      </c>
      <c r="G18" s="235">
        <v>16870</v>
      </c>
      <c r="H18" s="247">
        <f>G18/$G$8*100</f>
        <v>0.45652215093104</v>
      </c>
      <c r="I18" s="248">
        <v>25</v>
      </c>
      <c r="J18" s="235">
        <v>263875</v>
      </c>
      <c r="K18" s="247">
        <f>J18/$J$8*100</f>
        <v>2.88265898321749</v>
      </c>
      <c r="L18" s="251" t="s">
        <v>123</v>
      </c>
      <c r="M18" s="251" t="s">
        <v>123</v>
      </c>
      <c r="N18" s="251" t="s">
        <v>123</v>
      </c>
    </row>
    <row r="19" spans="1:14" ht="14.25">
      <c r="A19" s="177" t="s">
        <v>308</v>
      </c>
      <c r="B19" s="215"/>
      <c r="C19" s="215"/>
      <c r="D19" s="215"/>
      <c r="E19" s="508"/>
      <c r="F19" s="215"/>
      <c r="G19" s="215"/>
      <c r="H19" s="508"/>
      <c r="I19" s="246"/>
      <c r="J19" s="215"/>
      <c r="K19" s="508"/>
      <c r="L19" s="253"/>
      <c r="M19" s="253"/>
      <c r="N19" s="253"/>
    </row>
    <row r="20" ht="14.25">
      <c r="A20" s="177" t="s">
        <v>309</v>
      </c>
    </row>
  </sheetData>
  <printOptions/>
  <pageMargins left="0.5905511811023623" right="0.5905511811023623" top="0.7874015748031497" bottom="0.7874015748031497" header="0.5118110236220472" footer="0.5118110236220472"/>
  <pageSetup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1" sqref="A1"/>
    </sheetView>
  </sheetViews>
  <sheetFormatPr defaultColWidth="8.796875" defaultRowHeight="15"/>
  <cols>
    <col min="1" max="1" width="2.59765625" style="217" customWidth="1"/>
    <col min="2" max="2" width="14.69921875" style="217" customWidth="1"/>
    <col min="3" max="4" width="10.59765625" style="217" customWidth="1"/>
    <col min="5" max="5" width="6.59765625" style="217" customWidth="1"/>
    <col min="6" max="7" width="10.59765625" style="217" customWidth="1"/>
    <col min="8" max="8" width="6.59765625" style="217" customWidth="1"/>
    <col min="9" max="10" width="10.59765625" style="217" customWidth="1"/>
    <col min="11" max="11" width="6.59765625" style="217" customWidth="1"/>
    <col min="12" max="13" width="10.59765625" style="217" customWidth="1"/>
    <col min="14" max="14" width="6.59765625" style="217" customWidth="1"/>
    <col min="15" max="16384" width="10.59765625" style="217" customWidth="1"/>
  </cols>
  <sheetData>
    <row r="1" spans="1:14" ht="14.25">
      <c r="A1" s="177" t="s">
        <v>288</v>
      </c>
      <c r="L1" s="177"/>
      <c r="N1" s="176" t="s">
        <v>289</v>
      </c>
    </row>
    <row r="3" ht="14.25">
      <c r="A3" s="229" t="s">
        <v>310</v>
      </c>
    </row>
    <row r="4" spans="1:14" ht="15" thickBot="1">
      <c r="A4" s="230"/>
      <c r="B4" s="231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445" t="s">
        <v>311</v>
      </c>
    </row>
    <row r="5" spans="2:14" ht="15" thickTop="1">
      <c r="B5" s="234"/>
      <c r="C5" s="235" t="s">
        <v>292</v>
      </c>
      <c r="D5" s="235"/>
      <c r="E5" s="236"/>
      <c r="F5" s="235" t="s">
        <v>293</v>
      </c>
      <c r="G5" s="235"/>
      <c r="H5" s="236"/>
      <c r="I5" s="235" t="s">
        <v>294</v>
      </c>
      <c r="J5" s="235"/>
      <c r="K5" s="236"/>
      <c r="L5" s="235" t="s">
        <v>295</v>
      </c>
      <c r="M5" s="235"/>
      <c r="N5" s="235"/>
    </row>
    <row r="6" spans="1:14" ht="14.25">
      <c r="A6" s="235" t="s">
        <v>198</v>
      </c>
      <c r="B6" s="236"/>
      <c r="C6" s="252" t="s">
        <v>187</v>
      </c>
      <c r="D6" s="391">
        <v>12</v>
      </c>
      <c r="E6" s="237" t="s">
        <v>298</v>
      </c>
      <c r="F6" s="252" t="s">
        <v>187</v>
      </c>
      <c r="G6" s="391">
        <v>12</v>
      </c>
      <c r="H6" s="237" t="s">
        <v>298</v>
      </c>
      <c r="I6" s="252" t="s">
        <v>187</v>
      </c>
      <c r="J6" s="391">
        <v>12</v>
      </c>
      <c r="K6" s="237" t="s">
        <v>298</v>
      </c>
      <c r="L6" s="252" t="s">
        <v>187</v>
      </c>
      <c r="M6" s="391">
        <v>12</v>
      </c>
      <c r="N6" s="237" t="s">
        <v>298</v>
      </c>
    </row>
    <row r="7" spans="2:13" ht="14.25">
      <c r="B7" s="234"/>
      <c r="D7" s="218"/>
      <c r="G7" s="218"/>
      <c r="J7" s="218"/>
      <c r="L7" s="215"/>
      <c r="M7" s="218"/>
    </row>
    <row r="8" spans="1:14" ht="14.25">
      <c r="A8" s="218" t="s">
        <v>163</v>
      </c>
      <c r="B8" s="239"/>
      <c r="C8" s="521">
        <v>110168</v>
      </c>
      <c r="D8" s="521">
        <v>111968</v>
      </c>
      <c r="E8" s="271">
        <f aca="true" t="shared" si="0" ref="E8:E16">D8/$D$8*100</f>
        <v>100</v>
      </c>
      <c r="F8" s="521">
        <v>7027</v>
      </c>
      <c r="G8" s="521">
        <v>7735</v>
      </c>
      <c r="H8" s="271">
        <f>G8/$G$8*100</f>
        <v>100</v>
      </c>
      <c r="I8" s="521">
        <v>40035</v>
      </c>
      <c r="J8" s="521">
        <v>43093</v>
      </c>
      <c r="K8" s="271">
        <f>J8/$J$8*100</f>
        <v>100</v>
      </c>
      <c r="L8" s="521">
        <v>63105</v>
      </c>
      <c r="M8" s="521">
        <v>61140</v>
      </c>
      <c r="N8" s="271">
        <f>M8/$M$8*100</f>
        <v>100</v>
      </c>
    </row>
    <row r="9" spans="1:14" ht="14.25">
      <c r="A9" s="217" t="s">
        <v>299</v>
      </c>
      <c r="B9" s="234"/>
      <c r="C9" s="215">
        <v>108412</v>
      </c>
      <c r="D9" s="521">
        <v>110280</v>
      </c>
      <c r="E9" s="240">
        <f t="shared" si="0"/>
        <v>98.49242640754501</v>
      </c>
      <c r="F9" s="215">
        <v>6926</v>
      </c>
      <c r="G9" s="521">
        <v>7631</v>
      </c>
      <c r="H9" s="240">
        <f>G9/$G$8*100</f>
        <v>98.65546218487395</v>
      </c>
      <c r="I9" s="215">
        <v>38381</v>
      </c>
      <c r="J9" s="521">
        <v>41509</v>
      </c>
      <c r="K9" s="240">
        <f>J9/$J$8*100</f>
        <v>96.32422899310794</v>
      </c>
      <c r="L9" s="215">
        <v>63105</v>
      </c>
      <c r="M9" s="521">
        <v>61140</v>
      </c>
      <c r="N9" s="240">
        <f>M9/$M$8*100</f>
        <v>100</v>
      </c>
    </row>
    <row r="10" spans="2:14" ht="14.25">
      <c r="B10" s="234" t="s">
        <v>300</v>
      </c>
      <c r="C10" s="215">
        <v>16345</v>
      </c>
      <c r="D10" s="521">
        <v>17474</v>
      </c>
      <c r="E10" s="240">
        <f t="shared" si="0"/>
        <v>15.606244641326091</v>
      </c>
      <c r="F10" s="217">
        <v>3620</v>
      </c>
      <c r="G10" s="218">
        <v>3907</v>
      </c>
      <c r="H10" s="240">
        <f>G10/$G$8*100</f>
        <v>50.51066580478345</v>
      </c>
      <c r="I10" s="217">
        <v>12724</v>
      </c>
      <c r="J10" s="218">
        <v>13567</v>
      </c>
      <c r="K10" s="240">
        <f>J10/$J$8*100</f>
        <v>31.483071496530755</v>
      </c>
      <c r="L10" s="176" t="s">
        <v>123</v>
      </c>
      <c r="M10" s="174" t="s">
        <v>123</v>
      </c>
      <c r="N10" s="243" t="s">
        <v>123</v>
      </c>
    </row>
    <row r="11" spans="2:14" ht="14.25">
      <c r="B11" s="234" t="s">
        <v>301</v>
      </c>
      <c r="C11" s="215">
        <v>70934</v>
      </c>
      <c r="D11" s="521">
        <v>69776</v>
      </c>
      <c r="E11" s="240">
        <f t="shared" si="0"/>
        <v>62.31780508716776</v>
      </c>
      <c r="F11" s="217">
        <v>861</v>
      </c>
      <c r="G11" s="218">
        <v>937</v>
      </c>
      <c r="H11" s="240">
        <f>G11/$G$8*100</f>
        <v>12.11376858435682</v>
      </c>
      <c r="I11" s="217">
        <v>6967</v>
      </c>
      <c r="J11" s="218">
        <v>7700</v>
      </c>
      <c r="K11" s="240">
        <f>J11/$J$8*100</f>
        <v>17.86833128350312</v>
      </c>
      <c r="L11" s="217">
        <v>63105</v>
      </c>
      <c r="M11" s="218">
        <v>61140</v>
      </c>
      <c r="N11" s="240">
        <f>M11/$M$8*100</f>
        <v>100</v>
      </c>
    </row>
    <row r="12" spans="2:14" ht="14.25">
      <c r="B12" s="234" t="s">
        <v>302</v>
      </c>
      <c r="C12" s="215">
        <v>2399</v>
      </c>
      <c r="D12" s="521">
        <v>2742</v>
      </c>
      <c r="E12" s="240">
        <f t="shared" si="0"/>
        <v>2.448913975421549</v>
      </c>
      <c r="F12" s="217">
        <v>2399</v>
      </c>
      <c r="G12" s="218">
        <v>2742</v>
      </c>
      <c r="H12" s="240">
        <f>G12/$G$8*100</f>
        <v>35.449256625727216</v>
      </c>
      <c r="I12" s="176" t="s">
        <v>123</v>
      </c>
      <c r="J12" s="174" t="s">
        <v>123</v>
      </c>
      <c r="K12" s="243" t="s">
        <v>123</v>
      </c>
      <c r="L12" s="176" t="s">
        <v>123</v>
      </c>
      <c r="M12" s="174" t="s">
        <v>123</v>
      </c>
      <c r="N12" s="253" t="s">
        <v>123</v>
      </c>
    </row>
    <row r="13" spans="2:14" ht="14.25">
      <c r="B13" s="234" t="s">
        <v>303</v>
      </c>
      <c r="C13" s="215">
        <v>5975</v>
      </c>
      <c r="D13" s="521">
        <v>7014</v>
      </c>
      <c r="E13" s="240">
        <f t="shared" si="0"/>
        <v>6.2642897970848805</v>
      </c>
      <c r="F13" s="176" t="s">
        <v>123</v>
      </c>
      <c r="G13" s="174" t="s">
        <v>123</v>
      </c>
      <c r="H13" s="253" t="s">
        <v>123</v>
      </c>
      <c r="I13" s="217">
        <v>5975</v>
      </c>
      <c r="J13" s="218">
        <v>7014</v>
      </c>
      <c r="K13" s="240">
        <f>J13/$J$8*100</f>
        <v>16.276425405518296</v>
      </c>
      <c r="L13" s="176" t="s">
        <v>123</v>
      </c>
      <c r="M13" s="174" t="s">
        <v>123</v>
      </c>
      <c r="N13" s="253" t="s">
        <v>123</v>
      </c>
    </row>
    <row r="14" spans="2:14" ht="14.25">
      <c r="B14" s="441" t="s">
        <v>304</v>
      </c>
      <c r="C14" s="215">
        <v>12715</v>
      </c>
      <c r="D14" s="521">
        <v>13228</v>
      </c>
      <c r="E14" s="240">
        <f t="shared" si="0"/>
        <v>11.814089739925693</v>
      </c>
      <c r="F14" s="176" t="s">
        <v>123</v>
      </c>
      <c r="G14" s="174" t="s">
        <v>123</v>
      </c>
      <c r="H14" s="253" t="s">
        <v>123</v>
      </c>
      <c r="I14" s="217">
        <v>12715</v>
      </c>
      <c r="J14" s="218">
        <v>13228</v>
      </c>
      <c r="K14" s="240">
        <f>J14/$J$8*100</f>
        <v>30.69640080755575</v>
      </c>
      <c r="L14" s="176" t="s">
        <v>123</v>
      </c>
      <c r="M14" s="174" t="s">
        <v>123</v>
      </c>
      <c r="N14" s="253" t="s">
        <v>123</v>
      </c>
    </row>
    <row r="15" spans="2:14" ht="14.25">
      <c r="B15" s="234" t="s">
        <v>305</v>
      </c>
      <c r="C15" s="215">
        <v>17</v>
      </c>
      <c r="D15" s="521">
        <v>18</v>
      </c>
      <c r="E15" s="240">
        <f t="shared" si="0"/>
        <v>0.01607602172049157</v>
      </c>
      <c r="F15" s="217">
        <v>17</v>
      </c>
      <c r="G15" s="218">
        <v>18</v>
      </c>
      <c r="H15" s="240">
        <f>G15/$G$8*100</f>
        <v>0.23270846800258566</v>
      </c>
      <c r="I15" s="176" t="s">
        <v>123</v>
      </c>
      <c r="J15" s="174" t="s">
        <v>123</v>
      </c>
      <c r="K15" s="243" t="s">
        <v>123</v>
      </c>
      <c r="L15" s="176" t="s">
        <v>123</v>
      </c>
      <c r="M15" s="174" t="s">
        <v>123</v>
      </c>
      <c r="N15" s="253" t="s">
        <v>123</v>
      </c>
    </row>
    <row r="16" spans="2:14" ht="14.25">
      <c r="B16" s="441" t="s">
        <v>306</v>
      </c>
      <c r="C16" s="215">
        <v>28</v>
      </c>
      <c r="D16" s="521">
        <v>28</v>
      </c>
      <c r="E16" s="240">
        <f t="shared" si="0"/>
        <v>0.02500714489854244</v>
      </c>
      <c r="F16" s="217">
        <v>28</v>
      </c>
      <c r="G16" s="218">
        <v>28</v>
      </c>
      <c r="H16" s="240">
        <f>G16/$G$8*100</f>
        <v>0.36199095022624433</v>
      </c>
      <c r="I16" s="176" t="s">
        <v>123</v>
      </c>
      <c r="J16" s="174" t="s">
        <v>123</v>
      </c>
      <c r="K16" s="243" t="s">
        <v>123</v>
      </c>
      <c r="L16" s="176" t="s">
        <v>123</v>
      </c>
      <c r="M16" s="174" t="s">
        <v>123</v>
      </c>
      <c r="N16" s="253" t="s">
        <v>123</v>
      </c>
    </row>
    <row r="17" spans="2:14" ht="14.25">
      <c r="B17" s="234"/>
      <c r="C17" s="215"/>
      <c r="D17" s="521"/>
      <c r="E17" s="240"/>
      <c r="G17" s="218"/>
      <c r="H17" s="240"/>
      <c r="I17" s="158"/>
      <c r="J17" s="174"/>
      <c r="K17" s="244"/>
      <c r="L17" s="158"/>
      <c r="M17" s="174"/>
      <c r="N17" s="254"/>
    </row>
    <row r="18" spans="1:14" ht="14.25">
      <c r="A18" s="235" t="s">
        <v>307</v>
      </c>
      <c r="B18" s="236"/>
      <c r="C18" s="235">
        <v>1755</v>
      </c>
      <c r="D18" s="523">
        <v>1688</v>
      </c>
      <c r="E18" s="247">
        <f>D18/$D$8*100</f>
        <v>1.5075735924549871</v>
      </c>
      <c r="F18" s="235">
        <v>101</v>
      </c>
      <c r="G18" s="523">
        <v>104</v>
      </c>
      <c r="H18" s="247">
        <f>G18/$G$8*100</f>
        <v>1.3445378151260505</v>
      </c>
      <c r="I18" s="250">
        <v>1654</v>
      </c>
      <c r="J18" s="524">
        <v>1584</v>
      </c>
      <c r="K18" s="249">
        <f>J18/$J$8*100</f>
        <v>3.675771006892071</v>
      </c>
      <c r="L18" s="255" t="s">
        <v>123</v>
      </c>
      <c r="M18" s="524" t="s">
        <v>123</v>
      </c>
      <c r="N18" s="251" t="s">
        <v>123</v>
      </c>
    </row>
    <row r="19" ht="14.25">
      <c r="A19" s="177" t="s">
        <v>312</v>
      </c>
    </row>
  </sheetData>
  <printOptions/>
  <pageMargins left="0.5905511811023623" right="0.5905511811023623" top="0.7874015748031497" bottom="0.7874015748031497" header="0.5118110236220472" footer="0.5118110236220472"/>
  <pageSetup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8.796875" defaultRowHeight="15"/>
  <cols>
    <col min="1" max="1" width="6.59765625" style="257" customWidth="1"/>
    <col min="2" max="2" width="22.19921875" style="257" customWidth="1"/>
    <col min="3" max="3" width="14.69921875" style="67" customWidth="1"/>
    <col min="4" max="4" width="7.3984375" style="257" customWidth="1"/>
    <col min="5" max="5" width="9.09765625" style="257" customWidth="1"/>
    <col min="6" max="6" width="12.3984375" style="257" customWidth="1"/>
    <col min="7" max="7" width="7.09765625" style="257" customWidth="1"/>
    <col min="8" max="8" width="9.09765625" style="257" customWidth="1"/>
    <col min="9" max="16384" width="10.59765625" style="257" customWidth="1"/>
  </cols>
  <sheetData>
    <row r="1" ht="14.25">
      <c r="A1" s="272" t="s">
        <v>288</v>
      </c>
    </row>
    <row r="3" ht="14.25">
      <c r="A3" s="256" t="s">
        <v>313</v>
      </c>
    </row>
    <row r="4" spans="1:8" ht="15" thickBot="1">
      <c r="A4" s="258"/>
      <c r="B4" s="259"/>
      <c r="C4" s="260"/>
      <c r="D4" s="258"/>
      <c r="E4" s="258"/>
      <c r="F4" s="452" t="s">
        <v>314</v>
      </c>
      <c r="G4" s="258"/>
      <c r="H4" s="258"/>
    </row>
    <row r="5" spans="2:8" ht="15" thickTop="1">
      <c r="B5" s="261"/>
      <c r="C5" s="262" t="s">
        <v>187</v>
      </c>
      <c r="D5" s="263"/>
      <c r="E5" s="264"/>
      <c r="F5" s="265">
        <v>12</v>
      </c>
      <c r="G5" s="263"/>
      <c r="H5" s="263"/>
    </row>
    <row r="6" spans="1:8" ht="14.25">
      <c r="A6" s="263" t="s">
        <v>198</v>
      </c>
      <c r="B6" s="264"/>
      <c r="C6" s="237" t="s">
        <v>315</v>
      </c>
      <c r="D6" s="266" t="s">
        <v>298</v>
      </c>
      <c r="E6" s="266" t="s">
        <v>316</v>
      </c>
      <c r="F6" s="267" t="s">
        <v>315</v>
      </c>
      <c r="G6" s="267" t="s">
        <v>298</v>
      </c>
      <c r="H6" s="451" t="s">
        <v>316</v>
      </c>
    </row>
    <row r="7" spans="2:6" ht="14.25">
      <c r="B7" s="261"/>
      <c r="C7" s="12"/>
      <c r="F7" s="268"/>
    </row>
    <row r="8" spans="1:8" s="272" customFormat="1" ht="14.25">
      <c r="A8" s="269" t="s">
        <v>90</v>
      </c>
      <c r="B8" s="270"/>
      <c r="C8" s="14">
        <f>SUM(C10:C11)</f>
        <v>12989571</v>
      </c>
      <c r="D8" s="271">
        <f>SUM(D10:D11)</f>
        <v>100</v>
      </c>
      <c r="E8" s="271">
        <v>104.3</v>
      </c>
      <c r="F8" s="14">
        <f>SUM(F10:F11)</f>
        <v>13664455</v>
      </c>
      <c r="G8" s="271">
        <f>SUM(G10:G11)</f>
        <v>100</v>
      </c>
      <c r="H8" s="271">
        <f>F8/C8*100</f>
        <v>105.19558344151628</v>
      </c>
    </row>
    <row r="9" spans="1:8" ht="14.25">
      <c r="A9" s="257" t="s">
        <v>317</v>
      </c>
      <c r="B9" s="261"/>
      <c r="C9" s="14"/>
      <c r="D9" s="68"/>
      <c r="E9" s="245"/>
      <c r="F9" s="14"/>
      <c r="G9" s="488"/>
      <c r="H9" s="271"/>
    </row>
    <row r="10" spans="2:8" ht="16.5" customHeight="1">
      <c r="B10" s="273" t="s">
        <v>318</v>
      </c>
      <c r="C10" s="24">
        <v>3752912</v>
      </c>
      <c r="D10" s="68">
        <v>28.9</v>
      </c>
      <c r="E10" s="243">
        <v>103.7</v>
      </c>
      <c r="F10" s="14">
        <v>3855218</v>
      </c>
      <c r="G10" s="488">
        <f>F10/$F$8*100</f>
        <v>28.213477961616473</v>
      </c>
      <c r="H10" s="271">
        <f aca="true" t="shared" si="0" ref="H10:H27">F10/C10*100</f>
        <v>102.72604313663629</v>
      </c>
    </row>
    <row r="11" spans="2:8" ht="14.25">
      <c r="B11" s="273" t="s">
        <v>319</v>
      </c>
      <c r="C11" s="24">
        <v>9236659</v>
      </c>
      <c r="D11" s="68">
        <v>71.1</v>
      </c>
      <c r="E11" s="245">
        <v>104.5</v>
      </c>
      <c r="F11" s="14">
        <v>9809237</v>
      </c>
      <c r="G11" s="488">
        <f aca="true" t="shared" si="1" ref="G11:G27">F11/$F$8*100</f>
        <v>71.78652203838352</v>
      </c>
      <c r="H11" s="271">
        <f t="shared" si="0"/>
        <v>106.19897302693539</v>
      </c>
    </row>
    <row r="12" spans="2:8" ht="14.25" customHeight="1">
      <c r="B12" s="274" t="s">
        <v>320</v>
      </c>
      <c r="C12" s="24">
        <v>4671873</v>
      </c>
      <c r="D12" s="68">
        <f>C12/$C$8*100</f>
        <v>35.96633791831924</v>
      </c>
      <c r="E12" s="245">
        <v>104.9</v>
      </c>
      <c r="F12" s="14">
        <v>5097517</v>
      </c>
      <c r="G12" s="488">
        <f t="shared" si="1"/>
        <v>37.3049419095017</v>
      </c>
      <c r="H12" s="271">
        <f t="shared" si="0"/>
        <v>109.11077848220619</v>
      </c>
    </row>
    <row r="13" spans="2:8" ht="14.25">
      <c r="B13" s="273"/>
      <c r="C13" s="24"/>
      <c r="D13" s="68"/>
      <c r="E13" s="245"/>
      <c r="F13" s="14"/>
      <c r="G13" s="488"/>
      <c r="H13" s="271"/>
    </row>
    <row r="14" spans="1:8" ht="15.75" customHeight="1">
      <c r="A14" s="272" t="s">
        <v>321</v>
      </c>
      <c r="B14" s="273"/>
      <c r="C14" s="24">
        <v>4671873</v>
      </c>
      <c r="D14" s="68">
        <f>C14/$C$8*100</f>
        <v>35.96633791831924</v>
      </c>
      <c r="E14" s="245">
        <v>104.9</v>
      </c>
      <c r="F14" s="14">
        <v>5097517</v>
      </c>
      <c r="G14" s="488">
        <f t="shared" si="1"/>
        <v>37.3049419095017</v>
      </c>
      <c r="H14" s="271">
        <f t="shared" si="0"/>
        <v>109.11077848220619</v>
      </c>
    </row>
    <row r="15" spans="1:8" ht="15.75" customHeight="1">
      <c r="A15" s="257" t="s">
        <v>322</v>
      </c>
      <c r="B15" s="273"/>
      <c r="C15" s="24">
        <v>15268</v>
      </c>
      <c r="D15" s="68">
        <f aca="true" t="shared" si="2" ref="D15:D23">C15/$C$8*100</f>
        <v>0.11754044841049793</v>
      </c>
      <c r="E15" s="245">
        <v>106</v>
      </c>
      <c r="F15" s="14">
        <v>14970</v>
      </c>
      <c r="G15" s="488">
        <f t="shared" si="1"/>
        <v>0.10955431446040109</v>
      </c>
      <c r="H15" s="271">
        <f t="shared" si="0"/>
        <v>98.04820539690857</v>
      </c>
    </row>
    <row r="16" spans="1:8" ht="15.75" customHeight="1">
      <c r="A16" s="257" t="s">
        <v>323</v>
      </c>
      <c r="B16" s="273"/>
      <c r="C16" s="24">
        <v>4132813</v>
      </c>
      <c r="D16" s="68">
        <f t="shared" si="2"/>
        <v>31.816393320456847</v>
      </c>
      <c r="E16" s="245">
        <v>105.1</v>
      </c>
      <c r="F16" s="14">
        <v>4564809</v>
      </c>
      <c r="G16" s="488">
        <f t="shared" si="1"/>
        <v>33.406447604386706</v>
      </c>
      <c r="H16" s="271">
        <f t="shared" si="0"/>
        <v>110.45283200570653</v>
      </c>
    </row>
    <row r="17" spans="2:8" ht="15.75" customHeight="1">
      <c r="B17" s="273" t="s">
        <v>324</v>
      </c>
      <c r="C17" s="24">
        <v>155751</v>
      </c>
      <c r="D17" s="68">
        <f t="shared" si="2"/>
        <v>1.1990465274026372</v>
      </c>
      <c r="E17" s="245">
        <v>108.3</v>
      </c>
      <c r="F17" s="14">
        <v>205827</v>
      </c>
      <c r="G17" s="488">
        <f t="shared" si="1"/>
        <v>1.5062949821269858</v>
      </c>
      <c r="H17" s="271">
        <f t="shared" si="0"/>
        <v>132.15131845060384</v>
      </c>
    </row>
    <row r="18" spans="2:8" ht="15.75" customHeight="1">
      <c r="B18" s="273" t="s">
        <v>325</v>
      </c>
      <c r="C18" s="24">
        <v>541260</v>
      </c>
      <c r="D18" s="68">
        <f t="shared" si="2"/>
        <v>4.166881261898488</v>
      </c>
      <c r="E18" s="245">
        <v>103.9</v>
      </c>
      <c r="F18" s="14">
        <v>606088</v>
      </c>
      <c r="G18" s="488">
        <f t="shared" si="1"/>
        <v>4.435508038922884</v>
      </c>
      <c r="H18" s="271">
        <f t="shared" si="0"/>
        <v>111.97723829582826</v>
      </c>
    </row>
    <row r="19" spans="2:8" ht="15.75" customHeight="1">
      <c r="B19" s="273" t="s">
        <v>326</v>
      </c>
      <c r="C19" s="24">
        <v>284660</v>
      </c>
      <c r="D19" s="68">
        <f t="shared" si="2"/>
        <v>2.191450356597612</v>
      </c>
      <c r="E19" s="245">
        <v>101.5</v>
      </c>
      <c r="F19" s="14">
        <v>269722</v>
      </c>
      <c r="G19" s="488">
        <f t="shared" si="1"/>
        <v>1.9738950437467138</v>
      </c>
      <c r="H19" s="271">
        <f t="shared" si="0"/>
        <v>94.75233612028384</v>
      </c>
    </row>
    <row r="20" spans="2:8" ht="15.75" customHeight="1">
      <c r="B20" s="273" t="s">
        <v>327</v>
      </c>
      <c r="C20" s="24">
        <v>122966</v>
      </c>
      <c r="D20" s="68">
        <f t="shared" si="2"/>
        <v>0.9466517408465608</v>
      </c>
      <c r="E20" s="245">
        <v>100.7</v>
      </c>
      <c r="F20" s="14">
        <v>128328</v>
      </c>
      <c r="G20" s="488">
        <f t="shared" si="1"/>
        <v>0.9391373457631497</v>
      </c>
      <c r="H20" s="271">
        <f t="shared" si="0"/>
        <v>104.36055495014882</v>
      </c>
    </row>
    <row r="21" spans="2:8" ht="14.25">
      <c r="B21" s="273" t="s">
        <v>328</v>
      </c>
      <c r="C21" s="24">
        <v>467693</v>
      </c>
      <c r="D21" s="68">
        <f t="shared" si="2"/>
        <v>3.6005269150151302</v>
      </c>
      <c r="E21" s="245">
        <v>106.7</v>
      </c>
      <c r="F21" s="14">
        <v>549625</v>
      </c>
      <c r="G21" s="488">
        <f t="shared" si="1"/>
        <v>4.02229726688697</v>
      </c>
      <c r="H21" s="271">
        <f t="shared" si="0"/>
        <v>117.51832933142039</v>
      </c>
    </row>
    <row r="22" spans="2:8" ht="14.25">
      <c r="B22" s="273" t="s">
        <v>329</v>
      </c>
      <c r="C22" s="24">
        <v>1741751</v>
      </c>
      <c r="D22" s="68">
        <f t="shared" si="2"/>
        <v>13.408841600696435</v>
      </c>
      <c r="E22" s="245">
        <v>104.4</v>
      </c>
      <c r="F22" s="14">
        <v>1940089</v>
      </c>
      <c r="G22" s="488">
        <f t="shared" si="1"/>
        <v>14.198070834145964</v>
      </c>
      <c r="H22" s="271">
        <f t="shared" si="0"/>
        <v>111.38727636728787</v>
      </c>
    </row>
    <row r="23" spans="2:8" ht="14.25">
      <c r="B23" s="273" t="s">
        <v>214</v>
      </c>
      <c r="C23" s="24">
        <v>818732</v>
      </c>
      <c r="D23" s="68">
        <f t="shared" si="2"/>
        <v>6.302994917999986</v>
      </c>
      <c r="E23" s="245">
        <v>108</v>
      </c>
      <c r="F23" s="14">
        <v>865130</v>
      </c>
      <c r="G23" s="488">
        <f t="shared" si="1"/>
        <v>6.331244092794042</v>
      </c>
      <c r="H23" s="271">
        <f t="shared" si="0"/>
        <v>105.66705588641949</v>
      </c>
    </row>
    <row r="24" spans="2:8" ht="14.25">
      <c r="B24" s="261"/>
      <c r="C24" s="24"/>
      <c r="D24" s="68"/>
      <c r="E24" s="245" t="s">
        <v>0</v>
      </c>
      <c r="F24" s="14"/>
      <c r="G24" s="488"/>
      <c r="H24" s="271"/>
    </row>
    <row r="25" spans="1:8" ht="14.25">
      <c r="A25" s="257" t="s">
        <v>330</v>
      </c>
      <c r="B25" s="261"/>
      <c r="C25" s="24">
        <v>523792</v>
      </c>
      <c r="D25" s="68">
        <f>C25/$C$8*100</f>
        <v>4.032404149451895</v>
      </c>
      <c r="E25" s="245">
        <v>103.4</v>
      </c>
      <c r="F25" s="14">
        <v>517738</v>
      </c>
      <c r="G25" s="488">
        <f t="shared" si="1"/>
        <v>3.788939990654585</v>
      </c>
      <c r="H25" s="271">
        <f t="shared" si="0"/>
        <v>98.84419769679567</v>
      </c>
    </row>
    <row r="26" spans="2:8" ht="14.25">
      <c r="B26" s="397" t="s">
        <v>331</v>
      </c>
      <c r="C26" s="24">
        <v>297196</v>
      </c>
      <c r="D26" s="68">
        <f>C26/$C$8*100</f>
        <v>2.287958547668741</v>
      </c>
      <c r="E26" s="245">
        <v>100.1</v>
      </c>
      <c r="F26" s="14">
        <v>291333</v>
      </c>
      <c r="G26" s="488">
        <f t="shared" si="1"/>
        <v>2.132049906125052</v>
      </c>
      <c r="H26" s="271">
        <f t="shared" si="0"/>
        <v>98.02722782271633</v>
      </c>
    </row>
    <row r="27" spans="2:8" ht="14.25">
      <c r="B27" s="273" t="s">
        <v>214</v>
      </c>
      <c r="C27" s="24">
        <v>226596</v>
      </c>
      <c r="D27" s="68">
        <f>C27/$C$8*100</f>
        <v>1.7444456017831536</v>
      </c>
      <c r="E27" s="245">
        <v>108.1</v>
      </c>
      <c r="F27" s="14">
        <v>226405</v>
      </c>
      <c r="G27" s="488">
        <f t="shared" si="1"/>
        <v>1.6568900845295331</v>
      </c>
      <c r="H27" s="271">
        <f t="shared" si="0"/>
        <v>99.91570901516356</v>
      </c>
    </row>
    <row r="28" spans="1:8" ht="14.25">
      <c r="A28" s="275"/>
      <c r="B28" s="276"/>
      <c r="C28" s="46"/>
      <c r="D28" s="28"/>
      <c r="E28" s="28"/>
      <c r="F28" s="28"/>
      <c r="G28" s="489"/>
      <c r="H28" s="28"/>
    </row>
    <row r="29" ht="14.25">
      <c r="A29" s="272" t="s">
        <v>332</v>
      </c>
    </row>
  </sheetData>
  <printOptions/>
  <pageMargins left="0.5905511811023623" right="0.3937007874015748" top="0.984251968503937" bottom="0.984251968503937" header="0.5118110236220472" footer="0.5118110236220472"/>
  <pageSetup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8.796875" defaultRowHeight="15"/>
  <cols>
    <col min="1" max="1" width="2.59765625" style="277" customWidth="1"/>
    <col min="2" max="2" width="13.3984375" style="277" customWidth="1"/>
    <col min="3" max="3" width="12.09765625" style="277" customWidth="1"/>
    <col min="4" max="4" width="12" style="277" customWidth="1"/>
    <col min="5" max="5" width="12.09765625" style="277" customWidth="1"/>
    <col min="6" max="7" width="7.59765625" style="277" customWidth="1"/>
    <col min="8" max="16384" width="10.59765625" style="277" customWidth="1"/>
  </cols>
  <sheetData>
    <row r="1" spans="1:7" ht="14.25">
      <c r="A1" s="371" t="s">
        <v>333</v>
      </c>
      <c r="C1" s="369"/>
      <c r="G1" s="370"/>
    </row>
    <row r="3" spans="1:2" ht="14.25">
      <c r="A3" s="278" t="s">
        <v>334</v>
      </c>
      <c r="B3" s="278"/>
    </row>
    <row r="4" spans="1:7" ht="15.75" customHeight="1" thickBot="1">
      <c r="A4" s="279"/>
      <c r="B4" s="279"/>
      <c r="C4" s="279"/>
      <c r="D4" s="279"/>
      <c r="E4" s="279"/>
      <c r="F4" s="279"/>
      <c r="G4" s="431" t="s">
        <v>335</v>
      </c>
    </row>
    <row r="5" spans="1:7" ht="18" customHeight="1" thickTop="1">
      <c r="A5" s="280"/>
      <c r="B5" s="281"/>
      <c r="C5" s="428" t="s">
        <v>336</v>
      </c>
      <c r="D5" s="282">
        <v>11</v>
      </c>
      <c r="E5" s="283">
        <v>12</v>
      </c>
      <c r="F5" s="283"/>
      <c r="G5" s="284"/>
    </row>
    <row r="6" spans="1:8" s="290" customFormat="1" ht="30" customHeight="1">
      <c r="A6" s="285" t="s">
        <v>198</v>
      </c>
      <c r="B6" s="286"/>
      <c r="C6" s="287" t="s">
        <v>337</v>
      </c>
      <c r="D6" s="429" t="s">
        <v>337</v>
      </c>
      <c r="E6" s="288" t="s">
        <v>337</v>
      </c>
      <c r="F6" s="287" t="s">
        <v>298</v>
      </c>
      <c r="G6" s="289" t="s">
        <v>338</v>
      </c>
      <c r="H6" s="277"/>
    </row>
    <row r="7" spans="1:5" ht="14.25">
      <c r="A7" s="291"/>
      <c r="B7" s="292"/>
      <c r="D7" s="430"/>
      <c r="E7" s="293"/>
    </row>
    <row r="8" spans="1:7" ht="14.25">
      <c r="A8" s="294" t="s">
        <v>339</v>
      </c>
      <c r="B8" s="295"/>
      <c r="C8" s="114">
        <f>SUM(C9:C14)</f>
        <v>4974946</v>
      </c>
      <c r="D8" s="114">
        <f>SUM(D9:D14)</f>
        <v>4725275</v>
      </c>
      <c r="E8" s="114">
        <f>SUM(E9:E14)</f>
        <v>4295996</v>
      </c>
      <c r="F8" s="511">
        <f aca="true" t="shared" si="0" ref="F8:F15">E8/$E$8*100</f>
        <v>100</v>
      </c>
      <c r="G8" s="512">
        <f aca="true" t="shared" si="1" ref="G8:G15">((E8/D8)-1)*100</f>
        <v>-9.084741099724358</v>
      </c>
    </row>
    <row r="9" spans="1:7" ht="14.25">
      <c r="A9" s="280"/>
      <c r="B9" s="510" t="s">
        <v>340</v>
      </c>
      <c r="C9" s="69">
        <v>940202</v>
      </c>
      <c r="D9" s="69">
        <v>960104</v>
      </c>
      <c r="E9" s="114">
        <v>996234</v>
      </c>
      <c r="F9" s="296">
        <f t="shared" si="0"/>
        <v>23.18982606129056</v>
      </c>
      <c r="G9" s="297">
        <f t="shared" si="1"/>
        <v>3.763133993817336</v>
      </c>
    </row>
    <row r="10" spans="1:7" ht="14.25">
      <c r="A10" s="280"/>
      <c r="B10" s="510" t="s">
        <v>341</v>
      </c>
      <c r="C10" s="176" t="s">
        <v>123</v>
      </c>
      <c r="D10" s="176" t="s">
        <v>123</v>
      </c>
      <c r="E10" s="114">
        <v>1050</v>
      </c>
      <c r="F10" s="296">
        <f t="shared" si="0"/>
        <v>0.02444136353944464</v>
      </c>
      <c r="G10" s="301" t="s">
        <v>342</v>
      </c>
    </row>
    <row r="11" spans="1:7" ht="14.25">
      <c r="A11" s="280"/>
      <c r="B11" s="299" t="s">
        <v>343</v>
      </c>
      <c r="C11" s="69">
        <v>17286</v>
      </c>
      <c r="D11" s="69">
        <v>16084</v>
      </c>
      <c r="E11" s="114">
        <v>15745</v>
      </c>
      <c r="F11" s="296">
        <f t="shared" si="0"/>
        <v>0.3665040656462436</v>
      </c>
      <c r="G11" s="297">
        <f t="shared" si="1"/>
        <v>-2.1076846555583173</v>
      </c>
    </row>
    <row r="12" spans="1:7" ht="14.25">
      <c r="A12" s="280"/>
      <c r="B12" s="295" t="s">
        <v>344</v>
      </c>
      <c r="C12" s="69">
        <v>645811</v>
      </c>
      <c r="D12" s="69">
        <v>628782</v>
      </c>
      <c r="E12" s="114">
        <v>643134</v>
      </c>
      <c r="F12" s="296">
        <f t="shared" si="0"/>
        <v>14.970544665311605</v>
      </c>
      <c r="G12" s="297">
        <f t="shared" si="1"/>
        <v>2.2825080870635617</v>
      </c>
    </row>
    <row r="13" spans="1:7" ht="14.25">
      <c r="A13" s="280"/>
      <c r="B13" s="295" t="s">
        <v>345</v>
      </c>
      <c r="C13" s="69">
        <v>911038</v>
      </c>
      <c r="D13" s="69">
        <v>888567</v>
      </c>
      <c r="E13" s="114">
        <v>852616</v>
      </c>
      <c r="F13" s="296">
        <f t="shared" si="0"/>
        <v>19.846759633854408</v>
      </c>
      <c r="G13" s="297">
        <f t="shared" si="1"/>
        <v>-4.045952640599982</v>
      </c>
    </row>
    <row r="14" spans="1:7" ht="14.25">
      <c r="A14" s="280"/>
      <c r="B14" s="295" t="s">
        <v>346</v>
      </c>
      <c r="C14" s="69">
        <f>SUM(C15:C17)</f>
        <v>2460609</v>
      </c>
      <c r="D14" s="69">
        <f>SUM(D15:D17)</f>
        <v>2231738</v>
      </c>
      <c r="E14" s="114">
        <f>SUM(E15:E17)</f>
        <v>1787217</v>
      </c>
      <c r="F14" s="296">
        <f t="shared" si="0"/>
        <v>41.60192421035774</v>
      </c>
      <c r="G14" s="297">
        <f t="shared" si="1"/>
        <v>-19.918153475004686</v>
      </c>
    </row>
    <row r="15" spans="1:7" ht="14.25">
      <c r="A15" s="280"/>
      <c r="B15" s="300" t="s">
        <v>347</v>
      </c>
      <c r="C15" s="69">
        <v>714951</v>
      </c>
      <c r="D15" s="69">
        <v>661434</v>
      </c>
      <c r="E15" s="114">
        <v>660285</v>
      </c>
      <c r="F15" s="296">
        <f t="shared" si="0"/>
        <v>15.36977688061162</v>
      </c>
      <c r="G15" s="297">
        <f t="shared" si="1"/>
        <v>-0.17371347708161622</v>
      </c>
    </row>
    <row r="16" spans="1:7" ht="14.25">
      <c r="A16" s="280"/>
      <c r="B16" s="300" t="s">
        <v>348</v>
      </c>
      <c r="C16" s="176" t="s">
        <v>123</v>
      </c>
      <c r="D16" s="176" t="s">
        <v>123</v>
      </c>
      <c r="E16" s="174" t="s">
        <v>123</v>
      </c>
      <c r="F16" s="298" t="s">
        <v>123</v>
      </c>
      <c r="G16" s="301" t="s">
        <v>123</v>
      </c>
    </row>
    <row r="17" spans="1:7" ht="14.25">
      <c r="A17" s="280"/>
      <c r="B17" s="300" t="s">
        <v>349</v>
      </c>
      <c r="C17" s="69">
        <v>1745658</v>
      </c>
      <c r="D17" s="69">
        <v>1570304</v>
      </c>
      <c r="E17" s="114">
        <v>1126932</v>
      </c>
      <c r="F17" s="296">
        <f>E17/$E$8*100</f>
        <v>26.23214732974612</v>
      </c>
      <c r="G17" s="297">
        <f>((E17/D17)-1)*100</f>
        <v>-28.23478765895011</v>
      </c>
    </row>
    <row r="18" spans="1:7" ht="14.25">
      <c r="A18" s="280"/>
      <c r="B18" s="300"/>
      <c r="C18" s="69"/>
      <c r="D18" s="69"/>
      <c r="E18" s="114"/>
      <c r="F18" s="296"/>
      <c r="G18" s="297"/>
    </row>
    <row r="19" spans="1:7" ht="14.25">
      <c r="A19" s="294" t="s">
        <v>350</v>
      </c>
      <c r="B19" s="300"/>
      <c r="C19" s="114">
        <v>38984</v>
      </c>
      <c r="D19" s="114">
        <v>39743</v>
      </c>
      <c r="E19" s="114">
        <v>40128</v>
      </c>
      <c r="F19" s="525" t="s">
        <v>123</v>
      </c>
      <c r="G19" s="512">
        <f>((E19/D19)-1)*100</f>
        <v>0.9687240520343199</v>
      </c>
    </row>
    <row r="20" spans="1:7" ht="14.25">
      <c r="A20" s="302"/>
      <c r="B20" s="303"/>
      <c r="C20" s="304"/>
      <c r="D20" s="304"/>
      <c r="E20" s="304"/>
      <c r="F20" s="304"/>
      <c r="G20" s="304"/>
    </row>
    <row r="21" spans="1:6" ht="14.25">
      <c r="A21" s="513" t="s">
        <v>351</v>
      </c>
      <c r="B21" s="291"/>
      <c r="C21" s="291"/>
      <c r="D21" s="291"/>
      <c r="E21" s="291"/>
      <c r="F21" s="291"/>
    </row>
    <row r="22" ht="14.25">
      <c r="A22" s="430" t="s">
        <v>352</v>
      </c>
    </row>
  </sheetData>
  <printOptions/>
  <pageMargins left="0.75" right="0.75" top="1" bottom="1" header="0.512" footer="0.51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"/>
    </sheetView>
  </sheetViews>
  <sheetFormatPr defaultColWidth="8.796875" defaultRowHeight="15"/>
  <cols>
    <col min="1" max="1" width="28.69921875" style="306" customWidth="1"/>
    <col min="2" max="6" width="12.09765625" style="306" customWidth="1"/>
    <col min="7" max="16384" width="10.59765625" style="306" customWidth="1"/>
  </cols>
  <sheetData>
    <row r="1" ht="14.25">
      <c r="A1" s="372" t="s">
        <v>333</v>
      </c>
    </row>
    <row r="3" ht="14.25">
      <c r="A3" s="305" t="s">
        <v>353</v>
      </c>
    </row>
    <row r="4" spans="1:6" ht="15" thickBot="1">
      <c r="A4" s="307"/>
      <c r="B4" s="307"/>
      <c r="C4" s="307"/>
      <c r="D4" s="383"/>
      <c r="E4" s="383"/>
      <c r="F4" s="443" t="s">
        <v>354</v>
      </c>
    </row>
    <row r="5" spans="1:6" s="311" customFormat="1" ht="24.75" customHeight="1" thickTop="1">
      <c r="A5" s="308" t="s">
        <v>249</v>
      </c>
      <c r="B5" s="381" t="s">
        <v>355</v>
      </c>
      <c r="C5" s="309">
        <v>9</v>
      </c>
      <c r="D5" s="309">
        <v>10</v>
      </c>
      <c r="E5" s="381">
        <v>11</v>
      </c>
      <c r="F5" s="310">
        <v>12</v>
      </c>
    </row>
    <row r="6" spans="1:6" ht="14.25">
      <c r="A6" s="312"/>
      <c r="E6" s="372"/>
      <c r="F6" s="313"/>
    </row>
    <row r="7" spans="1:6" ht="18.75" customHeight="1">
      <c r="A7" s="314" t="s">
        <v>356</v>
      </c>
      <c r="B7" s="67">
        <v>231107</v>
      </c>
      <c r="C7" s="67">
        <v>233567</v>
      </c>
      <c r="D7" s="69">
        <v>236366</v>
      </c>
      <c r="E7" s="69">
        <v>236836</v>
      </c>
      <c r="F7" s="114">
        <v>236908</v>
      </c>
    </row>
    <row r="8" spans="1:6" ht="18.75" customHeight="1">
      <c r="A8" s="314" t="s">
        <v>357</v>
      </c>
      <c r="B8" s="68">
        <v>59.5</v>
      </c>
      <c r="C8" s="68">
        <v>59.9</v>
      </c>
      <c r="D8" s="382">
        <v>60</v>
      </c>
      <c r="E8" s="382">
        <v>60.6</v>
      </c>
      <c r="F8" s="331">
        <v>61.6</v>
      </c>
    </row>
    <row r="9" spans="1:6" ht="14.25">
      <c r="A9" s="314"/>
      <c r="B9" s="67"/>
      <c r="C9" s="67"/>
      <c r="D9" s="372"/>
      <c r="E9" s="372"/>
      <c r="F9" s="313"/>
    </row>
    <row r="10" spans="1:6" ht="15.75" customHeight="1">
      <c r="A10" s="314" t="s">
        <v>358</v>
      </c>
      <c r="B10" s="67">
        <v>137427</v>
      </c>
      <c r="C10" s="67">
        <v>139834</v>
      </c>
      <c r="D10" s="69">
        <v>141858</v>
      </c>
      <c r="E10" s="69">
        <v>143503</v>
      </c>
      <c r="F10" s="114">
        <v>146033</v>
      </c>
    </row>
    <row r="11" spans="1:6" ht="14.25">
      <c r="A11" s="314"/>
      <c r="B11" s="67"/>
      <c r="C11" s="67"/>
      <c r="D11" s="69"/>
      <c r="E11" s="69"/>
      <c r="F11" s="114"/>
    </row>
    <row r="12" spans="1:6" ht="14.25">
      <c r="A12" s="314" t="s">
        <v>359</v>
      </c>
      <c r="B12" s="67">
        <v>3237659</v>
      </c>
      <c r="C12" s="67">
        <v>3210445</v>
      </c>
      <c r="D12" s="69">
        <v>3166420</v>
      </c>
      <c r="E12" s="69">
        <v>3233071</v>
      </c>
      <c r="F12" s="114">
        <v>3308942</v>
      </c>
    </row>
    <row r="13" spans="1:6" ht="14.25">
      <c r="A13" s="314" t="s">
        <v>360</v>
      </c>
      <c r="B13" s="67">
        <v>3163406</v>
      </c>
      <c r="C13" s="67">
        <v>3140789</v>
      </c>
      <c r="D13" s="69">
        <v>3168354</v>
      </c>
      <c r="E13" s="69">
        <v>3166833</v>
      </c>
      <c r="F13" s="114">
        <v>3256556</v>
      </c>
    </row>
    <row r="14" spans="1:6" ht="14.25">
      <c r="A14" s="314" t="s">
        <v>361</v>
      </c>
      <c r="B14" s="67">
        <v>1732095</v>
      </c>
      <c r="C14" s="67">
        <v>1703216</v>
      </c>
      <c r="D14" s="69">
        <v>1713426</v>
      </c>
      <c r="E14" s="69">
        <v>1691683</v>
      </c>
      <c r="F14" s="114">
        <v>1720110</v>
      </c>
    </row>
    <row r="15" spans="1:6" ht="14.25">
      <c r="A15" s="314" t="s">
        <v>362</v>
      </c>
      <c r="B15" s="67">
        <v>814057</v>
      </c>
      <c r="C15" s="67">
        <v>815463</v>
      </c>
      <c r="D15" s="69">
        <v>841124</v>
      </c>
      <c r="E15" s="69">
        <v>835330</v>
      </c>
      <c r="F15" s="114">
        <v>853378</v>
      </c>
    </row>
    <row r="16" spans="1:6" ht="14.25">
      <c r="A16" s="314" t="s">
        <v>363</v>
      </c>
      <c r="B16" s="67">
        <v>280202</v>
      </c>
      <c r="C16" s="67">
        <v>298101</v>
      </c>
      <c r="D16" s="69">
        <v>288988</v>
      </c>
      <c r="E16" s="69">
        <v>298181</v>
      </c>
      <c r="F16" s="114">
        <v>298997</v>
      </c>
    </row>
    <row r="17" spans="1:6" ht="14.25">
      <c r="A17" s="314" t="s">
        <v>364</v>
      </c>
      <c r="B17" s="67">
        <v>337048</v>
      </c>
      <c r="C17" s="67">
        <v>324009</v>
      </c>
      <c r="D17" s="69">
        <v>324817</v>
      </c>
      <c r="E17" s="69">
        <v>341639</v>
      </c>
      <c r="F17" s="114">
        <v>384071</v>
      </c>
    </row>
    <row r="18" spans="1:6" ht="14.25">
      <c r="A18" s="315"/>
      <c r="B18" s="316"/>
      <c r="C18" s="316"/>
      <c r="D18" s="316"/>
      <c r="E18" s="316"/>
      <c r="F18" s="317"/>
    </row>
    <row r="19" spans="1:6" ht="14.25">
      <c r="A19" s="330" t="s">
        <v>365</v>
      </c>
      <c r="B19" s="318"/>
      <c r="C19" s="318"/>
      <c r="D19" s="318"/>
      <c r="E19" s="318"/>
      <c r="F19" s="318"/>
    </row>
    <row r="20" spans="1:6" ht="14.25">
      <c r="A20" s="372" t="s">
        <v>366</v>
      </c>
      <c r="B20" s="318"/>
      <c r="C20" s="318"/>
      <c r="D20" s="318"/>
      <c r="E20" s="318"/>
      <c r="F20" s="318"/>
    </row>
    <row r="21" spans="2:6" ht="14.25">
      <c r="B21" s="318"/>
      <c r="C21" s="318"/>
      <c r="D21" s="318"/>
      <c r="E21" s="318"/>
      <c r="F21" s="318"/>
    </row>
  </sheetData>
  <printOptions/>
  <pageMargins left="0.75" right="0.75" top="1" bottom="1" header="0.512" footer="0.512"/>
  <pageSetup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"/>
    </sheetView>
  </sheetViews>
  <sheetFormatPr defaultColWidth="8.796875" defaultRowHeight="15"/>
  <cols>
    <col min="1" max="1" width="16.5" style="320" customWidth="1"/>
    <col min="2" max="16384" width="10.59765625" style="320" customWidth="1"/>
  </cols>
  <sheetData>
    <row r="1" ht="14.25">
      <c r="A1" s="373" t="s">
        <v>333</v>
      </c>
    </row>
    <row r="3" ht="14.25">
      <c r="A3" s="319" t="s">
        <v>367</v>
      </c>
    </row>
    <row r="4" spans="1:6" ht="15" thickBot="1">
      <c r="A4" s="321"/>
      <c r="B4" s="321"/>
      <c r="C4" s="321"/>
      <c r="D4" s="321"/>
      <c r="E4" s="321" t="s">
        <v>0</v>
      </c>
      <c r="F4" s="444" t="s">
        <v>368</v>
      </c>
    </row>
    <row r="5" spans="1:6" ht="24" customHeight="1" thickTop="1">
      <c r="A5" s="322" t="s">
        <v>198</v>
      </c>
      <c r="B5" s="380" t="s">
        <v>355</v>
      </c>
      <c r="C5" s="323">
        <v>9</v>
      </c>
      <c r="D5" s="323">
        <v>10</v>
      </c>
      <c r="E5" s="380">
        <v>11</v>
      </c>
      <c r="F5" s="324">
        <v>12</v>
      </c>
    </row>
    <row r="6" spans="1:6" ht="14.25">
      <c r="A6" s="325"/>
      <c r="E6" s="373"/>
      <c r="F6" s="326"/>
    </row>
    <row r="7" spans="1:6" ht="14.25">
      <c r="A7" s="509" t="s">
        <v>360</v>
      </c>
      <c r="B7" s="67">
        <v>182847</v>
      </c>
      <c r="C7" s="67">
        <v>185905</v>
      </c>
      <c r="D7" s="69">
        <v>190599</v>
      </c>
      <c r="E7" s="69">
        <v>189113</v>
      </c>
      <c r="F7" s="114">
        <v>186754</v>
      </c>
    </row>
    <row r="8" spans="1:6" ht="14.25">
      <c r="A8" s="327" t="s">
        <v>369</v>
      </c>
      <c r="B8" s="67">
        <v>156600</v>
      </c>
      <c r="C8" s="67">
        <v>162061</v>
      </c>
      <c r="D8" s="69">
        <v>164776</v>
      </c>
      <c r="E8" s="69">
        <v>166343</v>
      </c>
      <c r="F8" s="114">
        <v>167147</v>
      </c>
    </row>
    <row r="9" spans="1:6" ht="14.25">
      <c r="A9" s="327" t="s">
        <v>370</v>
      </c>
      <c r="B9" s="67">
        <v>26247</v>
      </c>
      <c r="C9" s="67">
        <v>23844</v>
      </c>
      <c r="D9" s="69">
        <v>25823</v>
      </c>
      <c r="E9" s="69">
        <v>22770</v>
      </c>
      <c r="F9" s="114">
        <v>19607</v>
      </c>
    </row>
    <row r="10" spans="1:6" ht="14.25">
      <c r="A10" s="328"/>
      <c r="B10" s="329"/>
      <c r="C10" s="329"/>
      <c r="D10" s="329"/>
      <c r="E10" s="329"/>
      <c r="F10" s="329"/>
    </row>
    <row r="11" ht="14.25">
      <c r="A11" s="373" t="s">
        <v>371</v>
      </c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A1" sqref="A1"/>
    </sheetView>
  </sheetViews>
  <sheetFormatPr defaultColWidth="8.796875" defaultRowHeight="15"/>
  <cols>
    <col min="1" max="1" width="10.59765625" style="32" customWidth="1"/>
    <col min="2" max="2" width="10.5" style="32" customWidth="1"/>
    <col min="3" max="4" width="8.59765625" style="32" customWidth="1"/>
    <col min="5" max="5" width="10.3984375" style="32" customWidth="1"/>
    <col min="6" max="13" width="8.59765625" style="32" customWidth="1"/>
    <col min="14" max="17" width="10.3984375" style="32" customWidth="1"/>
    <col min="18" max="16384" width="10.59765625" style="32" customWidth="1"/>
  </cols>
  <sheetData>
    <row r="1" spans="1:17" ht="14.25">
      <c r="A1" s="359" t="s">
        <v>18</v>
      </c>
      <c r="O1" s="359"/>
      <c r="Q1" s="360" t="s">
        <v>19</v>
      </c>
    </row>
    <row r="3" ht="17.25">
      <c r="A3" s="33" t="s">
        <v>20</v>
      </c>
    </row>
    <row r="4" ht="17.25">
      <c r="A4" s="33"/>
    </row>
    <row r="5" spans="1:17" ht="15" thickBot="1">
      <c r="A5" s="34" t="s">
        <v>21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5" t="s">
        <v>22</v>
      </c>
    </row>
    <row r="6" spans="1:17" ht="15" thickTop="1">
      <c r="A6" s="36"/>
      <c r="B6" s="36"/>
      <c r="C6" s="36"/>
      <c r="D6" s="37"/>
      <c r="E6" s="36"/>
      <c r="F6" s="38" t="s">
        <v>23</v>
      </c>
      <c r="G6" s="38"/>
      <c r="H6" s="38"/>
      <c r="I6" s="38"/>
      <c r="J6" s="38"/>
      <c r="K6" s="38"/>
      <c r="L6" s="38"/>
      <c r="M6" s="39"/>
      <c r="N6" s="40" t="s">
        <v>24</v>
      </c>
      <c r="O6" s="40" t="s">
        <v>25</v>
      </c>
      <c r="P6" s="40" t="s">
        <v>26</v>
      </c>
      <c r="Q6" s="41" t="s">
        <v>27</v>
      </c>
    </row>
    <row r="7" spans="1:17" ht="14.25">
      <c r="A7" s="40" t="s">
        <v>28</v>
      </c>
      <c r="B7" s="416" t="s">
        <v>29</v>
      </c>
      <c r="C7" s="41">
        <v>9</v>
      </c>
      <c r="D7" s="417">
        <v>10</v>
      </c>
      <c r="E7" s="42">
        <v>11</v>
      </c>
      <c r="F7" s="40" t="s">
        <v>30</v>
      </c>
      <c r="G7" s="40" t="s">
        <v>31</v>
      </c>
      <c r="H7" s="40" t="s">
        <v>32</v>
      </c>
      <c r="I7" s="40" t="s">
        <v>33</v>
      </c>
      <c r="J7" s="40" t="s">
        <v>34</v>
      </c>
      <c r="K7" s="40" t="s">
        <v>35</v>
      </c>
      <c r="L7" s="40" t="s">
        <v>36</v>
      </c>
      <c r="M7" s="40" t="s">
        <v>37</v>
      </c>
      <c r="N7" s="40" t="s">
        <v>38</v>
      </c>
      <c r="O7" s="43" t="s">
        <v>39</v>
      </c>
      <c r="P7" s="40" t="s">
        <v>40</v>
      </c>
      <c r="Q7" s="44" t="s">
        <v>41</v>
      </c>
    </row>
    <row r="8" spans="1:17" ht="14.25">
      <c r="A8" s="45" t="s">
        <v>42</v>
      </c>
      <c r="B8" s="28">
        <v>54255</v>
      </c>
      <c r="C8" s="46">
        <v>52450</v>
      </c>
      <c r="D8" s="46">
        <v>50576</v>
      </c>
      <c r="E8" s="334">
        <f>F8+N8+O8+P8+Q8</f>
        <v>49644</v>
      </c>
      <c r="F8" s="335">
        <f>SUM(G8:M8)</f>
        <v>43050</v>
      </c>
      <c r="G8" s="336">
        <v>23084</v>
      </c>
      <c r="H8" s="336">
        <v>12295</v>
      </c>
      <c r="I8" s="336">
        <v>1158</v>
      </c>
      <c r="J8" s="336">
        <v>2042</v>
      </c>
      <c r="K8" s="336">
        <v>3306</v>
      </c>
      <c r="L8" s="336">
        <v>957</v>
      </c>
      <c r="M8" s="47">
        <v>208</v>
      </c>
      <c r="N8" s="336">
        <v>3692</v>
      </c>
      <c r="O8" s="336">
        <v>1938</v>
      </c>
      <c r="P8" s="336">
        <v>810</v>
      </c>
      <c r="Q8" s="336">
        <v>154</v>
      </c>
    </row>
    <row r="9" ht="14.25">
      <c r="E9" s="337"/>
    </row>
    <row r="10" spans="1:11" ht="15" thickBot="1">
      <c r="A10" s="34" t="s">
        <v>43</v>
      </c>
      <c r="B10" s="34"/>
      <c r="C10" s="34"/>
      <c r="D10" s="34"/>
      <c r="E10" s="338"/>
      <c r="F10" s="34"/>
      <c r="G10" s="34"/>
      <c r="H10" s="34"/>
      <c r="I10" s="34"/>
      <c r="J10" s="34"/>
      <c r="K10" s="35" t="s">
        <v>44</v>
      </c>
    </row>
    <row r="11" spans="1:11" ht="15" thickTop="1">
      <c r="A11" s="36"/>
      <c r="B11" s="36"/>
      <c r="C11" s="36"/>
      <c r="D11" s="37"/>
      <c r="E11" s="339"/>
      <c r="F11" s="38" t="s">
        <v>45</v>
      </c>
      <c r="G11" s="38"/>
      <c r="H11" s="38"/>
      <c r="I11" s="38"/>
      <c r="J11" s="38"/>
      <c r="K11" s="461" t="s">
        <v>46</v>
      </c>
    </row>
    <row r="12" spans="1:11" ht="14.25">
      <c r="A12" s="40" t="s">
        <v>28</v>
      </c>
      <c r="B12" s="416" t="s">
        <v>29</v>
      </c>
      <c r="C12" s="41">
        <v>9</v>
      </c>
      <c r="D12" s="417">
        <v>10</v>
      </c>
      <c r="E12" s="42">
        <v>11</v>
      </c>
      <c r="F12" s="40" t="s">
        <v>30</v>
      </c>
      <c r="G12" s="40" t="s">
        <v>31</v>
      </c>
      <c r="H12" s="40" t="s">
        <v>32</v>
      </c>
      <c r="I12" s="40" t="s">
        <v>34</v>
      </c>
      <c r="J12" s="40" t="s">
        <v>35</v>
      </c>
      <c r="K12" s="48" t="s">
        <v>47</v>
      </c>
    </row>
    <row r="13" spans="1:11" ht="14.25">
      <c r="A13" s="45" t="s">
        <v>48</v>
      </c>
      <c r="B13" s="28">
        <v>1371</v>
      </c>
      <c r="C13" s="28">
        <v>1322</v>
      </c>
      <c r="D13" s="49">
        <v>1034</v>
      </c>
      <c r="E13" s="334">
        <f>F13+K13</f>
        <v>905.816</v>
      </c>
      <c r="F13" s="336">
        <f>SUM(G13:J13)</f>
        <v>505.37899999999996</v>
      </c>
      <c r="G13" s="336">
        <v>381.449</v>
      </c>
      <c r="H13" s="336">
        <v>47.811</v>
      </c>
      <c r="I13" s="336">
        <v>44.368</v>
      </c>
      <c r="J13" s="335">
        <v>31.751</v>
      </c>
      <c r="K13" s="335">
        <v>400.437</v>
      </c>
    </row>
    <row r="14" ht="14.25">
      <c r="A14" s="359" t="s">
        <v>49</v>
      </c>
    </row>
    <row r="15" ht="14.25">
      <c r="A15" s="32" t="s">
        <v>50</v>
      </c>
    </row>
    <row r="16" ht="14.25">
      <c r="A16" s="359" t="s">
        <v>51</v>
      </c>
    </row>
  </sheetData>
  <printOptions/>
  <pageMargins left="0.5905511811023623" right="0.3937007874015748" top="0.984251968503937" bottom="0.984251968503937" header="0.5118110236220472" footer="0.5118110236220472"/>
  <pageSetup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A1" sqref="A1"/>
    </sheetView>
  </sheetViews>
  <sheetFormatPr defaultColWidth="8.796875" defaultRowHeight="15"/>
  <cols>
    <col min="1" max="1" width="18.59765625" style="50" customWidth="1"/>
    <col min="2" max="2" width="7.59765625" style="50" customWidth="1"/>
    <col min="3" max="3" width="8.59765625" style="50" customWidth="1"/>
    <col min="4" max="5" width="10.59765625" style="50" customWidth="1"/>
    <col min="6" max="6" width="6.59765625" style="50" customWidth="1"/>
    <col min="7" max="7" width="10.59765625" style="50" customWidth="1"/>
    <col min="8" max="8" width="7.59765625" style="50" customWidth="1"/>
    <col min="9" max="16384" width="10.59765625" style="50" customWidth="1"/>
  </cols>
  <sheetData>
    <row r="1" spans="1:13" ht="14.25">
      <c r="A1" s="361" t="s">
        <v>18</v>
      </c>
      <c r="F1" s="50" t="s">
        <v>0</v>
      </c>
      <c r="G1" s="50" t="s">
        <v>0</v>
      </c>
      <c r="H1" s="51" t="s">
        <v>0</v>
      </c>
      <c r="K1" s="361"/>
      <c r="M1" s="341" t="s">
        <v>52</v>
      </c>
    </row>
    <row r="3" spans="1:2" ht="17.25">
      <c r="A3" s="52" t="s">
        <v>53</v>
      </c>
      <c r="B3" s="52"/>
    </row>
    <row r="4" spans="1:13" ht="15" thickBot="1">
      <c r="A4" s="357" t="s">
        <v>54</v>
      </c>
      <c r="B4" s="53"/>
      <c r="C4" s="53"/>
      <c r="D4" s="53"/>
      <c r="E4" s="53"/>
      <c r="F4" s="53"/>
      <c r="G4" s="53"/>
      <c r="H4" s="54" t="s">
        <v>0</v>
      </c>
      <c r="J4" s="53"/>
      <c r="K4" s="53"/>
      <c r="L4" s="53"/>
      <c r="M4" s="352" t="s">
        <v>55</v>
      </c>
    </row>
    <row r="5" spans="1:13" ht="15" thickTop="1">
      <c r="A5" s="55"/>
      <c r="B5" s="56"/>
      <c r="C5" s="56"/>
      <c r="D5" s="56"/>
      <c r="E5" s="57" t="s">
        <v>56</v>
      </c>
      <c r="F5" s="58"/>
      <c r="G5" s="57" t="s">
        <v>57</v>
      </c>
      <c r="H5" s="57"/>
      <c r="J5" s="340" t="s">
        <v>58</v>
      </c>
      <c r="K5" s="58"/>
      <c r="L5" s="57" t="s">
        <v>59</v>
      </c>
      <c r="M5" s="57"/>
    </row>
    <row r="6" spans="1:13" ht="14.25">
      <c r="A6" s="57" t="s">
        <v>60</v>
      </c>
      <c r="B6" s="58"/>
      <c r="C6" s="59" t="s">
        <v>61</v>
      </c>
      <c r="D6" s="59" t="s">
        <v>62</v>
      </c>
      <c r="E6" s="59" t="s">
        <v>63</v>
      </c>
      <c r="F6" s="60" t="s">
        <v>64</v>
      </c>
      <c r="G6" s="59" t="s">
        <v>63</v>
      </c>
      <c r="H6" s="61" t="s">
        <v>64</v>
      </c>
      <c r="J6" s="59" t="s">
        <v>65</v>
      </c>
      <c r="K6" s="60" t="s">
        <v>63</v>
      </c>
      <c r="L6" s="59" t="s">
        <v>65</v>
      </c>
      <c r="M6" s="61" t="s">
        <v>63</v>
      </c>
    </row>
    <row r="7" spans="1:13" ht="14.25">
      <c r="A7" s="62"/>
      <c r="B7" s="63"/>
      <c r="C7" s="55"/>
      <c r="D7" s="55"/>
      <c r="E7" s="55"/>
      <c r="F7" s="55"/>
      <c r="G7" s="55"/>
      <c r="H7" s="55"/>
      <c r="J7" s="55"/>
      <c r="K7" s="64"/>
      <c r="L7" s="55"/>
      <c r="M7" s="64"/>
    </row>
    <row r="8" spans="1:15" ht="14.25">
      <c r="A8" s="65" t="s">
        <v>66</v>
      </c>
      <c r="B8" s="66" t="s">
        <v>0</v>
      </c>
      <c r="C8" s="114">
        <f>C9+C12+C17</f>
        <v>71282</v>
      </c>
      <c r="D8" s="488">
        <v>38025</v>
      </c>
      <c r="E8" s="488">
        <v>20237</v>
      </c>
      <c r="F8" s="488">
        <f>E8/D8*100</f>
        <v>53.22024983563445</v>
      </c>
      <c r="G8" s="488">
        <v>24011.1</v>
      </c>
      <c r="H8" s="488">
        <f>G8/D8*100</f>
        <v>63.14556213017751</v>
      </c>
      <c r="I8" s="114" t="s">
        <v>12</v>
      </c>
      <c r="J8" s="114">
        <f>J9+J12+J16+J17</f>
        <v>17925</v>
      </c>
      <c r="K8" s="488">
        <v>272.4</v>
      </c>
      <c r="L8" s="114">
        <f>L9+L12+L16+L17</f>
        <v>160</v>
      </c>
      <c r="M8" s="494">
        <v>56.2</v>
      </c>
      <c r="O8" s="67"/>
    </row>
    <row r="9" spans="1:15" ht="14.25">
      <c r="A9" s="495" t="s">
        <v>67</v>
      </c>
      <c r="B9" s="66"/>
      <c r="C9" s="67">
        <f>SUM(C10:C11)</f>
        <v>19</v>
      </c>
      <c r="D9" s="68">
        <v>1989.3</v>
      </c>
      <c r="E9" s="68">
        <v>1726.1</v>
      </c>
      <c r="F9" s="453">
        <f aca="true" t="shared" si="0" ref="F9:F17">E9/D9*100</f>
        <v>86.76921530186497</v>
      </c>
      <c r="G9" s="68">
        <v>1938.6</v>
      </c>
      <c r="H9" s="453">
        <f aca="true" t="shared" si="1" ref="H9:H17">G9/D9*100</f>
        <v>97.45136480168904</v>
      </c>
      <c r="I9" s="67" t="s">
        <v>12</v>
      </c>
      <c r="J9" s="67">
        <f>SUM(J10:J11)</f>
        <v>1620</v>
      </c>
      <c r="K9" s="68">
        <v>53.6</v>
      </c>
      <c r="L9" s="67">
        <f>SUM(L10:L11)</f>
        <v>95</v>
      </c>
      <c r="M9" s="454">
        <v>44.3</v>
      </c>
      <c r="O9" s="67"/>
    </row>
    <row r="10" spans="1:15" ht="14.25">
      <c r="A10" s="496" t="s">
        <v>68</v>
      </c>
      <c r="B10" s="70"/>
      <c r="C10" s="67">
        <v>4</v>
      </c>
      <c r="D10" s="68">
        <v>482.5</v>
      </c>
      <c r="E10" s="68">
        <v>482.5</v>
      </c>
      <c r="F10" s="453">
        <f t="shared" si="0"/>
        <v>100</v>
      </c>
      <c r="G10" s="68">
        <v>482.5</v>
      </c>
      <c r="H10" s="453">
        <f t="shared" si="1"/>
        <v>100</v>
      </c>
      <c r="I10" s="67" t="s">
        <v>12</v>
      </c>
      <c r="J10" s="67">
        <v>415</v>
      </c>
      <c r="K10" s="68">
        <v>19.3</v>
      </c>
      <c r="L10" s="67">
        <v>26</v>
      </c>
      <c r="M10" s="454">
        <v>10.9</v>
      </c>
      <c r="O10" s="67"/>
    </row>
    <row r="11" spans="1:15" ht="14.25">
      <c r="A11" s="496" t="s">
        <v>69</v>
      </c>
      <c r="B11" s="70"/>
      <c r="C11" s="67">
        <v>15</v>
      </c>
      <c r="D11" s="68">
        <v>1506.8</v>
      </c>
      <c r="E11" s="68">
        <v>1243.6</v>
      </c>
      <c r="F11" s="453">
        <f t="shared" si="0"/>
        <v>82.53251924608442</v>
      </c>
      <c r="G11" s="68">
        <v>1456.1</v>
      </c>
      <c r="H11" s="453">
        <f t="shared" si="1"/>
        <v>96.63525351738784</v>
      </c>
      <c r="I11" s="67" t="s">
        <v>12</v>
      </c>
      <c r="J11" s="67">
        <v>1205</v>
      </c>
      <c r="K11" s="68">
        <v>34.2</v>
      </c>
      <c r="L11" s="67">
        <v>69</v>
      </c>
      <c r="M11" s="454">
        <v>33.3</v>
      </c>
      <c r="O11" s="67"/>
    </row>
    <row r="12" spans="1:15" ht="14.25">
      <c r="A12" s="496" t="s">
        <v>70</v>
      </c>
      <c r="B12" s="70"/>
      <c r="C12" s="67">
        <f>SUM(C13:C14)</f>
        <v>368</v>
      </c>
      <c r="D12" s="68">
        <v>4026.9</v>
      </c>
      <c r="E12" s="68">
        <v>2799.7</v>
      </c>
      <c r="F12" s="453">
        <f t="shared" si="0"/>
        <v>69.52494474657925</v>
      </c>
      <c r="G12" s="68">
        <v>3727.4</v>
      </c>
      <c r="H12" s="453">
        <f t="shared" si="1"/>
        <v>92.56251707268619</v>
      </c>
      <c r="I12" s="67" t="s">
        <v>12</v>
      </c>
      <c r="J12" s="67">
        <f>SUM(J13:J14)</f>
        <v>2913</v>
      </c>
      <c r="K12" s="68">
        <v>59.6</v>
      </c>
      <c r="L12" s="67">
        <f>SUM(L13:L14)</f>
        <v>36</v>
      </c>
      <c r="M12" s="454">
        <v>9</v>
      </c>
      <c r="O12" s="67"/>
    </row>
    <row r="13" spans="1:15" ht="14.25">
      <c r="A13" s="496" t="s">
        <v>71</v>
      </c>
      <c r="B13" s="70"/>
      <c r="C13" s="67">
        <v>76</v>
      </c>
      <c r="D13" s="68">
        <v>1768.5</v>
      </c>
      <c r="E13" s="68">
        <v>1416.8</v>
      </c>
      <c r="F13" s="453">
        <f t="shared" si="0"/>
        <v>80.11309018942606</v>
      </c>
      <c r="G13" s="68">
        <v>1697.5</v>
      </c>
      <c r="H13" s="453">
        <f t="shared" si="1"/>
        <v>95.9852982753746</v>
      </c>
      <c r="I13" s="50" t="s">
        <v>12</v>
      </c>
      <c r="J13" s="455">
        <v>1406</v>
      </c>
      <c r="K13" s="68">
        <v>29.1</v>
      </c>
      <c r="L13" s="455">
        <v>23</v>
      </c>
      <c r="M13" s="454">
        <v>7.1</v>
      </c>
      <c r="O13" s="455"/>
    </row>
    <row r="14" spans="1:15" ht="14.25">
      <c r="A14" s="496" t="s">
        <v>72</v>
      </c>
      <c r="B14" s="70"/>
      <c r="C14" s="67">
        <v>292</v>
      </c>
      <c r="D14" s="68">
        <v>2258.4</v>
      </c>
      <c r="E14" s="68">
        <v>1382.8</v>
      </c>
      <c r="F14" s="453">
        <f t="shared" si="0"/>
        <v>61.229188806234504</v>
      </c>
      <c r="G14" s="68">
        <v>2029.9</v>
      </c>
      <c r="H14" s="453">
        <f t="shared" si="1"/>
        <v>89.88221749911442</v>
      </c>
      <c r="I14" s="50" t="s">
        <v>12</v>
      </c>
      <c r="J14" s="455">
        <v>1507</v>
      </c>
      <c r="K14" s="68">
        <v>30.5</v>
      </c>
      <c r="L14" s="455">
        <v>13</v>
      </c>
      <c r="M14" s="454">
        <v>2</v>
      </c>
      <c r="O14" s="455"/>
    </row>
    <row r="15" spans="1:15" ht="14.25">
      <c r="A15" s="496" t="s">
        <v>73</v>
      </c>
      <c r="B15" s="71"/>
      <c r="C15" s="456">
        <v>3</v>
      </c>
      <c r="D15" s="457">
        <v>61.9</v>
      </c>
      <c r="E15" s="457">
        <v>61.8</v>
      </c>
      <c r="F15" s="457">
        <f t="shared" si="0"/>
        <v>99.83844911147011</v>
      </c>
      <c r="G15" s="457">
        <v>61.5</v>
      </c>
      <c r="H15" s="457">
        <f t="shared" si="1"/>
        <v>99.35379644588046</v>
      </c>
      <c r="I15" s="456" t="s">
        <v>12</v>
      </c>
      <c r="J15" s="456">
        <v>30</v>
      </c>
      <c r="K15" s="457">
        <v>1.1</v>
      </c>
      <c r="L15" s="456">
        <v>0</v>
      </c>
      <c r="M15" s="456">
        <v>0</v>
      </c>
      <c r="O15"/>
    </row>
    <row r="16" spans="1:13" ht="14.25">
      <c r="A16" s="496" t="s">
        <v>74</v>
      </c>
      <c r="B16" s="70"/>
      <c r="C16" s="456">
        <v>6</v>
      </c>
      <c r="D16" s="82">
        <v>84.7</v>
      </c>
      <c r="E16" s="50">
        <v>84.7</v>
      </c>
      <c r="F16" s="453">
        <f t="shared" si="0"/>
        <v>100</v>
      </c>
      <c r="G16" s="50">
        <v>84.7</v>
      </c>
      <c r="H16" s="453">
        <f t="shared" si="1"/>
        <v>100</v>
      </c>
      <c r="J16" s="72">
        <v>22</v>
      </c>
      <c r="K16" s="50">
        <v>0.7</v>
      </c>
      <c r="L16" s="72">
        <v>0</v>
      </c>
      <c r="M16" s="72">
        <v>0</v>
      </c>
    </row>
    <row r="17" spans="1:15" ht="14.25">
      <c r="A17" s="497" t="s">
        <v>75</v>
      </c>
      <c r="B17" s="70"/>
      <c r="C17" s="67">
        <v>70895</v>
      </c>
      <c r="D17" s="453">
        <v>31924</v>
      </c>
      <c r="E17" s="453">
        <v>15626.5</v>
      </c>
      <c r="F17" s="453">
        <f t="shared" si="0"/>
        <v>48.94906653301591</v>
      </c>
      <c r="G17" s="453">
        <v>18260.3</v>
      </c>
      <c r="H17" s="453">
        <f t="shared" si="1"/>
        <v>57.19928580378399</v>
      </c>
      <c r="J17" s="458">
        <v>13370</v>
      </c>
      <c r="K17" s="453">
        <v>158.4</v>
      </c>
      <c r="L17" s="458">
        <v>29</v>
      </c>
      <c r="M17" s="459">
        <v>2.9</v>
      </c>
      <c r="O17" s="458"/>
    </row>
    <row r="18" spans="1:15" ht="14.25">
      <c r="A18" s="75"/>
      <c r="B18" s="76"/>
      <c r="C18" s="434"/>
      <c r="D18" s="460"/>
      <c r="E18" s="460"/>
      <c r="F18" s="460"/>
      <c r="G18" s="460"/>
      <c r="H18" s="460"/>
      <c r="J18" s="458"/>
      <c r="K18" s="453"/>
      <c r="L18" s="458"/>
      <c r="M18" s="459"/>
      <c r="O18" s="458"/>
    </row>
    <row r="19" spans="1:13" ht="14.25">
      <c r="A19" s="361" t="s">
        <v>76</v>
      </c>
      <c r="B19" s="77"/>
      <c r="C19" s="12"/>
      <c r="D19" s="12"/>
      <c r="E19" s="12"/>
      <c r="F19" s="12"/>
      <c r="G19" s="12"/>
      <c r="H19" s="78"/>
      <c r="J19" s="80"/>
      <c r="K19" s="79"/>
      <c r="L19" s="80"/>
      <c r="M19" s="79"/>
    </row>
    <row r="20" spans="1:14" ht="14.25">
      <c r="A20" s="77"/>
      <c r="B20" s="77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</row>
    <row r="21" spans="1:8" ht="15" thickBot="1">
      <c r="A21" s="357" t="s">
        <v>77</v>
      </c>
      <c r="B21" s="53"/>
      <c r="C21" s="53"/>
      <c r="D21" s="53"/>
      <c r="E21" s="53"/>
      <c r="F21" s="54"/>
      <c r="G21" s="53"/>
      <c r="H21" s="352" t="s">
        <v>55</v>
      </c>
    </row>
    <row r="22" spans="1:8" ht="15" thickTop="1">
      <c r="A22" s="55"/>
      <c r="B22" s="56"/>
      <c r="C22" s="354" t="s">
        <v>78</v>
      </c>
      <c r="D22" s="415" t="s">
        <v>79</v>
      </c>
      <c r="E22" s="57" t="s">
        <v>58</v>
      </c>
      <c r="F22" s="58"/>
      <c r="G22" s="340" t="s">
        <v>59</v>
      </c>
      <c r="H22" s="57"/>
    </row>
    <row r="23" spans="1:9" ht="14.25">
      <c r="A23" s="57" t="s">
        <v>3</v>
      </c>
      <c r="B23" s="58"/>
      <c r="C23" s="60" t="s">
        <v>63</v>
      </c>
      <c r="D23" s="60" t="s">
        <v>80</v>
      </c>
      <c r="E23" s="59" t="s">
        <v>81</v>
      </c>
      <c r="F23" s="59" t="s">
        <v>63</v>
      </c>
      <c r="G23" s="60" t="s">
        <v>81</v>
      </c>
      <c r="H23" s="61" t="s">
        <v>63</v>
      </c>
      <c r="I23" s="50" t="s">
        <v>0</v>
      </c>
    </row>
    <row r="24" spans="1:8" ht="14.25">
      <c r="A24" s="55"/>
      <c r="B24" s="56"/>
      <c r="C24" s="55"/>
      <c r="D24" s="55"/>
      <c r="E24" s="55"/>
      <c r="F24" s="55"/>
      <c r="G24" s="55"/>
      <c r="H24" s="55"/>
    </row>
    <row r="25" spans="1:8" ht="14.25">
      <c r="A25" s="74" t="s">
        <v>66</v>
      </c>
      <c r="B25" s="355"/>
      <c r="C25" s="490">
        <v>304.2</v>
      </c>
      <c r="D25" s="491"/>
      <c r="E25" s="492">
        <v>200</v>
      </c>
      <c r="F25" s="490">
        <v>22.4</v>
      </c>
      <c r="G25" s="493">
        <v>18</v>
      </c>
      <c r="H25" s="490">
        <v>23.8</v>
      </c>
    </row>
    <row r="26" spans="1:8" ht="14.25">
      <c r="A26" s="64" t="s">
        <v>82</v>
      </c>
      <c r="B26" s="354"/>
      <c r="C26" s="68">
        <v>115.2</v>
      </c>
      <c r="D26" s="243">
        <v>100</v>
      </c>
      <c r="E26" s="50">
        <v>81</v>
      </c>
      <c r="F26" s="50">
        <v>4.5</v>
      </c>
      <c r="G26" s="341">
        <v>1</v>
      </c>
      <c r="H26" s="73">
        <v>0.9</v>
      </c>
    </row>
    <row r="27" spans="1:8" ht="14.25">
      <c r="A27" s="64" t="s">
        <v>83</v>
      </c>
      <c r="B27" s="354"/>
      <c r="C27" s="68">
        <v>37.1</v>
      </c>
      <c r="D27" s="243">
        <v>29</v>
      </c>
      <c r="E27" s="50">
        <v>25</v>
      </c>
      <c r="F27" s="341">
        <v>5.2</v>
      </c>
      <c r="G27" s="341">
        <v>1</v>
      </c>
      <c r="H27" s="356">
        <v>1.3</v>
      </c>
    </row>
    <row r="28" spans="1:8" ht="14.25">
      <c r="A28" s="64" t="s">
        <v>84</v>
      </c>
      <c r="B28" s="354"/>
      <c r="C28" s="68">
        <v>151.9</v>
      </c>
      <c r="D28" s="243">
        <v>100</v>
      </c>
      <c r="E28" s="50">
        <v>94</v>
      </c>
      <c r="F28" s="50">
        <v>12.7</v>
      </c>
      <c r="G28" s="341">
        <v>16</v>
      </c>
      <c r="H28" s="73">
        <v>21.6</v>
      </c>
    </row>
    <row r="29" spans="1:8" ht="14.25">
      <c r="A29" s="84"/>
      <c r="B29" s="83"/>
      <c r="C29" s="84"/>
      <c r="D29" s="84"/>
      <c r="E29" s="84"/>
      <c r="F29" s="84"/>
      <c r="G29" s="84"/>
      <c r="H29" s="84"/>
    </row>
    <row r="30" ht="14.25">
      <c r="A30" s="361" t="s">
        <v>85</v>
      </c>
    </row>
  </sheetData>
  <printOptions/>
  <pageMargins left="0.984251968503937" right="0.3937007874015748" top="0.984251968503937" bottom="0.984251968503937" header="0.5118110236220472" footer="0.5118110236220472"/>
  <pageSetup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1" sqref="A1"/>
    </sheetView>
  </sheetViews>
  <sheetFormatPr defaultColWidth="8.796875" defaultRowHeight="15"/>
  <cols>
    <col min="1" max="3" width="2.59765625" style="85" customWidth="1"/>
    <col min="4" max="4" width="19.59765625" style="85" customWidth="1"/>
    <col min="5" max="10" width="11" style="85" customWidth="1"/>
    <col min="11" max="16384" width="10.59765625" style="85" customWidth="1"/>
  </cols>
  <sheetData>
    <row r="1" ht="14.25">
      <c r="A1" s="362" t="s">
        <v>86</v>
      </c>
    </row>
    <row r="3" spans="1:4" ht="17.25">
      <c r="A3" s="86" t="s">
        <v>87</v>
      </c>
      <c r="B3" s="86"/>
      <c r="C3" s="86"/>
      <c r="D3" s="86"/>
    </row>
    <row r="4" spans="1:10" ht="15" thickBot="1">
      <c r="A4" s="87"/>
      <c r="B4" s="87"/>
      <c r="C4" s="87"/>
      <c r="D4" s="87"/>
      <c r="E4" s="87"/>
      <c r="F4" s="87"/>
      <c r="G4" s="87"/>
      <c r="H4" s="87"/>
      <c r="I4" s="87"/>
      <c r="J4" s="88" t="s">
        <v>88</v>
      </c>
    </row>
    <row r="5" spans="1:10" s="91" customFormat="1" ht="25.5" customHeight="1" thickTop="1">
      <c r="A5" s="89" t="s">
        <v>3</v>
      </c>
      <c r="B5" s="89"/>
      <c r="C5" s="89"/>
      <c r="D5" s="90"/>
      <c r="E5" s="418" t="s">
        <v>89</v>
      </c>
      <c r="F5" s="90">
        <v>8</v>
      </c>
      <c r="G5" s="90">
        <v>9</v>
      </c>
      <c r="H5" s="90">
        <v>10</v>
      </c>
      <c r="I5" s="419">
        <v>11</v>
      </c>
      <c r="J5" s="420">
        <v>12</v>
      </c>
    </row>
    <row r="6" spans="1:10" ht="14.25">
      <c r="A6" s="92"/>
      <c r="B6" s="92"/>
      <c r="C6" s="92"/>
      <c r="D6" s="93"/>
      <c r="E6" s="12"/>
      <c r="F6" s="12"/>
      <c r="G6" s="12"/>
      <c r="H6" s="12"/>
      <c r="I6" s="24"/>
      <c r="J6" s="14"/>
    </row>
    <row r="7" spans="1:10" ht="14.25">
      <c r="A7" s="94" t="s">
        <v>90</v>
      </c>
      <c r="B7" s="94"/>
      <c r="C7" s="94"/>
      <c r="D7" s="95"/>
      <c r="E7" s="14">
        <v>1322857</v>
      </c>
      <c r="F7" s="14">
        <v>1366990</v>
      </c>
      <c r="G7" s="14">
        <v>1406191</v>
      </c>
      <c r="H7" s="14">
        <f>H8+H22+H23</f>
        <v>1430508</v>
      </c>
      <c r="I7" s="14">
        <f>I8+I22+I23</f>
        <v>1451037</v>
      </c>
      <c r="J7" s="14">
        <f>J8+J22+J23</f>
        <v>1474392</v>
      </c>
    </row>
    <row r="8" spans="2:10" ht="14.25">
      <c r="B8" s="96" t="s">
        <v>91</v>
      </c>
      <c r="C8" s="96"/>
      <c r="D8" s="97"/>
      <c r="E8" s="12">
        <v>901984</v>
      </c>
      <c r="F8" s="12">
        <v>934569</v>
      </c>
      <c r="G8" s="12">
        <v>964940</v>
      </c>
      <c r="H8" s="24">
        <f>H9+H14+H16+H20</f>
        <v>983265</v>
      </c>
      <c r="I8" s="24">
        <f>I9+I14+I16+I20</f>
        <v>994364</v>
      </c>
      <c r="J8" s="332">
        <f>J9+J14+J16+J20</f>
        <v>1001992</v>
      </c>
    </row>
    <row r="9" spans="1:10" ht="14.25">
      <c r="A9" s="96" t="s">
        <v>92</v>
      </c>
      <c r="B9" s="96"/>
      <c r="C9" s="96" t="s">
        <v>93</v>
      </c>
      <c r="D9" s="97"/>
      <c r="E9" s="12">
        <v>178366</v>
      </c>
      <c r="F9" s="12">
        <v>179949</v>
      </c>
      <c r="G9" s="12">
        <v>180871</v>
      </c>
      <c r="H9" s="24">
        <v>178523</v>
      </c>
      <c r="I9" s="24">
        <f>SUM(I10:I12)</f>
        <v>174175</v>
      </c>
      <c r="J9" s="332">
        <f>SUM(J10:J12)</f>
        <v>170285</v>
      </c>
    </row>
    <row r="10" spans="1:10" ht="14.25">
      <c r="A10" s="96"/>
      <c r="B10" s="96"/>
      <c r="C10" s="96"/>
      <c r="D10" s="97" t="s">
        <v>94</v>
      </c>
      <c r="E10" s="12">
        <v>50329</v>
      </c>
      <c r="F10" s="12">
        <v>52185</v>
      </c>
      <c r="G10" s="12">
        <v>53727</v>
      </c>
      <c r="H10" s="24">
        <v>54145</v>
      </c>
      <c r="I10" s="24">
        <v>53626</v>
      </c>
      <c r="J10" s="332">
        <v>53390</v>
      </c>
    </row>
    <row r="11" spans="1:10" ht="14.25">
      <c r="A11" s="96"/>
      <c r="B11" s="96"/>
      <c r="C11" s="96"/>
      <c r="D11" s="97" t="s">
        <v>95</v>
      </c>
      <c r="E11" s="12">
        <v>127168</v>
      </c>
      <c r="F11" s="12">
        <v>126769</v>
      </c>
      <c r="G11" s="12">
        <v>126095</v>
      </c>
      <c r="H11" s="24">
        <v>123287</v>
      </c>
      <c r="I11" s="24">
        <v>119431</v>
      </c>
      <c r="J11" s="332">
        <v>115752</v>
      </c>
    </row>
    <row r="12" spans="1:10" ht="14.25">
      <c r="A12" s="96"/>
      <c r="B12" s="96"/>
      <c r="C12" s="96"/>
      <c r="D12" s="97" t="s">
        <v>96</v>
      </c>
      <c r="E12" s="12">
        <v>869</v>
      </c>
      <c r="F12" s="12">
        <v>995</v>
      </c>
      <c r="G12" s="12">
        <v>1049</v>
      </c>
      <c r="H12" s="24">
        <v>1091</v>
      </c>
      <c r="I12" s="24">
        <v>1118</v>
      </c>
      <c r="J12" s="332">
        <v>1143</v>
      </c>
    </row>
    <row r="13" spans="1:10" ht="14.25">
      <c r="A13" s="98"/>
      <c r="B13" s="98"/>
      <c r="C13" s="98"/>
      <c r="D13" s="95"/>
      <c r="E13" s="12"/>
      <c r="F13" s="12"/>
      <c r="G13" s="12"/>
      <c r="H13" s="24"/>
      <c r="I13" s="24"/>
      <c r="J13" s="332"/>
    </row>
    <row r="14" spans="1:10" ht="14.25">
      <c r="A14" s="96"/>
      <c r="C14" s="96" t="s">
        <v>97</v>
      </c>
      <c r="D14" s="97"/>
      <c r="E14" s="12">
        <v>6048</v>
      </c>
      <c r="F14" s="12">
        <v>6030</v>
      </c>
      <c r="G14" s="12">
        <v>5980</v>
      </c>
      <c r="H14" s="24">
        <v>5883</v>
      </c>
      <c r="I14" s="24">
        <v>5820</v>
      </c>
      <c r="J14" s="332">
        <v>5748</v>
      </c>
    </row>
    <row r="15" spans="1:10" ht="14.25">
      <c r="A15" s="96"/>
      <c r="B15" s="96"/>
      <c r="C15" s="96"/>
      <c r="D15" s="97"/>
      <c r="E15" s="12"/>
      <c r="F15" s="12"/>
      <c r="G15" s="12"/>
      <c r="H15" s="24"/>
      <c r="I15" s="24"/>
      <c r="J15" s="332"/>
    </row>
    <row r="16" spans="1:10" ht="14.25">
      <c r="A16" s="96"/>
      <c r="C16" s="96" t="s">
        <v>98</v>
      </c>
      <c r="D16" s="97"/>
      <c r="E16" s="12">
        <v>689855</v>
      </c>
      <c r="F16" s="12">
        <v>718861</v>
      </c>
      <c r="G16" s="12">
        <v>749607</v>
      </c>
      <c r="H16" s="24">
        <f>SUM(H17:H18)</f>
        <v>768709</v>
      </c>
      <c r="I16" s="24">
        <f>SUM(I17:I18)</f>
        <v>781541</v>
      </c>
      <c r="J16" s="332">
        <f>SUM(J17:J18)</f>
        <v>790236</v>
      </c>
    </row>
    <row r="17" spans="1:10" ht="14.25">
      <c r="A17" s="96"/>
      <c r="B17" s="96"/>
      <c r="C17" s="96"/>
      <c r="D17" s="97" t="s">
        <v>94</v>
      </c>
      <c r="E17" s="12">
        <v>97604</v>
      </c>
      <c r="F17" s="12">
        <v>125479</v>
      </c>
      <c r="G17" s="12">
        <v>155727</v>
      </c>
      <c r="H17" s="24">
        <v>180845</v>
      </c>
      <c r="I17" s="24">
        <v>200763</v>
      </c>
      <c r="J17" s="332">
        <v>218603</v>
      </c>
    </row>
    <row r="18" spans="1:10" ht="14.25">
      <c r="A18" s="96"/>
      <c r="B18" s="96"/>
      <c r="C18" s="96"/>
      <c r="D18" s="97" t="s">
        <v>95</v>
      </c>
      <c r="E18" s="12">
        <v>592251</v>
      </c>
      <c r="F18" s="12">
        <v>593382</v>
      </c>
      <c r="G18" s="12">
        <v>593880</v>
      </c>
      <c r="H18" s="24">
        <v>587864</v>
      </c>
      <c r="I18" s="24">
        <v>580778</v>
      </c>
      <c r="J18" s="332">
        <v>571633</v>
      </c>
    </row>
    <row r="19" spans="1:10" ht="14.25">
      <c r="A19" s="98"/>
      <c r="B19" s="98"/>
      <c r="C19" s="98"/>
      <c r="D19" s="95"/>
      <c r="E19" s="12"/>
      <c r="F19" s="12"/>
      <c r="G19" s="12"/>
      <c r="H19" s="24"/>
      <c r="I19" s="24"/>
      <c r="J19" s="332"/>
    </row>
    <row r="20" spans="1:10" ht="14.25">
      <c r="A20" s="96"/>
      <c r="C20" s="96" t="s">
        <v>99</v>
      </c>
      <c r="D20" s="97"/>
      <c r="E20" s="12">
        <v>20424</v>
      </c>
      <c r="F20" s="12">
        <v>21985</v>
      </c>
      <c r="G20" s="12">
        <v>23683</v>
      </c>
      <c r="H20" s="24">
        <v>30150</v>
      </c>
      <c r="I20" s="24">
        <v>32828</v>
      </c>
      <c r="J20" s="332">
        <v>35723</v>
      </c>
    </row>
    <row r="21" spans="1:10" ht="14.25">
      <c r="A21" s="96"/>
      <c r="C21" s="96"/>
      <c r="D21" s="96" t="s">
        <v>100</v>
      </c>
      <c r="E21" s="504">
        <v>7291</v>
      </c>
      <c r="F21" s="12">
        <v>7744</v>
      </c>
      <c r="G21" s="12">
        <v>4799</v>
      </c>
      <c r="H21" s="24">
        <v>4607</v>
      </c>
      <c r="I21" s="24">
        <v>4721</v>
      </c>
      <c r="J21" s="332">
        <v>4805</v>
      </c>
    </row>
    <row r="22" spans="1:10" ht="14.25">
      <c r="A22" s="96"/>
      <c r="B22" s="96" t="s">
        <v>101</v>
      </c>
      <c r="C22" s="96"/>
      <c r="D22" s="97"/>
      <c r="E22" s="12">
        <v>18129</v>
      </c>
      <c r="F22" s="12">
        <v>18538</v>
      </c>
      <c r="G22" s="12">
        <v>18687</v>
      </c>
      <c r="H22" s="24">
        <v>18989</v>
      </c>
      <c r="I22" s="24">
        <v>19327</v>
      </c>
      <c r="J22" s="332">
        <v>19635</v>
      </c>
    </row>
    <row r="23" spans="1:10" ht="14.25">
      <c r="A23" s="96"/>
      <c r="B23" s="96" t="s">
        <v>102</v>
      </c>
      <c r="C23" s="96"/>
      <c r="D23" s="97"/>
      <c r="E23" s="12">
        <v>402744</v>
      </c>
      <c r="F23" s="12">
        <v>413883</v>
      </c>
      <c r="G23" s="12">
        <v>422564</v>
      </c>
      <c r="H23" s="24">
        <v>428254</v>
      </c>
      <c r="I23" s="24">
        <v>437346</v>
      </c>
      <c r="J23" s="332">
        <v>452765</v>
      </c>
    </row>
    <row r="24" spans="1:10" ht="14.25">
      <c r="A24" s="99"/>
      <c r="B24" s="99"/>
      <c r="C24" s="99"/>
      <c r="D24" s="100"/>
      <c r="E24" s="28"/>
      <c r="F24" s="28"/>
      <c r="G24" s="28"/>
      <c r="H24" s="28"/>
      <c r="I24" s="28"/>
      <c r="J24" s="28"/>
    </row>
    <row r="25" spans="1:4" ht="14.25">
      <c r="A25" s="101" t="s">
        <v>103</v>
      </c>
      <c r="B25" s="101"/>
      <c r="C25" s="101"/>
      <c r="D25" s="102"/>
    </row>
  </sheetData>
  <printOptions/>
  <pageMargins left="0.75" right="0.75" top="1" bottom="1" header="0.512" footer="0.512"/>
  <pageSetup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A1" sqref="A1"/>
    </sheetView>
  </sheetViews>
  <sheetFormatPr defaultColWidth="8.796875" defaultRowHeight="15"/>
  <cols>
    <col min="1" max="1" width="17.8984375" style="103" customWidth="1"/>
    <col min="2" max="6" width="12.19921875" style="103" customWidth="1"/>
    <col min="7" max="16384" width="10.59765625" style="103" customWidth="1"/>
  </cols>
  <sheetData>
    <row r="1" spans="4:6" ht="14.25">
      <c r="D1" s="363"/>
      <c r="F1" s="364" t="s">
        <v>104</v>
      </c>
    </row>
    <row r="3" ht="17.25">
      <c r="A3" s="104" t="s">
        <v>105</v>
      </c>
    </row>
    <row r="4" spans="1:6" ht="15" thickBot="1">
      <c r="A4" s="105"/>
      <c r="B4" s="105"/>
      <c r="C4" s="105"/>
      <c r="D4" s="105"/>
      <c r="E4" s="105" t="s">
        <v>106</v>
      </c>
      <c r="F4" s="105"/>
    </row>
    <row r="5" spans="1:6" s="109" customFormat="1" ht="25.5" customHeight="1" thickTop="1">
      <c r="A5" s="106" t="s">
        <v>28</v>
      </c>
      <c r="B5" s="377" t="s">
        <v>29</v>
      </c>
      <c r="C5" s="106">
        <v>9</v>
      </c>
      <c r="D5" s="107">
        <v>10</v>
      </c>
      <c r="E5" s="378">
        <v>11</v>
      </c>
      <c r="F5" s="108">
        <v>12</v>
      </c>
    </row>
    <row r="6" spans="1:6" ht="14.25">
      <c r="A6" s="110"/>
      <c r="B6" s="12"/>
      <c r="C6" s="12"/>
      <c r="D6" s="12"/>
      <c r="E6" s="363"/>
      <c r="F6" s="111"/>
    </row>
    <row r="7" spans="1:6" ht="14.25">
      <c r="A7" s="112" t="s">
        <v>107</v>
      </c>
      <c r="B7" s="14">
        <f>SUM(B8:B17)</f>
        <v>25625163</v>
      </c>
      <c r="C7" s="14">
        <f>SUM(C8:C17)</f>
        <v>25818794</v>
      </c>
      <c r="D7" s="14">
        <f>SUM(D8:D17)</f>
        <v>25126119</v>
      </c>
      <c r="E7" s="14">
        <f>SUM(E8:E17)</f>
        <v>25349250</v>
      </c>
      <c r="F7" s="14">
        <f>SUM(F8:F17)</f>
        <v>25810975</v>
      </c>
    </row>
    <row r="8" spans="1:6" ht="14.25">
      <c r="A8" s="113" t="s">
        <v>108</v>
      </c>
      <c r="B8" s="12">
        <v>1933221</v>
      </c>
      <c r="C8" s="67">
        <v>1971077</v>
      </c>
      <c r="D8" s="69">
        <v>2025612</v>
      </c>
      <c r="E8" s="449">
        <v>2168100</v>
      </c>
      <c r="F8" s="424">
        <v>2191460</v>
      </c>
    </row>
    <row r="9" spans="1:6" ht="14.25">
      <c r="A9" s="113" t="s">
        <v>109</v>
      </c>
      <c r="B9" s="12">
        <v>1600591</v>
      </c>
      <c r="C9" s="67">
        <v>1599573</v>
      </c>
      <c r="D9" s="69">
        <v>1551715</v>
      </c>
      <c r="E9" s="449">
        <v>1576800</v>
      </c>
      <c r="F9" s="424">
        <v>1576435</v>
      </c>
    </row>
    <row r="10" spans="1:6" ht="14.25">
      <c r="A10" s="113" t="s">
        <v>110</v>
      </c>
      <c r="B10" s="12">
        <v>2207752</v>
      </c>
      <c r="C10" s="67">
        <v>2208821</v>
      </c>
      <c r="D10" s="69">
        <v>2139475</v>
      </c>
      <c r="E10" s="449">
        <v>2149850</v>
      </c>
      <c r="F10" s="424">
        <v>2153500</v>
      </c>
    </row>
    <row r="11" spans="1:6" ht="14.25">
      <c r="A11" s="113" t="s">
        <v>111</v>
      </c>
      <c r="B11" s="12">
        <v>1875240</v>
      </c>
      <c r="C11" s="67">
        <v>1919677</v>
      </c>
      <c r="D11" s="69">
        <v>1880078</v>
      </c>
      <c r="E11" s="449">
        <v>1856755</v>
      </c>
      <c r="F11" s="424">
        <v>1889240</v>
      </c>
    </row>
    <row r="12" spans="1:6" ht="14.25">
      <c r="A12" s="113" t="s">
        <v>112</v>
      </c>
      <c r="B12" s="12">
        <v>4841369</v>
      </c>
      <c r="C12" s="67">
        <v>4916209</v>
      </c>
      <c r="D12" s="69">
        <v>4811403</v>
      </c>
      <c r="E12" s="449">
        <v>4864355</v>
      </c>
      <c r="F12" s="424">
        <v>5155260</v>
      </c>
    </row>
    <row r="13" spans="1:6" ht="14.25">
      <c r="A13" s="113" t="s">
        <v>113</v>
      </c>
      <c r="B13" s="12">
        <v>2331982</v>
      </c>
      <c r="C13" s="67">
        <v>2312495</v>
      </c>
      <c r="D13" s="69">
        <v>2269666</v>
      </c>
      <c r="E13" s="449">
        <v>2254605</v>
      </c>
      <c r="F13" s="424">
        <v>2248035</v>
      </c>
    </row>
    <row r="14" spans="1:6" ht="14.25">
      <c r="A14" s="113" t="s">
        <v>114</v>
      </c>
      <c r="B14" s="12">
        <v>2239619</v>
      </c>
      <c r="C14" s="67">
        <v>2252530</v>
      </c>
      <c r="D14" s="69">
        <v>2167620</v>
      </c>
      <c r="E14" s="449">
        <v>2193650</v>
      </c>
      <c r="F14" s="424">
        <v>2150215</v>
      </c>
    </row>
    <row r="15" spans="1:6" ht="14.25">
      <c r="A15" s="113" t="s">
        <v>115</v>
      </c>
      <c r="B15" s="12">
        <v>3606226</v>
      </c>
      <c r="C15" s="67">
        <v>3689987</v>
      </c>
      <c r="D15" s="69">
        <v>3591998</v>
      </c>
      <c r="E15" s="449">
        <v>3622260</v>
      </c>
      <c r="F15" s="424">
        <v>3692340</v>
      </c>
    </row>
    <row r="16" spans="1:6" ht="14.25">
      <c r="A16" s="113" t="s">
        <v>116</v>
      </c>
      <c r="B16" s="12">
        <v>3888228</v>
      </c>
      <c r="C16" s="67">
        <v>3869301</v>
      </c>
      <c r="D16" s="69">
        <v>3672361</v>
      </c>
      <c r="E16" s="449">
        <v>3592330</v>
      </c>
      <c r="F16" s="424">
        <v>3709860</v>
      </c>
    </row>
    <row r="17" spans="1:6" ht="14.25">
      <c r="A17" s="113" t="s">
        <v>117</v>
      </c>
      <c r="B17" s="12">
        <v>1100935</v>
      </c>
      <c r="C17" s="67">
        <v>1079124</v>
      </c>
      <c r="D17" s="69">
        <v>1016191</v>
      </c>
      <c r="E17" s="449">
        <v>1070545</v>
      </c>
      <c r="F17" s="424">
        <v>1044630</v>
      </c>
    </row>
    <row r="18" spans="1:6" ht="14.25">
      <c r="A18" s="110"/>
      <c r="B18" s="12"/>
      <c r="C18" s="67"/>
      <c r="D18" s="69"/>
      <c r="E18" s="424"/>
      <c r="F18" s="424"/>
    </row>
    <row r="19" spans="1:6" ht="14.25">
      <c r="A19" s="112" t="s">
        <v>118</v>
      </c>
      <c r="B19" s="14">
        <f>SUM(B20:B23)</f>
        <v>7712320</v>
      </c>
      <c r="C19" s="14">
        <f>SUM(C20:C23)</f>
        <v>7693021</v>
      </c>
      <c r="D19" s="14">
        <f>SUM(D20:D23)</f>
        <v>7395223</v>
      </c>
      <c r="E19" s="14">
        <f>SUM(E20:E23)</f>
        <v>7983645</v>
      </c>
      <c r="F19" s="14">
        <f>SUM(F20:F23)</f>
        <v>7798225</v>
      </c>
    </row>
    <row r="20" spans="1:6" ht="14.25">
      <c r="A20" s="113" t="s">
        <v>119</v>
      </c>
      <c r="B20" s="12">
        <v>2255555</v>
      </c>
      <c r="C20" s="67">
        <v>2246991</v>
      </c>
      <c r="D20" s="69">
        <v>2116529</v>
      </c>
      <c r="E20" s="449">
        <v>2123205</v>
      </c>
      <c r="F20" s="424">
        <v>2135615</v>
      </c>
    </row>
    <row r="21" spans="1:6" ht="14.25">
      <c r="A21" s="113" t="s">
        <v>120</v>
      </c>
      <c r="B21" s="12">
        <v>2168592</v>
      </c>
      <c r="C21" s="67">
        <v>2243563</v>
      </c>
      <c r="D21" s="69">
        <v>2215308</v>
      </c>
      <c r="E21" s="449">
        <v>2325415</v>
      </c>
      <c r="F21" s="424">
        <v>2282710</v>
      </c>
    </row>
    <row r="22" spans="1:6" ht="14.25">
      <c r="A22" s="113" t="s">
        <v>121</v>
      </c>
      <c r="B22" s="12">
        <v>3288173</v>
      </c>
      <c r="C22" s="67">
        <v>3202467</v>
      </c>
      <c r="D22" s="69">
        <v>3035865</v>
      </c>
      <c r="E22" s="449">
        <v>2349870</v>
      </c>
      <c r="F22" s="424">
        <v>2241100</v>
      </c>
    </row>
    <row r="23" spans="1:6" ht="14.25">
      <c r="A23" s="348" t="s">
        <v>122</v>
      </c>
      <c r="B23" s="197" t="s">
        <v>123</v>
      </c>
      <c r="C23" s="176" t="s">
        <v>123</v>
      </c>
      <c r="D23" s="69">
        <v>27521</v>
      </c>
      <c r="E23" s="449">
        <v>1185155</v>
      </c>
      <c r="F23" s="424">
        <v>1138800</v>
      </c>
    </row>
    <row r="24" spans="1:6" ht="14.25">
      <c r="A24" s="110"/>
      <c r="B24" s="12"/>
      <c r="C24" s="67"/>
      <c r="D24" s="69"/>
      <c r="E24" s="424"/>
      <c r="F24" s="424"/>
    </row>
    <row r="25" spans="1:6" ht="14.25">
      <c r="A25" s="112" t="s">
        <v>124</v>
      </c>
      <c r="B25" s="14">
        <f>SUM(B26:B35)</f>
        <v>9807808</v>
      </c>
      <c r="C25" s="14">
        <f>SUM(C26:C35)</f>
        <v>9854737</v>
      </c>
      <c r="D25" s="14">
        <f>SUM(D26:D35)</f>
        <v>8974629</v>
      </c>
      <c r="E25" s="14">
        <f>SUM(E26:E35)</f>
        <v>9041050</v>
      </c>
      <c r="F25" s="14">
        <f>SUM(F26:F35)</f>
        <v>9434520</v>
      </c>
    </row>
    <row r="26" spans="1:6" ht="14.25">
      <c r="A26" s="113" t="s">
        <v>125</v>
      </c>
      <c r="B26" s="24">
        <v>633343</v>
      </c>
      <c r="C26" s="67">
        <v>657269</v>
      </c>
      <c r="D26" s="69">
        <v>648087</v>
      </c>
      <c r="E26" s="449">
        <v>652255</v>
      </c>
      <c r="F26" s="424">
        <v>627435</v>
      </c>
    </row>
    <row r="27" spans="1:6" ht="14.25">
      <c r="A27" s="113" t="s">
        <v>126</v>
      </c>
      <c r="B27" s="24">
        <v>591713</v>
      </c>
      <c r="C27" s="67">
        <v>601176</v>
      </c>
      <c r="D27" s="69">
        <v>573221</v>
      </c>
      <c r="E27" s="449">
        <v>566115</v>
      </c>
      <c r="F27" s="424">
        <v>582540</v>
      </c>
    </row>
    <row r="28" spans="1:6" ht="14.25">
      <c r="A28" s="113" t="s">
        <v>127</v>
      </c>
      <c r="B28" s="24">
        <v>654865</v>
      </c>
      <c r="C28" s="67">
        <v>692356</v>
      </c>
      <c r="D28" s="69">
        <v>694332</v>
      </c>
      <c r="E28" s="449">
        <v>676710</v>
      </c>
      <c r="F28" s="424">
        <v>1116170</v>
      </c>
    </row>
    <row r="29" spans="1:6" ht="14.25">
      <c r="A29" s="113" t="s">
        <v>128</v>
      </c>
      <c r="B29" s="24">
        <v>638096</v>
      </c>
      <c r="C29" s="67">
        <v>653723</v>
      </c>
      <c r="D29" s="69">
        <v>625408</v>
      </c>
      <c r="E29" s="449">
        <v>637290</v>
      </c>
      <c r="F29" s="424">
        <v>965060</v>
      </c>
    </row>
    <row r="30" spans="1:6" ht="14.25">
      <c r="A30" s="113" t="s">
        <v>129</v>
      </c>
      <c r="B30" s="12">
        <v>673130</v>
      </c>
      <c r="C30" s="67">
        <v>663478</v>
      </c>
      <c r="D30" s="69">
        <v>660826</v>
      </c>
      <c r="E30" s="449">
        <v>657365</v>
      </c>
      <c r="F30" s="424">
        <v>605900</v>
      </c>
    </row>
    <row r="31" spans="1:6" ht="14.25">
      <c r="A31" s="113" t="s">
        <v>130</v>
      </c>
      <c r="B31" s="12">
        <v>1519084</v>
      </c>
      <c r="C31" s="67">
        <v>1496457</v>
      </c>
      <c r="D31" s="69">
        <v>1419271</v>
      </c>
      <c r="E31" s="449">
        <v>1390285</v>
      </c>
      <c r="F31" s="424">
        <v>1064340</v>
      </c>
    </row>
    <row r="32" spans="1:6" ht="14.25">
      <c r="A32" s="113" t="s">
        <v>131</v>
      </c>
      <c r="B32" s="24">
        <v>1282660</v>
      </c>
      <c r="C32" s="67">
        <v>1287337</v>
      </c>
      <c r="D32" s="69">
        <v>1258038</v>
      </c>
      <c r="E32" s="449">
        <v>1323490</v>
      </c>
      <c r="F32" s="424">
        <v>1263995</v>
      </c>
    </row>
    <row r="33" spans="1:6" ht="14.25">
      <c r="A33" s="113" t="s">
        <v>132</v>
      </c>
      <c r="B33" s="24">
        <v>2078744</v>
      </c>
      <c r="C33" s="67">
        <v>2164048</v>
      </c>
      <c r="D33" s="69">
        <v>2115065</v>
      </c>
      <c r="E33" s="449">
        <v>2155325</v>
      </c>
      <c r="F33" s="424">
        <v>2290010</v>
      </c>
    </row>
    <row r="34" spans="1:6" ht="14.25">
      <c r="A34" s="113" t="s">
        <v>133</v>
      </c>
      <c r="B34" s="24">
        <v>1200004</v>
      </c>
      <c r="C34" s="67">
        <v>637127</v>
      </c>
      <c r="D34" s="69">
        <v>653034</v>
      </c>
      <c r="E34" s="449">
        <v>648605</v>
      </c>
      <c r="F34" s="424">
        <v>613930</v>
      </c>
    </row>
    <row r="35" spans="1:6" ht="14.25">
      <c r="A35" s="113" t="s">
        <v>134</v>
      </c>
      <c r="B35" s="24">
        <v>536169</v>
      </c>
      <c r="C35" s="67">
        <v>1001766</v>
      </c>
      <c r="D35" s="69">
        <v>327347</v>
      </c>
      <c r="E35" s="449">
        <v>333610</v>
      </c>
      <c r="F35" s="424">
        <v>305140</v>
      </c>
    </row>
    <row r="36" spans="1:6" ht="14.25">
      <c r="A36" s="115"/>
      <c r="B36" s="28"/>
      <c r="C36" s="28"/>
      <c r="D36" s="28"/>
      <c r="E36" s="28"/>
      <c r="F36" s="116"/>
    </row>
    <row r="37" ht="14.25">
      <c r="A37" s="117" t="s">
        <v>135</v>
      </c>
    </row>
    <row r="38" ht="14.25">
      <c r="A38" s="117" t="s">
        <v>136</v>
      </c>
    </row>
  </sheetData>
  <printOptions/>
  <pageMargins left="0.7874015748031497" right="0" top="0.984251968503937" bottom="0.984251968503937" header="0.5118110236220472" footer="0.5118110236220472"/>
  <pageSetup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"/>
    </sheetView>
  </sheetViews>
  <sheetFormatPr defaultColWidth="8.796875" defaultRowHeight="15"/>
  <cols>
    <col min="1" max="1" width="17.8984375" style="103" customWidth="1"/>
    <col min="2" max="6" width="12.19921875" style="103" customWidth="1"/>
    <col min="7" max="16384" width="10.59765625" style="103" customWidth="1"/>
  </cols>
  <sheetData>
    <row r="1" spans="4:6" ht="14.25">
      <c r="D1" s="363"/>
      <c r="F1" s="364" t="s">
        <v>104</v>
      </c>
    </row>
    <row r="3" ht="17.25">
      <c r="A3" s="104" t="s">
        <v>137</v>
      </c>
    </row>
    <row r="4" spans="1:2" ht="15" thickBot="1">
      <c r="A4" s="105"/>
      <c r="B4" s="515" t="s">
        <v>88</v>
      </c>
    </row>
    <row r="5" spans="1:3" s="109" customFormat="1" ht="25.5" customHeight="1" thickTop="1">
      <c r="A5" s="106" t="s">
        <v>28</v>
      </c>
      <c r="B5" s="516" t="s">
        <v>138</v>
      </c>
      <c r="C5" s="517"/>
    </row>
    <row r="6" spans="1:2" ht="14.25">
      <c r="A6" s="110"/>
      <c r="B6" s="111"/>
    </row>
    <row r="7" spans="1:2" ht="14.25">
      <c r="A7" s="112" t="s">
        <v>139</v>
      </c>
      <c r="B7" s="14">
        <v>4289</v>
      </c>
    </row>
    <row r="8" spans="1:2" ht="14.25">
      <c r="A8" s="348" t="s">
        <v>140</v>
      </c>
      <c r="B8" s="503" t="s">
        <v>141</v>
      </c>
    </row>
    <row r="9" spans="1:2" ht="14.25">
      <c r="A9" s="348" t="s">
        <v>142</v>
      </c>
      <c r="B9" s="503" t="s">
        <v>141</v>
      </c>
    </row>
    <row r="10" spans="1:2" ht="14.25">
      <c r="A10" s="115"/>
      <c r="B10" s="116"/>
    </row>
    <row r="11" ht="14.25">
      <c r="A11" s="117" t="s">
        <v>143</v>
      </c>
    </row>
    <row r="12" ht="14.25">
      <c r="A12" s="117" t="s">
        <v>144</v>
      </c>
    </row>
  </sheetData>
  <printOptions/>
  <pageMargins left="0.7874015748031497" right="0" top="0.984251968503937" bottom="0.984251968503937" header="0.5118110236220472" footer="0.5118110236220472"/>
  <pageSetup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P30"/>
  <sheetViews>
    <sheetView workbookViewId="0" topLeftCell="A1">
      <selection activeCell="A1" sqref="A1"/>
    </sheetView>
  </sheetViews>
  <sheetFormatPr defaultColWidth="8.796875" defaultRowHeight="15"/>
  <cols>
    <col min="1" max="1" width="10.59765625" style="119" customWidth="1"/>
    <col min="2" max="2" width="11.19921875" style="119" customWidth="1"/>
    <col min="3" max="3" width="8.59765625" style="119" customWidth="1"/>
    <col min="4" max="6" width="7.59765625" style="119" customWidth="1"/>
    <col min="7" max="7" width="6.59765625" style="119" customWidth="1"/>
    <col min="8" max="8" width="7.59765625" style="119" customWidth="1"/>
    <col min="9" max="9" width="6.69921875" style="119" customWidth="1"/>
    <col min="10" max="10" width="7.59765625" style="119" customWidth="1"/>
    <col min="11" max="11" width="6.59765625" style="119" customWidth="1"/>
    <col min="12" max="13" width="7.59765625" style="119" customWidth="1"/>
    <col min="14" max="14" width="6.59765625" style="119" customWidth="1"/>
    <col min="15" max="15" width="6.8984375" style="119" customWidth="1"/>
    <col min="16" max="18" width="6.59765625" style="119" customWidth="1"/>
    <col min="19" max="19" width="6.5" style="119" customWidth="1"/>
    <col min="20" max="21" width="6.59765625" style="0" customWidth="1"/>
    <col min="22" max="22" width="10.3984375" style="119" customWidth="1"/>
    <col min="23" max="23" width="8" style="119" customWidth="1"/>
    <col min="24" max="24" width="8.5" style="119" customWidth="1"/>
    <col min="25" max="25" width="7.3984375" style="119" customWidth="1"/>
    <col min="26" max="26" width="7.8984375" style="119" customWidth="1"/>
    <col min="27" max="27" width="6.09765625" style="119" customWidth="1"/>
    <col min="28" max="28" width="7.5" style="119" customWidth="1"/>
    <col min="29" max="29" width="7.69921875" style="119" customWidth="1"/>
    <col min="30" max="30" width="6.09765625" style="119" customWidth="1"/>
    <col min="31" max="43" width="5.59765625" style="119" customWidth="1"/>
    <col min="44" max="16384" width="10.59765625" style="119" customWidth="1"/>
  </cols>
  <sheetData>
    <row r="1" spans="1:22" ht="14.25">
      <c r="A1" s="118" t="s">
        <v>145</v>
      </c>
      <c r="O1" s="118"/>
      <c r="R1" s="120"/>
      <c r="T1" s="121"/>
      <c r="V1" s="121" t="s">
        <v>146</v>
      </c>
    </row>
    <row r="2" spans="20:22" ht="14.25">
      <c r="T2" s="119"/>
      <c r="V2"/>
    </row>
    <row r="3" spans="1:68" ht="14.25">
      <c r="A3" s="346" t="s">
        <v>147</v>
      </c>
      <c r="B3" s="122"/>
      <c r="C3" s="122"/>
      <c r="S3" s="123"/>
      <c r="T3" s="123"/>
      <c r="V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</row>
    <row r="4" spans="1:68" ht="15" thickBot="1">
      <c r="A4" s="125" t="s">
        <v>148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M4" s="124"/>
      <c r="N4" s="124"/>
      <c r="O4" s="124"/>
      <c r="P4" s="125"/>
      <c r="Q4" s="124"/>
      <c r="R4" s="126"/>
      <c r="S4" s="124"/>
      <c r="T4" s="124"/>
      <c r="U4" s="467"/>
      <c r="V4" s="526" t="s">
        <v>149</v>
      </c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</row>
    <row r="5" spans="1:68" ht="15" thickTop="1">
      <c r="A5" s="127"/>
      <c r="B5" s="128" t="s">
        <v>150</v>
      </c>
      <c r="C5" s="127"/>
      <c r="D5" s="129" t="s">
        <v>151</v>
      </c>
      <c r="E5" s="130"/>
      <c r="F5" s="130"/>
      <c r="G5" s="130"/>
      <c r="H5" s="130"/>
      <c r="I5" s="130"/>
      <c r="J5" s="130"/>
      <c r="K5" s="130"/>
      <c r="M5" s="130"/>
      <c r="N5" s="130"/>
      <c r="O5" s="130"/>
      <c r="P5" s="130"/>
      <c r="Q5" s="130"/>
      <c r="R5" s="130"/>
      <c r="S5" s="476"/>
      <c r="T5" s="129" t="s">
        <v>152</v>
      </c>
      <c r="U5" s="130"/>
      <c r="V5" s="466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</row>
    <row r="6" spans="1:68" ht="14.25">
      <c r="A6" s="132" t="s">
        <v>28</v>
      </c>
      <c r="B6" s="128" t="s">
        <v>0</v>
      </c>
      <c r="C6" s="133" t="s">
        <v>153</v>
      </c>
      <c r="D6" s="129" t="s">
        <v>154</v>
      </c>
      <c r="E6" s="134"/>
      <c r="F6" s="129" t="s">
        <v>155</v>
      </c>
      <c r="G6" s="134"/>
      <c r="H6" s="129" t="s">
        <v>156</v>
      </c>
      <c r="I6" s="134"/>
      <c r="J6" s="129" t="s">
        <v>157</v>
      </c>
      <c r="K6" s="134"/>
      <c r="M6" s="129" t="s">
        <v>158</v>
      </c>
      <c r="N6" s="134"/>
      <c r="O6" s="129" t="s">
        <v>159</v>
      </c>
      <c r="P6" s="134"/>
      <c r="Q6" s="129" t="s">
        <v>160</v>
      </c>
      <c r="R6" s="130"/>
      <c r="S6" s="468" t="s">
        <v>161</v>
      </c>
      <c r="T6" s="400"/>
      <c r="U6" s="468" t="s">
        <v>162</v>
      </c>
      <c r="V6" s="475"/>
      <c r="AE6" s="402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</row>
    <row r="7" spans="1:43" ht="14.25">
      <c r="A7" s="135"/>
      <c r="B7" s="136" t="s">
        <v>163</v>
      </c>
      <c r="C7" s="137" t="s">
        <v>0</v>
      </c>
      <c r="D7" s="138" t="s">
        <v>164</v>
      </c>
      <c r="E7" s="139" t="s">
        <v>165</v>
      </c>
      <c r="F7" s="140" t="s">
        <v>164</v>
      </c>
      <c r="G7" s="139" t="s">
        <v>165</v>
      </c>
      <c r="H7" s="140" t="s">
        <v>164</v>
      </c>
      <c r="I7" s="139" t="s">
        <v>165</v>
      </c>
      <c r="J7" s="140" t="s">
        <v>164</v>
      </c>
      <c r="K7" s="139" t="s">
        <v>165</v>
      </c>
      <c r="M7" s="140" t="s">
        <v>164</v>
      </c>
      <c r="N7" s="139" t="s">
        <v>165</v>
      </c>
      <c r="O7" s="140" t="s">
        <v>164</v>
      </c>
      <c r="P7" s="139" t="s">
        <v>165</v>
      </c>
      <c r="Q7" s="140" t="s">
        <v>164</v>
      </c>
      <c r="R7" s="141" t="s">
        <v>165</v>
      </c>
      <c r="S7" s="469" t="s">
        <v>166</v>
      </c>
      <c r="T7" s="414" t="s">
        <v>164</v>
      </c>
      <c r="U7" s="469" t="s">
        <v>166</v>
      </c>
      <c r="V7" s="414" t="s">
        <v>164</v>
      </c>
      <c r="AE7" s="402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</row>
    <row r="8" spans="1:43" ht="14.25" hidden="1">
      <c r="A8" s="142" t="s">
        <v>167</v>
      </c>
      <c r="B8" s="137" t="e">
        <f>SUM(C8+C17)</f>
        <v>#VALUE!</v>
      </c>
      <c r="C8" s="137" t="e">
        <f>SUM(D8+F8+H8+J8+M8+O8+Q8)</f>
        <v>#VALUE!</v>
      </c>
      <c r="D8" s="143">
        <v>145245</v>
      </c>
      <c r="E8" s="144">
        <v>0.631</v>
      </c>
      <c r="F8" s="143">
        <v>7935</v>
      </c>
      <c r="G8" s="144">
        <v>0.787</v>
      </c>
      <c r="H8" s="145" t="s">
        <v>123</v>
      </c>
      <c r="I8" s="145" t="s">
        <v>123</v>
      </c>
      <c r="J8" s="143">
        <v>20361</v>
      </c>
      <c r="K8" s="144">
        <v>0.532</v>
      </c>
      <c r="M8" s="143">
        <v>149890</v>
      </c>
      <c r="N8" s="144">
        <v>0.492</v>
      </c>
      <c r="O8" s="143">
        <v>54084</v>
      </c>
      <c r="P8" s="144">
        <v>0.454</v>
      </c>
      <c r="Q8" s="143">
        <v>67955</v>
      </c>
      <c r="R8" s="144">
        <v>0.607</v>
      </c>
      <c r="S8" s="143">
        <v>0</v>
      </c>
      <c r="T8" s="143">
        <v>0</v>
      </c>
      <c r="U8" s="143">
        <v>0</v>
      </c>
      <c r="V8" s="143">
        <v>0</v>
      </c>
      <c r="AE8" s="402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</row>
    <row r="9" spans="1:59" ht="15" customHeight="1">
      <c r="A9" s="142" t="s">
        <v>168</v>
      </c>
      <c r="B9" s="470">
        <v>686035</v>
      </c>
      <c r="C9" s="471">
        <v>677299</v>
      </c>
      <c r="D9" s="143">
        <v>189645</v>
      </c>
      <c r="E9" s="146">
        <v>59.3</v>
      </c>
      <c r="F9" s="143">
        <v>12548</v>
      </c>
      <c r="G9" s="146">
        <v>62.6</v>
      </c>
      <c r="H9" s="143">
        <v>29742</v>
      </c>
      <c r="I9" s="146">
        <v>59.2</v>
      </c>
      <c r="J9" s="143">
        <v>22305</v>
      </c>
      <c r="K9" s="146">
        <v>56.3</v>
      </c>
      <c r="M9" s="143">
        <v>278804</v>
      </c>
      <c r="N9" s="146">
        <v>71.9</v>
      </c>
      <c r="O9" s="143">
        <v>69948</v>
      </c>
      <c r="P9" s="146">
        <v>57.5</v>
      </c>
      <c r="Q9" s="143">
        <v>74307</v>
      </c>
      <c r="R9" s="146">
        <v>51.7</v>
      </c>
      <c r="S9" s="143">
        <v>0</v>
      </c>
      <c r="T9" s="143">
        <v>0</v>
      </c>
      <c r="U9" s="143">
        <v>0</v>
      </c>
      <c r="V9" s="143">
        <v>0</v>
      </c>
      <c r="AE9" s="402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</row>
    <row r="10" spans="1:43" ht="15" customHeight="1">
      <c r="A10" s="142">
        <v>10</v>
      </c>
      <c r="B10" s="470">
        <v>697689</v>
      </c>
      <c r="C10" s="471">
        <v>689168</v>
      </c>
      <c r="D10" s="143">
        <v>212536</v>
      </c>
      <c r="E10" s="146">
        <v>57.6</v>
      </c>
      <c r="F10" s="143">
        <v>13522</v>
      </c>
      <c r="G10" s="146">
        <v>63.7</v>
      </c>
      <c r="H10" s="143">
        <v>19416</v>
      </c>
      <c r="I10" s="146">
        <v>59.7</v>
      </c>
      <c r="J10" s="143">
        <v>20163</v>
      </c>
      <c r="K10" s="146">
        <v>50.7</v>
      </c>
      <c r="M10" s="143">
        <v>268254</v>
      </c>
      <c r="N10" s="146">
        <v>64.6</v>
      </c>
      <c r="O10" s="143">
        <v>99997</v>
      </c>
      <c r="P10" s="146">
        <v>56.4</v>
      </c>
      <c r="Q10" s="143">
        <v>55280</v>
      </c>
      <c r="R10" s="146">
        <v>58.6</v>
      </c>
      <c r="S10" s="143">
        <v>0</v>
      </c>
      <c r="T10" s="143">
        <v>0</v>
      </c>
      <c r="U10" s="143">
        <v>0</v>
      </c>
      <c r="V10" s="143">
        <v>0</v>
      </c>
      <c r="AE10" s="402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</row>
    <row r="11" spans="1:43" ht="14.25">
      <c r="A11" s="142">
        <v>11</v>
      </c>
      <c r="B11" s="470">
        <v>757625</v>
      </c>
      <c r="C11" s="471">
        <v>706718</v>
      </c>
      <c r="D11" s="143">
        <v>254539</v>
      </c>
      <c r="E11" s="146">
        <v>54.4</v>
      </c>
      <c r="F11" s="143">
        <v>14851</v>
      </c>
      <c r="G11" s="146">
        <v>65</v>
      </c>
      <c r="H11" s="143">
        <v>13892</v>
      </c>
      <c r="I11" s="146">
        <v>56.1</v>
      </c>
      <c r="J11" s="143">
        <v>21478</v>
      </c>
      <c r="K11" s="146">
        <v>54.5</v>
      </c>
      <c r="M11" s="143">
        <v>261262</v>
      </c>
      <c r="N11" s="146">
        <v>66.5</v>
      </c>
      <c r="O11" s="143">
        <v>88161</v>
      </c>
      <c r="P11" s="146">
        <v>55.4</v>
      </c>
      <c r="Q11" s="143">
        <v>52282</v>
      </c>
      <c r="R11" s="146">
        <v>62.4</v>
      </c>
      <c r="S11" s="143">
        <v>8</v>
      </c>
      <c r="T11" s="143">
        <v>253</v>
      </c>
      <c r="U11" s="143">
        <v>0</v>
      </c>
      <c r="V11" s="143">
        <v>0</v>
      </c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</row>
    <row r="12" spans="1:43" s="122" customFormat="1" ht="14.25">
      <c r="A12" s="136">
        <v>12</v>
      </c>
      <c r="B12" s="470">
        <v>700115</v>
      </c>
      <c r="C12" s="470">
        <v>611754</v>
      </c>
      <c r="D12" s="147">
        <v>217372</v>
      </c>
      <c r="E12" s="148">
        <v>47.3</v>
      </c>
      <c r="F12" s="147">
        <v>11102</v>
      </c>
      <c r="G12" s="148">
        <v>55.7</v>
      </c>
      <c r="H12" s="147">
        <v>11589</v>
      </c>
      <c r="I12" s="148">
        <v>46.8</v>
      </c>
      <c r="J12" s="147">
        <v>20655</v>
      </c>
      <c r="K12" s="148">
        <v>52.8</v>
      </c>
      <c r="M12" s="147">
        <v>242074</v>
      </c>
      <c r="N12" s="148">
        <v>62.9</v>
      </c>
      <c r="O12" s="147">
        <v>52749</v>
      </c>
      <c r="P12" s="148">
        <v>49.3</v>
      </c>
      <c r="Q12" s="147">
        <v>50235</v>
      </c>
      <c r="R12" s="148">
        <v>60.7</v>
      </c>
      <c r="S12" s="147">
        <v>0</v>
      </c>
      <c r="T12" s="147">
        <v>0</v>
      </c>
      <c r="U12" s="147">
        <v>24</v>
      </c>
      <c r="V12" s="147">
        <v>5978</v>
      </c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</row>
    <row r="13" spans="1:43" ht="15" thickBot="1">
      <c r="A13" s="446" t="s">
        <v>169</v>
      </c>
      <c r="B13" s="150"/>
      <c r="C13" s="150"/>
      <c r="D13" s="151"/>
      <c r="E13" s="152"/>
      <c r="F13" s="151"/>
      <c r="G13" s="152"/>
      <c r="H13" s="151"/>
      <c r="I13" s="152"/>
      <c r="J13" s="151"/>
      <c r="K13" s="152"/>
      <c r="M13" s="151"/>
      <c r="N13" s="152"/>
      <c r="O13" s="151"/>
      <c r="P13" s="152"/>
      <c r="Q13" s="151"/>
      <c r="R13" s="152"/>
      <c r="S13" s="151"/>
      <c r="T13" s="151"/>
      <c r="U13" s="151"/>
      <c r="V13" s="151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</row>
    <row r="14" spans="1:22" ht="15" thickTop="1">
      <c r="A14" s="127"/>
      <c r="B14" s="154"/>
      <c r="C14" s="155"/>
      <c r="D14" s="501"/>
      <c r="E14" s="502"/>
      <c r="F14" s="486" t="s">
        <v>170</v>
      </c>
      <c r="G14" s="130"/>
      <c r="H14" s="130"/>
      <c r="I14" s="130"/>
      <c r="J14" s="130"/>
      <c r="K14" s="130"/>
      <c r="L14" s="400"/>
      <c r="M14" s="130"/>
      <c r="N14" s="487"/>
      <c r="O14" s="130"/>
      <c r="P14" s="130"/>
      <c r="Q14" s="130"/>
      <c r="R14" s="130"/>
      <c r="S14" s="130"/>
      <c r="T14" s="130"/>
      <c r="U14" s="130"/>
      <c r="V14" s="130"/>
    </row>
    <row r="15" spans="1:22" ht="14.25">
      <c r="A15" s="132" t="s">
        <v>28</v>
      </c>
      <c r="B15" s="129" t="s">
        <v>171</v>
      </c>
      <c r="C15" s="134"/>
      <c r="D15" s="129" t="s">
        <v>172</v>
      </c>
      <c r="E15" s="134"/>
      <c r="F15" s="129" t="s">
        <v>173</v>
      </c>
      <c r="G15" s="134"/>
      <c r="H15" s="129" t="s">
        <v>174</v>
      </c>
      <c r="I15" s="134"/>
      <c r="J15" s="156" t="s">
        <v>175</v>
      </c>
      <c r="K15" s="506"/>
      <c r="M15" s="129" t="s">
        <v>176</v>
      </c>
      <c r="N15" s="134"/>
      <c r="O15" s="405" t="s">
        <v>177</v>
      </c>
      <c r="P15" s="405"/>
      <c r="Q15" s="404" t="s">
        <v>178</v>
      </c>
      <c r="R15" s="129"/>
      <c r="S15" s="404" t="s">
        <v>179</v>
      </c>
      <c r="T15" s="129"/>
      <c r="U15" s="404" t="s">
        <v>180</v>
      </c>
      <c r="V15" s="129"/>
    </row>
    <row r="16" spans="1:22" ht="14.25">
      <c r="A16" s="135"/>
      <c r="B16" s="139" t="s">
        <v>166</v>
      </c>
      <c r="C16" s="140" t="s">
        <v>164</v>
      </c>
      <c r="D16" s="139" t="s">
        <v>166</v>
      </c>
      <c r="E16" s="140" t="s">
        <v>164</v>
      </c>
      <c r="F16" s="139" t="s">
        <v>166</v>
      </c>
      <c r="G16" s="140" t="s">
        <v>164</v>
      </c>
      <c r="H16" s="139" t="s">
        <v>166</v>
      </c>
      <c r="I16" s="140" t="s">
        <v>164</v>
      </c>
      <c r="J16" s="141" t="s">
        <v>166</v>
      </c>
      <c r="K16" s="505" t="s">
        <v>164</v>
      </c>
      <c r="L16" s="123"/>
      <c r="M16" s="139" t="s">
        <v>166</v>
      </c>
      <c r="N16" s="140" t="s">
        <v>164</v>
      </c>
      <c r="O16" s="139" t="s">
        <v>166</v>
      </c>
      <c r="P16" s="157" t="s">
        <v>164</v>
      </c>
      <c r="Q16" s="469" t="s">
        <v>166</v>
      </c>
      <c r="R16" s="157" t="s">
        <v>164</v>
      </c>
      <c r="S16" s="469" t="s">
        <v>166</v>
      </c>
      <c r="T16" s="157" t="s">
        <v>164</v>
      </c>
      <c r="U16" s="469" t="s">
        <v>166</v>
      </c>
      <c r="V16" s="157" t="s">
        <v>164</v>
      </c>
    </row>
    <row r="17" spans="1:22" ht="14.25">
      <c r="A17" s="142" t="s">
        <v>168</v>
      </c>
      <c r="B17" s="143">
        <v>62</v>
      </c>
      <c r="C17" s="143">
        <v>8736</v>
      </c>
      <c r="D17" s="143">
        <v>12</v>
      </c>
      <c r="E17" s="143">
        <v>1905</v>
      </c>
      <c r="F17" s="143">
        <v>34</v>
      </c>
      <c r="G17" s="143">
        <v>4095</v>
      </c>
      <c r="H17" s="143">
        <v>2</v>
      </c>
      <c r="I17" s="143">
        <v>382</v>
      </c>
      <c r="J17" s="143">
        <v>8</v>
      </c>
      <c r="K17" s="143">
        <v>1334</v>
      </c>
      <c r="M17" s="143">
        <v>4</v>
      </c>
      <c r="N17" s="143">
        <v>596</v>
      </c>
      <c r="O17" s="143">
        <v>2</v>
      </c>
      <c r="P17" s="143">
        <v>424</v>
      </c>
      <c r="Q17" s="143">
        <v>0</v>
      </c>
      <c r="R17" s="143">
        <v>0</v>
      </c>
      <c r="S17" s="143">
        <v>0</v>
      </c>
      <c r="T17" s="143">
        <v>0</v>
      </c>
      <c r="U17" s="143">
        <v>0</v>
      </c>
      <c r="V17" s="143">
        <v>0</v>
      </c>
    </row>
    <row r="18" spans="1:22" ht="14.25">
      <c r="A18" s="142">
        <v>10</v>
      </c>
      <c r="B18" s="143">
        <v>62</v>
      </c>
      <c r="C18" s="143">
        <v>8521</v>
      </c>
      <c r="D18" s="143">
        <v>10</v>
      </c>
      <c r="E18" s="143">
        <v>1942</v>
      </c>
      <c r="F18" s="143">
        <v>42</v>
      </c>
      <c r="G18" s="143">
        <v>4715</v>
      </c>
      <c r="H18" s="143">
        <v>0</v>
      </c>
      <c r="I18" s="143">
        <v>0</v>
      </c>
      <c r="J18" s="143">
        <v>8</v>
      </c>
      <c r="K18" s="143">
        <v>1388</v>
      </c>
      <c r="M18" s="143">
        <v>0</v>
      </c>
      <c r="N18" s="143">
        <v>0</v>
      </c>
      <c r="O18" s="143">
        <v>0</v>
      </c>
      <c r="P18" s="143">
        <v>0</v>
      </c>
      <c r="Q18" s="143">
        <v>0</v>
      </c>
      <c r="R18" s="143">
        <v>0</v>
      </c>
      <c r="S18" s="143">
        <v>0</v>
      </c>
      <c r="T18" s="143">
        <v>0</v>
      </c>
      <c r="U18" s="143">
        <v>0</v>
      </c>
      <c r="V18" s="143">
        <v>0</v>
      </c>
    </row>
    <row r="19" spans="1:22" ht="14.25">
      <c r="A19" s="142">
        <v>11</v>
      </c>
      <c r="B19" s="143">
        <v>19</v>
      </c>
      <c r="C19" s="143">
        <v>3133</v>
      </c>
      <c r="D19" s="143">
        <v>7</v>
      </c>
      <c r="E19" s="143">
        <v>592</v>
      </c>
      <c r="F19" s="143">
        <v>2</v>
      </c>
      <c r="G19" s="143">
        <v>252</v>
      </c>
      <c r="H19" s="143">
        <v>0</v>
      </c>
      <c r="I19" s="143">
        <v>0</v>
      </c>
      <c r="J19" s="143">
        <v>0</v>
      </c>
      <c r="K19" s="143">
        <v>0</v>
      </c>
      <c r="M19" s="143">
        <v>2</v>
      </c>
      <c r="N19" s="143">
        <v>412</v>
      </c>
      <c r="O19" s="143">
        <v>0</v>
      </c>
      <c r="P19" s="143">
        <v>0</v>
      </c>
      <c r="Q19" s="143">
        <v>0</v>
      </c>
      <c r="R19" s="143">
        <v>0</v>
      </c>
      <c r="S19" s="143">
        <v>8</v>
      </c>
      <c r="T19" s="143">
        <v>1877</v>
      </c>
      <c r="U19" s="143">
        <v>0</v>
      </c>
      <c r="V19" s="143">
        <v>0</v>
      </c>
    </row>
    <row r="20" spans="1:22" s="122" customFormat="1" ht="14.25">
      <c r="A20" s="136">
        <v>12</v>
      </c>
      <c r="B20" s="147">
        <v>61</v>
      </c>
      <c r="C20" s="147">
        <v>12856</v>
      </c>
      <c r="D20" s="147">
        <v>0</v>
      </c>
      <c r="E20" s="147">
        <v>0</v>
      </c>
      <c r="F20" s="147">
        <v>23</v>
      </c>
      <c r="G20" s="147">
        <v>3861</v>
      </c>
      <c r="H20" s="147">
        <v>0</v>
      </c>
      <c r="I20" s="147">
        <v>0</v>
      </c>
      <c r="J20" s="147">
        <v>4</v>
      </c>
      <c r="K20" s="147">
        <v>867</v>
      </c>
      <c r="M20" s="147">
        <v>0</v>
      </c>
      <c r="N20" s="147">
        <v>0</v>
      </c>
      <c r="O20" s="147">
        <v>0</v>
      </c>
      <c r="P20" s="147">
        <v>0</v>
      </c>
      <c r="Q20" s="147">
        <v>19</v>
      </c>
      <c r="R20" s="147">
        <v>2929</v>
      </c>
      <c r="S20" s="147">
        <v>14</v>
      </c>
      <c r="T20" s="147">
        <v>4194</v>
      </c>
      <c r="U20" s="147">
        <v>4</v>
      </c>
      <c r="V20" s="147">
        <v>1005</v>
      </c>
    </row>
    <row r="21" spans="1:22" ht="15" thickBot="1">
      <c r="A21" s="125" t="s">
        <v>181</v>
      </c>
      <c r="B21" s="483"/>
      <c r="C21" s="483"/>
      <c r="D21" s="149"/>
      <c r="E21" s="149"/>
      <c r="F21" s="149"/>
      <c r="G21" s="149"/>
      <c r="H21" s="149"/>
      <c r="I21" s="149"/>
      <c r="T21" s="119"/>
      <c r="V21"/>
    </row>
    <row r="22" spans="1:21" ht="15" thickTop="1">
      <c r="A22" s="131"/>
      <c r="B22" s="484"/>
      <c r="C22" s="411"/>
      <c r="D22" s="485" t="s">
        <v>182</v>
      </c>
      <c r="E22" s="410"/>
      <c r="F22" s="410"/>
      <c r="G22" s="411"/>
      <c r="H22" s="411"/>
      <c r="I22" s="411"/>
      <c r="L22" s="399"/>
      <c r="M22" s="400"/>
      <c r="O22"/>
      <c r="P22"/>
      <c r="R22"/>
      <c r="S22"/>
      <c r="U22" s="119"/>
    </row>
    <row r="23" spans="1:21" ht="14.25">
      <c r="A23" s="399" t="s">
        <v>183</v>
      </c>
      <c r="B23" s="404" t="s">
        <v>30</v>
      </c>
      <c r="C23" s="130"/>
      <c r="D23" s="405" t="s">
        <v>184</v>
      </c>
      <c r="E23" s="398"/>
      <c r="F23" s="398"/>
      <c r="G23" s="408" t="s">
        <v>185</v>
      </c>
      <c r="H23" s="409"/>
      <c r="I23" s="409"/>
      <c r="L23" s="472"/>
      <c r="M23" s="473"/>
      <c r="O23"/>
      <c r="P23"/>
      <c r="R23"/>
      <c r="S23"/>
      <c r="U23" s="119"/>
    </row>
    <row r="24" spans="1:21" ht="14.25">
      <c r="A24" s="123"/>
      <c r="B24" s="403" t="s">
        <v>186</v>
      </c>
      <c r="C24" s="406" t="s">
        <v>164</v>
      </c>
      <c r="D24" s="406" t="s">
        <v>186</v>
      </c>
      <c r="E24" s="406" t="s">
        <v>164</v>
      </c>
      <c r="F24" s="401" t="s">
        <v>165</v>
      </c>
      <c r="G24" s="406" t="s">
        <v>186</v>
      </c>
      <c r="H24" s="406" t="s">
        <v>164</v>
      </c>
      <c r="I24" s="401" t="s">
        <v>165</v>
      </c>
      <c r="L24" s="153"/>
      <c r="M24" s="153"/>
      <c r="O24"/>
      <c r="P24"/>
      <c r="R24"/>
      <c r="S24"/>
      <c r="U24" s="119"/>
    </row>
    <row r="25" spans="1:21" ht="14.25">
      <c r="A25" s="407" t="s">
        <v>187</v>
      </c>
      <c r="B25" s="477">
        <v>411</v>
      </c>
      <c r="C25" s="478">
        <v>47774</v>
      </c>
      <c r="D25" s="478">
        <v>162</v>
      </c>
      <c r="E25" s="478">
        <v>10316</v>
      </c>
      <c r="F25" s="479">
        <v>44.8</v>
      </c>
      <c r="G25" s="478">
        <v>249</v>
      </c>
      <c r="H25" s="478">
        <v>37458</v>
      </c>
      <c r="I25" s="479">
        <v>72.7</v>
      </c>
      <c r="L25" s="153"/>
      <c r="M25" s="153"/>
      <c r="O25"/>
      <c r="P25"/>
      <c r="R25"/>
      <c r="S25"/>
      <c r="U25" s="119"/>
    </row>
    <row r="26" spans="1:21" ht="14.25">
      <c r="A26" s="448">
        <v>12</v>
      </c>
      <c r="B26" s="480">
        <v>605</v>
      </c>
      <c r="C26" s="481">
        <v>75505</v>
      </c>
      <c r="D26" s="481">
        <v>203</v>
      </c>
      <c r="E26" s="481">
        <v>15748</v>
      </c>
      <c r="F26" s="482">
        <v>57</v>
      </c>
      <c r="G26" s="481">
        <v>402</v>
      </c>
      <c r="H26" s="481">
        <v>59757</v>
      </c>
      <c r="I26" s="482">
        <v>79</v>
      </c>
      <c r="L26" s="153"/>
      <c r="M26" s="153"/>
      <c r="O26"/>
      <c r="P26"/>
      <c r="R26"/>
      <c r="S26"/>
      <c r="U26" s="119"/>
    </row>
    <row r="27" spans="1:21" ht="14.25">
      <c r="A27" s="24" t="s">
        <v>188</v>
      </c>
      <c r="B27" s="395"/>
      <c r="L27" s="474"/>
      <c r="M27" s="474"/>
      <c r="R27"/>
      <c r="S27"/>
      <c r="T27" s="119"/>
      <c r="U27" s="119"/>
    </row>
    <row r="28" spans="1:19" s="122" customFormat="1" ht="14.25">
      <c r="A28" s="69" t="s">
        <v>189</v>
      </c>
      <c r="B28" s="67"/>
      <c r="D28" s="412"/>
      <c r="E28" s="413"/>
      <c r="F28" s="413"/>
      <c r="G28" s="413"/>
      <c r="H28" s="413"/>
      <c r="I28" s="413"/>
      <c r="R28"/>
      <c r="S28"/>
    </row>
    <row r="29" ht="14.25">
      <c r="A29" s="154"/>
    </row>
    <row r="30" ht="14.25">
      <c r="A30" s="118"/>
    </row>
  </sheetData>
  <printOptions/>
  <pageMargins left="0.7874015748031497" right="0.7874015748031497" top="0.5905511811023623" bottom="0.5905511811023623" header="0.5118110236220472" footer="0.5118110236220472"/>
  <pageSetup orientation="landscape" paperSize="9" scale="68" r:id="rId1"/>
  <colBreaks count="1" manualBreakCount="1">
    <brk id="3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"/>
    </sheetView>
  </sheetViews>
  <sheetFormatPr defaultColWidth="8.796875" defaultRowHeight="15"/>
  <cols>
    <col min="1" max="1" width="2.59765625" style="67" customWidth="1"/>
    <col min="2" max="2" width="12.59765625" style="67" customWidth="1"/>
    <col min="3" max="16384" width="10.59765625" style="67" customWidth="1"/>
  </cols>
  <sheetData>
    <row r="1" spans="1:10" ht="14.25">
      <c r="A1" s="69" t="s">
        <v>190</v>
      </c>
      <c r="H1" s="384"/>
      <c r="J1" s="176" t="s">
        <v>191</v>
      </c>
    </row>
    <row r="3" ht="17.25">
      <c r="A3" s="385" t="s">
        <v>192</v>
      </c>
    </row>
    <row r="4" spans="1:10" ht="15" thickBot="1">
      <c r="A4" s="260"/>
      <c r="B4" s="260"/>
      <c r="C4" s="260"/>
      <c r="D4" s="260"/>
      <c r="E4" s="260"/>
      <c r="F4" s="260"/>
      <c r="G4" s="260"/>
      <c r="H4" s="260"/>
      <c r="I4" s="260"/>
      <c r="J4" s="445" t="s">
        <v>193</v>
      </c>
    </row>
    <row r="5" spans="2:10" ht="15" thickTop="1">
      <c r="B5" s="386"/>
      <c r="C5" s="387" t="s">
        <v>194</v>
      </c>
      <c r="D5" s="388"/>
      <c r="E5" s="389" t="s">
        <v>195</v>
      </c>
      <c r="F5" s="390"/>
      <c r="G5" s="389" t="s">
        <v>196</v>
      </c>
      <c r="H5" s="390"/>
      <c r="I5" s="389" t="s">
        <v>197</v>
      </c>
      <c r="J5" s="389"/>
    </row>
    <row r="6" spans="1:10" ht="14.25">
      <c r="A6" s="389" t="s">
        <v>198</v>
      </c>
      <c r="B6" s="390"/>
      <c r="C6" s="391" t="s">
        <v>199</v>
      </c>
      <c r="D6" s="391" t="s">
        <v>200</v>
      </c>
      <c r="E6" s="237" t="s">
        <v>199</v>
      </c>
      <c r="F6" s="237" t="s">
        <v>200</v>
      </c>
      <c r="G6" s="237" t="s">
        <v>199</v>
      </c>
      <c r="H6" s="237" t="s">
        <v>200</v>
      </c>
      <c r="I6" s="237" t="s">
        <v>199</v>
      </c>
      <c r="J6" s="29" t="s">
        <v>200</v>
      </c>
    </row>
    <row r="7" spans="2:4" ht="14.25">
      <c r="B7" s="392"/>
      <c r="C7" s="114"/>
      <c r="D7" s="114"/>
    </row>
    <row r="8" spans="1:10" ht="14.25">
      <c r="A8" s="114" t="s">
        <v>201</v>
      </c>
      <c r="B8" s="393"/>
      <c r="C8" s="498">
        <v>23431</v>
      </c>
      <c r="D8" s="424">
        <v>17538</v>
      </c>
      <c r="E8" s="424">
        <v>16570</v>
      </c>
      <c r="F8" s="424">
        <v>13348</v>
      </c>
      <c r="G8" s="424">
        <v>839</v>
      </c>
      <c r="H8" s="424">
        <v>3494</v>
      </c>
      <c r="I8" s="424">
        <v>6022</v>
      </c>
      <c r="J8" s="424">
        <v>696</v>
      </c>
    </row>
    <row r="9" spans="2:10" ht="28.5">
      <c r="B9" s="393" t="s">
        <v>202</v>
      </c>
      <c r="C9" s="499" t="s">
        <v>203</v>
      </c>
      <c r="D9" s="499" t="s">
        <v>204</v>
      </c>
      <c r="E9" s="440" t="s">
        <v>205</v>
      </c>
      <c r="F9" s="440" t="s">
        <v>206</v>
      </c>
      <c r="G9" s="440" t="s">
        <v>207</v>
      </c>
      <c r="H9" s="440" t="s">
        <v>208</v>
      </c>
      <c r="I9" s="440" t="s">
        <v>209</v>
      </c>
      <c r="J9" s="440" t="s">
        <v>210</v>
      </c>
    </row>
    <row r="10" spans="2:10" ht="14.25">
      <c r="B10" s="393" t="s">
        <v>211</v>
      </c>
      <c r="C10" s="424">
        <v>8630</v>
      </c>
      <c r="D10" s="424">
        <v>15852</v>
      </c>
      <c r="E10" s="379">
        <v>4561</v>
      </c>
      <c r="F10" s="379">
        <v>12004</v>
      </c>
      <c r="G10" s="379">
        <v>439</v>
      </c>
      <c r="H10" s="379">
        <v>3347</v>
      </c>
      <c r="I10" s="379">
        <v>3630</v>
      </c>
      <c r="J10" s="379">
        <v>502</v>
      </c>
    </row>
    <row r="11" spans="2:10" ht="28.5">
      <c r="B11" s="393" t="s">
        <v>202</v>
      </c>
      <c r="C11" s="499" t="s">
        <v>203</v>
      </c>
      <c r="D11" s="499" t="s">
        <v>204</v>
      </c>
      <c r="E11" s="440" t="s">
        <v>205</v>
      </c>
      <c r="F11" s="440" t="s">
        <v>206</v>
      </c>
      <c r="G11" s="440" t="s">
        <v>207</v>
      </c>
      <c r="H11" s="440" t="s">
        <v>208</v>
      </c>
      <c r="I11" s="440" t="s">
        <v>209</v>
      </c>
      <c r="J11" s="440" t="s">
        <v>210</v>
      </c>
    </row>
    <row r="12" spans="2:10" ht="14.25">
      <c r="B12" s="393" t="s">
        <v>212</v>
      </c>
      <c r="C12" s="424">
        <v>9678</v>
      </c>
      <c r="D12" s="424">
        <v>547</v>
      </c>
      <c r="E12" s="379">
        <v>8082</v>
      </c>
      <c r="F12" s="379">
        <v>410</v>
      </c>
      <c r="G12" s="500" t="s">
        <v>123</v>
      </c>
      <c r="H12" s="500" t="s">
        <v>123</v>
      </c>
      <c r="I12" s="379">
        <v>1596</v>
      </c>
      <c r="J12" s="379">
        <v>138</v>
      </c>
    </row>
    <row r="13" spans="2:10" ht="14.25">
      <c r="B13" s="393" t="s">
        <v>213</v>
      </c>
      <c r="C13" s="424">
        <v>866</v>
      </c>
      <c r="D13" s="424">
        <v>203</v>
      </c>
      <c r="E13" s="379">
        <v>601</v>
      </c>
      <c r="F13" s="379">
        <v>201</v>
      </c>
      <c r="G13" s="379">
        <v>175</v>
      </c>
      <c r="H13" s="379">
        <v>1</v>
      </c>
      <c r="I13" s="379">
        <v>90</v>
      </c>
      <c r="J13" s="379">
        <v>0</v>
      </c>
    </row>
    <row r="14" spans="2:10" ht="14.25">
      <c r="B14" s="393" t="s">
        <v>214</v>
      </c>
      <c r="C14" s="424">
        <v>4257</v>
      </c>
      <c r="D14" s="424">
        <v>936</v>
      </c>
      <c r="E14" s="379">
        <v>3326</v>
      </c>
      <c r="F14" s="379">
        <v>734</v>
      </c>
      <c r="G14" s="379">
        <v>225</v>
      </c>
      <c r="H14" s="379">
        <v>146</v>
      </c>
      <c r="I14" s="379">
        <v>706</v>
      </c>
      <c r="J14" s="379">
        <v>56</v>
      </c>
    </row>
    <row r="15" spans="1:10" ht="14.25">
      <c r="A15" s="28"/>
      <c r="B15" s="394"/>
      <c r="C15" s="489"/>
      <c r="D15" s="489"/>
      <c r="E15" s="28"/>
      <c r="F15" s="28"/>
      <c r="G15" s="28"/>
      <c r="H15" s="28"/>
      <c r="I15" s="28"/>
      <c r="J15" s="28"/>
    </row>
    <row r="16" spans="1:10" ht="14.25">
      <c r="A16" s="12" t="s">
        <v>215</v>
      </c>
      <c r="B16" s="395"/>
      <c r="C16" s="12"/>
      <c r="D16" s="12"/>
      <c r="E16" s="12"/>
      <c r="F16" s="12"/>
      <c r="G16" s="12"/>
      <c r="H16" s="12"/>
      <c r="I16" s="12"/>
      <c r="J16" s="12"/>
    </row>
    <row r="17" ht="14.25">
      <c r="A17" s="67" t="s">
        <v>216</v>
      </c>
    </row>
    <row r="20" ht="14.25">
      <c r="C20" s="176"/>
    </row>
  </sheetData>
  <printOptions/>
  <pageMargins left="0.7874015748031497" right="0.7874015748031497" top="0.984251968503937" bottom="0.984251968503937" header="0.5118110236220472" footer="0.5118110236220472"/>
  <pageSetup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9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1" width="20.3984375" style="160" customWidth="1"/>
    <col min="2" max="2" width="9.09765625" style="160" customWidth="1"/>
    <col min="3" max="3" width="8.09765625" style="160" customWidth="1"/>
    <col min="4" max="4" width="7.59765625" style="160" customWidth="1"/>
    <col min="5" max="5" width="8.09765625" style="160" customWidth="1"/>
    <col min="6" max="6" width="8.69921875" style="160" customWidth="1"/>
    <col min="7" max="7" width="6.59765625" style="160" customWidth="1"/>
    <col min="8" max="8" width="8.09765625" style="160" customWidth="1"/>
    <col min="9" max="9" width="8.19921875" style="160" customWidth="1"/>
    <col min="10" max="10" width="8.5" style="160" customWidth="1"/>
    <col min="11" max="11" width="8.19921875" style="160" customWidth="1"/>
    <col min="12" max="13" width="6.59765625" style="160" customWidth="1"/>
    <col min="14" max="14" width="8.3984375" style="160" customWidth="1"/>
    <col min="15" max="18" width="8.09765625" style="160" customWidth="1"/>
    <col min="19" max="19" width="6.59765625" style="160" customWidth="1"/>
    <col min="20" max="20" width="10.59765625" style="160" customWidth="1"/>
    <col min="21" max="21" width="12.3984375" style="160" customWidth="1"/>
    <col min="22" max="16384" width="10.59765625" style="160" customWidth="1"/>
  </cols>
  <sheetData>
    <row r="1" spans="1:19" ht="14.25">
      <c r="A1" s="365" t="s">
        <v>190</v>
      </c>
      <c r="S1" s="366" t="s">
        <v>217</v>
      </c>
    </row>
    <row r="3" ht="17.25">
      <c r="A3" s="159" t="s">
        <v>218</v>
      </c>
    </row>
    <row r="4" spans="1:19" ht="15" thickBo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2" t="s">
        <v>219</v>
      </c>
    </row>
    <row r="5" spans="1:19" ht="15" thickTop="1">
      <c r="A5" s="163"/>
      <c r="B5" s="164" t="s">
        <v>220</v>
      </c>
      <c r="C5" s="164"/>
      <c r="D5" s="164"/>
      <c r="E5" s="164"/>
      <c r="F5" s="164"/>
      <c r="G5" s="165"/>
      <c r="H5" s="164" t="s">
        <v>221</v>
      </c>
      <c r="I5" s="164"/>
      <c r="J5" s="164"/>
      <c r="K5" s="164"/>
      <c r="L5" s="164"/>
      <c r="M5" s="165"/>
      <c r="N5" s="164" t="s">
        <v>222</v>
      </c>
      <c r="O5" s="164"/>
      <c r="P5" s="164"/>
      <c r="Q5" s="164"/>
      <c r="R5" s="164"/>
      <c r="S5" s="164"/>
    </row>
    <row r="6" spans="1:19" ht="14.25">
      <c r="A6" s="166" t="s">
        <v>28</v>
      </c>
      <c r="B6" s="163"/>
      <c r="C6" s="163"/>
      <c r="D6" s="164" t="s">
        <v>223</v>
      </c>
      <c r="E6" s="165"/>
      <c r="F6" s="164" t="s">
        <v>224</v>
      </c>
      <c r="G6" s="165"/>
      <c r="H6" s="163"/>
      <c r="I6" s="163"/>
      <c r="J6" s="164" t="s">
        <v>223</v>
      </c>
      <c r="K6" s="165"/>
      <c r="L6" s="164" t="s">
        <v>224</v>
      </c>
      <c r="M6" s="165"/>
      <c r="N6" s="163"/>
      <c r="O6" s="163"/>
      <c r="P6" s="164" t="s">
        <v>223</v>
      </c>
      <c r="Q6" s="165"/>
      <c r="R6" s="164" t="s">
        <v>224</v>
      </c>
      <c r="S6" s="164"/>
    </row>
    <row r="7" spans="1:19" ht="14.25">
      <c r="A7" s="167"/>
      <c r="B7" s="396" t="s">
        <v>225</v>
      </c>
      <c r="C7" s="169">
        <v>12</v>
      </c>
      <c r="D7" s="168" t="s">
        <v>226</v>
      </c>
      <c r="E7" s="168" t="s">
        <v>227</v>
      </c>
      <c r="F7" s="168" t="s">
        <v>226</v>
      </c>
      <c r="G7" s="168" t="s">
        <v>227</v>
      </c>
      <c r="H7" s="396" t="s">
        <v>225</v>
      </c>
      <c r="I7" s="169">
        <v>12</v>
      </c>
      <c r="J7" s="168" t="s">
        <v>226</v>
      </c>
      <c r="K7" s="168" t="s">
        <v>227</v>
      </c>
      <c r="L7" s="168" t="s">
        <v>226</v>
      </c>
      <c r="M7" s="168" t="s">
        <v>227</v>
      </c>
      <c r="N7" s="396" t="s">
        <v>225</v>
      </c>
      <c r="O7" s="169">
        <v>12</v>
      </c>
      <c r="P7" s="168" t="s">
        <v>226</v>
      </c>
      <c r="Q7" s="168" t="s">
        <v>227</v>
      </c>
      <c r="R7" s="168" t="s">
        <v>226</v>
      </c>
      <c r="S7" s="170" t="s">
        <v>227</v>
      </c>
    </row>
    <row r="8" spans="1:15" ht="14.25">
      <c r="A8" s="171"/>
      <c r="C8" s="172"/>
      <c r="I8" s="172"/>
      <c r="O8" s="172"/>
    </row>
    <row r="9" spans="1:19" ht="14.25">
      <c r="A9" s="173" t="s">
        <v>228</v>
      </c>
      <c r="B9" s="114">
        <f>SUM(B10:B18)</f>
        <v>17396</v>
      </c>
      <c r="C9" s="114">
        <v>18108</v>
      </c>
      <c r="D9" s="114">
        <v>5234</v>
      </c>
      <c r="E9" s="114">
        <v>7918</v>
      </c>
      <c r="F9" s="114">
        <v>4361</v>
      </c>
      <c r="G9" s="114">
        <v>594</v>
      </c>
      <c r="H9" s="114">
        <f>SUM(H10:H18)</f>
        <v>2646</v>
      </c>
      <c r="I9" s="114">
        <v>2832</v>
      </c>
      <c r="J9" s="114">
        <v>139</v>
      </c>
      <c r="K9" s="114">
        <v>2532</v>
      </c>
      <c r="L9" s="174">
        <v>3</v>
      </c>
      <c r="M9" s="114">
        <v>159</v>
      </c>
      <c r="N9" s="114">
        <f>SUM(N10:N18)</f>
        <v>14750</v>
      </c>
      <c r="O9" s="114">
        <v>15275</v>
      </c>
      <c r="P9" s="114">
        <v>5095</v>
      </c>
      <c r="Q9" s="114">
        <v>5386</v>
      </c>
      <c r="R9" s="114">
        <v>4358</v>
      </c>
      <c r="S9" s="114">
        <v>436</v>
      </c>
    </row>
    <row r="10" spans="1:19" ht="14.25">
      <c r="A10" s="171" t="s">
        <v>229</v>
      </c>
      <c r="B10" s="69">
        <v>66</v>
      </c>
      <c r="C10" s="114">
        <v>37</v>
      </c>
      <c r="D10" s="175">
        <v>0</v>
      </c>
      <c r="E10" s="175">
        <v>31</v>
      </c>
      <c r="F10" s="500" t="s">
        <v>123</v>
      </c>
      <c r="G10" s="349">
        <v>5</v>
      </c>
      <c r="H10" s="69">
        <v>8</v>
      </c>
      <c r="I10" s="114">
        <v>6</v>
      </c>
      <c r="J10" s="500" t="s">
        <v>123</v>
      </c>
      <c r="K10" s="69">
        <v>0</v>
      </c>
      <c r="L10" s="500" t="s">
        <v>123</v>
      </c>
      <c r="M10" s="69">
        <v>5</v>
      </c>
      <c r="N10" s="69">
        <v>59</v>
      </c>
      <c r="O10" s="114">
        <v>31</v>
      </c>
      <c r="P10" s="176">
        <v>0</v>
      </c>
      <c r="Q10" s="69">
        <v>31</v>
      </c>
      <c r="R10" s="500" t="s">
        <v>123</v>
      </c>
      <c r="S10" s="500" t="s">
        <v>123</v>
      </c>
    </row>
    <row r="11" spans="1:19" ht="14.25">
      <c r="A11" s="171" t="s">
        <v>230</v>
      </c>
      <c r="B11" s="69">
        <v>663</v>
      </c>
      <c r="C11" s="114">
        <v>610</v>
      </c>
      <c r="D11" s="175">
        <v>564</v>
      </c>
      <c r="E11" s="176">
        <v>7</v>
      </c>
      <c r="F11" s="175">
        <v>39</v>
      </c>
      <c r="G11" s="500" t="s">
        <v>123</v>
      </c>
      <c r="H11" s="69">
        <v>1</v>
      </c>
      <c r="I11" s="114">
        <v>1</v>
      </c>
      <c r="J11" s="176">
        <v>0</v>
      </c>
      <c r="K11" s="176">
        <v>1</v>
      </c>
      <c r="L11" s="500" t="s">
        <v>123</v>
      </c>
      <c r="M11" s="500" t="s">
        <v>123</v>
      </c>
      <c r="N11" s="69">
        <v>662</v>
      </c>
      <c r="O11" s="114">
        <v>609</v>
      </c>
      <c r="P11" s="69">
        <v>564</v>
      </c>
      <c r="Q11" s="176">
        <v>7</v>
      </c>
      <c r="R11" s="69">
        <v>39</v>
      </c>
      <c r="S11" s="500" t="s">
        <v>123</v>
      </c>
    </row>
    <row r="12" spans="1:19" ht="14.25">
      <c r="A12" s="171" t="s">
        <v>231</v>
      </c>
      <c r="B12" s="69">
        <v>9698</v>
      </c>
      <c r="C12" s="114">
        <v>10135</v>
      </c>
      <c r="D12" s="175">
        <v>3795</v>
      </c>
      <c r="E12" s="175">
        <v>1895</v>
      </c>
      <c r="F12" s="175">
        <v>4319</v>
      </c>
      <c r="G12" s="179">
        <v>126</v>
      </c>
      <c r="H12" s="69">
        <v>1277</v>
      </c>
      <c r="I12" s="114">
        <v>1502</v>
      </c>
      <c r="J12" s="176">
        <v>71</v>
      </c>
      <c r="K12" s="177">
        <v>1342</v>
      </c>
      <c r="L12" s="500" t="s">
        <v>123</v>
      </c>
      <c r="M12" s="69">
        <v>90</v>
      </c>
      <c r="N12" s="69">
        <v>8420</v>
      </c>
      <c r="O12" s="114">
        <v>8633</v>
      </c>
      <c r="P12" s="69">
        <v>3724</v>
      </c>
      <c r="Q12" s="69">
        <v>553</v>
      </c>
      <c r="R12" s="69">
        <v>4319</v>
      </c>
      <c r="S12" s="69">
        <v>36</v>
      </c>
    </row>
    <row r="13" spans="1:19" ht="18.75" customHeight="1">
      <c r="A13" s="178" t="s">
        <v>232</v>
      </c>
      <c r="B13" s="69">
        <v>267</v>
      </c>
      <c r="C13" s="114">
        <v>378</v>
      </c>
      <c r="D13" s="175">
        <v>23</v>
      </c>
      <c r="E13" s="175">
        <v>303</v>
      </c>
      <c r="F13" s="450" t="s">
        <v>123</v>
      </c>
      <c r="G13" s="179">
        <v>53</v>
      </c>
      <c r="H13" s="69">
        <v>24</v>
      </c>
      <c r="I13" s="114">
        <v>41</v>
      </c>
      <c r="J13" s="177">
        <v>4</v>
      </c>
      <c r="K13" s="177">
        <v>37</v>
      </c>
      <c r="L13" s="500" t="s">
        <v>123</v>
      </c>
      <c r="M13" s="176">
        <v>0</v>
      </c>
      <c r="N13" s="69">
        <v>243</v>
      </c>
      <c r="O13" s="114">
        <v>338</v>
      </c>
      <c r="P13" s="69">
        <v>19</v>
      </c>
      <c r="Q13" s="69">
        <v>266</v>
      </c>
      <c r="R13" s="500" t="s">
        <v>123</v>
      </c>
      <c r="S13" s="69">
        <v>53</v>
      </c>
    </row>
    <row r="14" spans="1:19" ht="14.25">
      <c r="A14" s="171"/>
      <c r="B14" s="69"/>
      <c r="C14" s="114"/>
      <c r="G14" s="350"/>
      <c r="H14" s="69"/>
      <c r="I14" s="114"/>
      <c r="J14" s="67"/>
      <c r="K14" s="67"/>
      <c r="L14" s="500"/>
      <c r="M14" s="67"/>
      <c r="N14" s="69"/>
      <c r="O14" s="114"/>
      <c r="P14" s="67"/>
      <c r="Q14" s="67"/>
      <c r="R14" s="69"/>
      <c r="S14" s="67"/>
    </row>
    <row r="15" spans="1:19" ht="14.25">
      <c r="A15" s="178" t="s">
        <v>233</v>
      </c>
      <c r="B15" s="69">
        <v>6123</v>
      </c>
      <c r="C15" s="114">
        <v>6265</v>
      </c>
      <c r="D15" s="175">
        <v>779</v>
      </c>
      <c r="E15" s="353">
        <v>5223</v>
      </c>
      <c r="F15" s="176">
        <v>0</v>
      </c>
      <c r="G15" s="179">
        <v>263</v>
      </c>
      <c r="H15" s="69">
        <v>1027</v>
      </c>
      <c r="I15" s="114">
        <v>831</v>
      </c>
      <c r="J15" s="177">
        <v>55</v>
      </c>
      <c r="K15" s="177">
        <v>719</v>
      </c>
      <c r="L15" s="500" t="s">
        <v>123</v>
      </c>
      <c r="M15" s="69">
        <v>56</v>
      </c>
      <c r="N15" s="69">
        <v>5096</v>
      </c>
      <c r="O15" s="114">
        <v>5435</v>
      </c>
      <c r="P15" s="69">
        <v>724</v>
      </c>
      <c r="Q15" s="69">
        <v>4503</v>
      </c>
      <c r="R15" s="176">
        <v>0</v>
      </c>
      <c r="S15" s="69">
        <v>207</v>
      </c>
    </row>
    <row r="16" spans="1:19" ht="14.25">
      <c r="A16" s="178" t="s">
        <v>234</v>
      </c>
      <c r="B16" s="69">
        <v>183</v>
      </c>
      <c r="C16" s="114">
        <v>202</v>
      </c>
      <c r="D16" s="175">
        <v>38</v>
      </c>
      <c r="E16" s="175">
        <v>133</v>
      </c>
      <c r="F16" s="500" t="s">
        <v>123</v>
      </c>
      <c r="G16" s="179">
        <v>30</v>
      </c>
      <c r="H16" s="69">
        <v>122</v>
      </c>
      <c r="I16" s="114">
        <v>121</v>
      </c>
      <c r="J16" s="176">
        <v>3</v>
      </c>
      <c r="K16" s="177">
        <v>111</v>
      </c>
      <c r="L16" s="500" t="s">
        <v>123</v>
      </c>
      <c r="M16" s="69">
        <v>7</v>
      </c>
      <c r="N16" s="69">
        <v>61</v>
      </c>
      <c r="O16" s="114">
        <v>81</v>
      </c>
      <c r="P16" s="69">
        <v>35</v>
      </c>
      <c r="Q16" s="69">
        <v>22</v>
      </c>
      <c r="R16" s="500" t="s">
        <v>123</v>
      </c>
      <c r="S16" s="69">
        <v>24</v>
      </c>
    </row>
    <row r="17" spans="1:19" ht="14.25">
      <c r="A17" s="178" t="s">
        <v>235</v>
      </c>
      <c r="B17" s="69">
        <v>26</v>
      </c>
      <c r="C17" s="114">
        <v>29</v>
      </c>
      <c r="D17" s="175">
        <v>25</v>
      </c>
      <c r="E17" s="175">
        <v>5</v>
      </c>
      <c r="F17" s="500" t="s">
        <v>123</v>
      </c>
      <c r="G17" s="500" t="s">
        <v>123</v>
      </c>
      <c r="H17" s="69">
        <v>6</v>
      </c>
      <c r="I17" s="114">
        <v>7</v>
      </c>
      <c r="J17" s="176">
        <v>6</v>
      </c>
      <c r="K17" s="177">
        <v>1</v>
      </c>
      <c r="L17" s="500" t="s">
        <v>123</v>
      </c>
      <c r="M17" s="500" t="s">
        <v>123</v>
      </c>
      <c r="N17" s="69">
        <v>20</v>
      </c>
      <c r="O17" s="114">
        <v>22</v>
      </c>
      <c r="P17" s="69">
        <v>19</v>
      </c>
      <c r="Q17" s="176">
        <v>4</v>
      </c>
      <c r="R17" s="500" t="s">
        <v>123</v>
      </c>
      <c r="S17" s="500" t="s">
        <v>123</v>
      </c>
    </row>
    <row r="18" spans="1:19" ht="14.25">
      <c r="A18" s="178" t="s">
        <v>236</v>
      </c>
      <c r="B18" s="69">
        <v>370</v>
      </c>
      <c r="C18" s="114">
        <v>451</v>
      </c>
      <c r="D18" s="175">
        <v>11</v>
      </c>
      <c r="E18" s="175">
        <v>321</v>
      </c>
      <c r="F18" s="349">
        <v>3</v>
      </c>
      <c r="G18" s="179">
        <v>117</v>
      </c>
      <c r="H18" s="69">
        <v>181</v>
      </c>
      <c r="I18" s="114">
        <v>324</v>
      </c>
      <c r="J18" s="177">
        <v>1</v>
      </c>
      <c r="K18" s="177">
        <v>320</v>
      </c>
      <c r="L18" s="176">
        <v>3</v>
      </c>
      <c r="M18" s="176">
        <v>0</v>
      </c>
      <c r="N18" s="69">
        <v>189</v>
      </c>
      <c r="O18" s="114">
        <v>127</v>
      </c>
      <c r="P18" s="176">
        <v>10</v>
      </c>
      <c r="Q18" s="176">
        <v>0</v>
      </c>
      <c r="R18" s="500" t="s">
        <v>123</v>
      </c>
      <c r="S18" s="176">
        <v>116</v>
      </c>
    </row>
    <row r="19" spans="1:19" ht="14.25">
      <c r="A19" s="180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351"/>
      <c r="Q19" s="181"/>
      <c r="R19" s="181"/>
      <c r="S19" s="181"/>
    </row>
    <row r="20" ht="14.25">
      <c r="A20" s="365" t="s">
        <v>216</v>
      </c>
    </row>
    <row r="21" spans="1:17" ht="14.25">
      <c r="A21" s="365"/>
      <c r="P21" s="182"/>
      <c r="Q21" s="182"/>
    </row>
    <row r="22" ht="14.25">
      <c r="B22" s="175"/>
    </row>
    <row r="23" spans="1:10" ht="14.25">
      <c r="A23" s="438" t="s">
        <v>237</v>
      </c>
      <c r="J23" s="365"/>
    </row>
    <row r="24" spans="1:4" ht="15" thickBot="1">
      <c r="A24" s="161"/>
      <c r="B24" s="161"/>
      <c r="C24" s="161"/>
      <c r="D24" s="439" t="s">
        <v>238</v>
      </c>
    </row>
    <row r="25" spans="2:4" ht="15" thickTop="1">
      <c r="B25" s="435" t="s">
        <v>239</v>
      </c>
      <c r="C25" s="435" t="s">
        <v>240</v>
      </c>
      <c r="D25" s="435" t="s">
        <v>241</v>
      </c>
    </row>
    <row r="26" spans="1:4" ht="14.25">
      <c r="A26" s="436" t="s">
        <v>242</v>
      </c>
      <c r="B26" s="433"/>
      <c r="C26" s="432"/>
      <c r="D26" s="432"/>
    </row>
    <row r="27" spans="1:4" ht="14.25">
      <c r="A27" s="437" t="s">
        <v>243</v>
      </c>
      <c r="B27" s="434">
        <v>11032</v>
      </c>
      <c r="C27" s="28">
        <v>3760</v>
      </c>
      <c r="D27" s="28">
        <v>7272</v>
      </c>
    </row>
    <row r="28" ht="14.25">
      <c r="A28" s="438" t="s">
        <v>244</v>
      </c>
    </row>
    <row r="29" ht="14.25">
      <c r="A29" s="438" t="s">
        <v>245</v>
      </c>
    </row>
  </sheetData>
  <printOptions/>
  <pageMargins left="0.3937007874015748" right="0" top="0.984251968503937" bottom="0.984251968503937" header="0.5118110236220472" footer="0.5118110236220472"/>
  <pageSetup orientation="landscape" paperSize="9" scale="70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情報チーム</cp:lastModifiedBy>
  <cp:lastPrinted>2001-10-24T02:26:20Z</cp:lastPrinted>
  <dcterms:created xsi:type="dcterms:W3CDTF">2002-02-25T06:42:07Z</dcterms:created>
  <dcterms:modified xsi:type="dcterms:W3CDTF">2002-02-25T06:42:07Z</dcterms:modified>
  <cp:category/>
  <cp:version/>
  <cp:contentType/>
  <cp:contentStatus/>
</cp:coreProperties>
</file>