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4475" windowHeight="10740" activeTab="8"/>
  </bookViews>
  <sheets>
    <sheet name="138" sheetId="1" r:id="rId1"/>
    <sheet name="139" sheetId="2" r:id="rId2"/>
    <sheet name="140" sheetId="3" r:id="rId3"/>
    <sheet name="141" sheetId="4" r:id="rId4"/>
    <sheet name="142" sheetId="5" r:id="rId5"/>
    <sheet name="143" sheetId="6" r:id="rId6"/>
    <sheet name="147" sheetId="7" r:id="rId7"/>
    <sheet name="148" sheetId="8" r:id="rId8"/>
    <sheet name="150" sheetId="9" r:id="rId9"/>
  </sheets>
  <definedNames>
    <definedName name="_xlnm.Print_Area" localSheetId="6">'147'!#REF!</definedName>
  </definedNames>
  <calcPr fullCalcOnLoad="1"/>
</workbook>
</file>

<file path=xl/sharedStrings.xml><?xml version="1.0" encoding="utf-8"?>
<sst xmlns="http://schemas.openxmlformats.org/spreadsheetml/2006/main" count="573" uniqueCount="237">
  <si>
    <t>教育・文化　185</t>
  </si>
  <si>
    <t>138.学校（園）数、園児・児童・生徒数、教職員数（平成12年度）</t>
  </si>
  <si>
    <t>（単位：校(園)、学級、人）</t>
  </si>
  <si>
    <t>学校(園)数</t>
  </si>
  <si>
    <t>園児・児童・生徒数</t>
  </si>
  <si>
    <t>教　　員　　数　（　本　務　者　）</t>
  </si>
  <si>
    <t>職員数</t>
  </si>
  <si>
    <t>教員１人</t>
  </si>
  <si>
    <t>区　　分</t>
  </si>
  <si>
    <t>学級数</t>
  </si>
  <si>
    <t>総　　　　数</t>
  </si>
  <si>
    <t>校　　　長</t>
  </si>
  <si>
    <t>教　　　頭</t>
  </si>
  <si>
    <t>教　　　諭</t>
  </si>
  <si>
    <t>助　教　諭</t>
  </si>
  <si>
    <t>養　護</t>
  </si>
  <si>
    <t>当たり園</t>
  </si>
  <si>
    <t>講　師</t>
  </si>
  <si>
    <t>(本務者)</t>
  </si>
  <si>
    <t>児・児童・</t>
  </si>
  <si>
    <t>本　校</t>
  </si>
  <si>
    <t>分　校</t>
  </si>
  <si>
    <t>総数</t>
  </si>
  <si>
    <t>男</t>
  </si>
  <si>
    <t>女</t>
  </si>
  <si>
    <t>教　諭</t>
  </si>
  <si>
    <t>助教諭</t>
  </si>
  <si>
    <t>生徒数</t>
  </si>
  <si>
    <t>小学校</t>
  </si>
  <si>
    <t>-</t>
  </si>
  <si>
    <t>国　　　　立</t>
  </si>
  <si>
    <t>公　　　　立</t>
  </si>
  <si>
    <t>私　　　　立</t>
  </si>
  <si>
    <t>中学校</t>
  </si>
  <si>
    <t>高等学校</t>
  </si>
  <si>
    <t>…</t>
  </si>
  <si>
    <t>全　　日　　制</t>
  </si>
  <si>
    <t>県　　　　立</t>
  </si>
  <si>
    <t>定　　時　　制</t>
  </si>
  <si>
    <t>通　　信　　制</t>
  </si>
  <si>
    <t>盲・聾・養護学校</t>
  </si>
  <si>
    <t>国立養護学校</t>
  </si>
  <si>
    <t>県 立 盲 学校</t>
  </si>
  <si>
    <t>県 立 聾 学校</t>
  </si>
  <si>
    <t>県立養護学校</t>
  </si>
  <si>
    <t>市立養護学校</t>
  </si>
  <si>
    <t>幼稚園</t>
  </si>
  <si>
    <t>専修学校</t>
  </si>
  <si>
    <t>各種学校</t>
  </si>
  <si>
    <t>　　注：学校数のうち、高等学校の併置校については表の中の上位課程に含めた。通信制につ</t>
  </si>
  <si>
    <t>　　　　いては、（　）書により別掲である。</t>
  </si>
  <si>
    <t>　資料：県教育委員会「学校統計要覧」</t>
  </si>
  <si>
    <t>139．　小学校、中学校の長期欠席者</t>
  </si>
  <si>
    <t>（単位：人）</t>
  </si>
  <si>
    <t>長期欠席者数</t>
  </si>
  <si>
    <t>区分</t>
  </si>
  <si>
    <t>計</t>
  </si>
  <si>
    <t>理由別</t>
  </si>
  <si>
    <t>一万人当たり</t>
  </si>
  <si>
    <t>病気</t>
  </si>
  <si>
    <t>経済的理由</t>
  </si>
  <si>
    <t>不登校</t>
  </si>
  <si>
    <t>その他</t>
  </si>
  <si>
    <t>欠席者数</t>
  </si>
  <si>
    <t>[小学校]</t>
  </si>
  <si>
    <t>平成９年度</t>
  </si>
  <si>
    <t>対前年度増減</t>
  </si>
  <si>
    <t>[中学校]</t>
  </si>
  <si>
    <t>注：長期欠席者とは、年度間に30日以上欠席した児童、生徒をいう。</t>
  </si>
  <si>
    <t>資料：県統計調査課「学校基本調査速報」</t>
  </si>
  <si>
    <t>140．県立高校（全日制）の中途退学者の状況</t>
  </si>
  <si>
    <t>（単位：人、％）</t>
  </si>
  <si>
    <t>平成10年度</t>
  </si>
  <si>
    <t>平成11年度</t>
  </si>
  <si>
    <t>1年</t>
  </si>
  <si>
    <t>2年</t>
  </si>
  <si>
    <t>3年</t>
  </si>
  <si>
    <t>中途退学者計　　　　</t>
  </si>
  <si>
    <t>学業不振</t>
  </si>
  <si>
    <t>病気、けが</t>
  </si>
  <si>
    <t>問題行動等</t>
  </si>
  <si>
    <t>進路変更</t>
  </si>
  <si>
    <t>家庭の事情</t>
  </si>
  <si>
    <t>学校生活、学業不適応</t>
  </si>
  <si>
    <t>在籍者数</t>
  </si>
  <si>
    <t>中退者数/在籍者数</t>
  </si>
  <si>
    <t>資料：県教育庁高等学校教育課</t>
  </si>
  <si>
    <t>141．中学校・高等学校卒業者の進路</t>
  </si>
  <si>
    <t>3月卒業者</t>
  </si>
  <si>
    <t>Ａ</t>
  </si>
  <si>
    <t>Ｂ</t>
  </si>
  <si>
    <t>Ｃ</t>
  </si>
  <si>
    <t>Ｄ</t>
  </si>
  <si>
    <t>Ｅ</t>
  </si>
  <si>
    <t>Ｆ</t>
  </si>
  <si>
    <t>Ｇ</t>
  </si>
  <si>
    <t>進学率</t>
  </si>
  <si>
    <t>就職率</t>
  </si>
  <si>
    <t>高等学校等進学者</t>
  </si>
  <si>
    <t>専修学校  （高等課程）進学者</t>
  </si>
  <si>
    <t>専修学校  （一般課程）等入学者</t>
  </si>
  <si>
    <t>公共職業能力開発施設等入学者</t>
  </si>
  <si>
    <t>就職者</t>
  </si>
  <si>
    <t>左記以外の者</t>
  </si>
  <si>
    <t>死 亡    不 祥</t>
  </si>
  <si>
    <t>Ａ,Ｂ,Ｃ,Ｄのうち就職している者  （再掲）</t>
  </si>
  <si>
    <t>平成１０年</t>
  </si>
  <si>
    <t>－</t>
  </si>
  <si>
    <t>対前年増減数</t>
  </si>
  <si>
    <t>大学等  進学者</t>
  </si>
  <si>
    <t>専修学校  （専門課程）進学者</t>
  </si>
  <si>
    <t>資料：県統計調査課「学校基本調査報告書」平成12年については速報値</t>
  </si>
  <si>
    <t>　</t>
  </si>
  <si>
    <t>142.大学数、学生数、教職員数（平成12年度）</t>
  </si>
  <si>
    <t>　　（単位：校、人）</t>
  </si>
  <si>
    <t>学　　生　　数</t>
  </si>
  <si>
    <t>本務教員数</t>
  </si>
  <si>
    <t>区　　　分</t>
  </si>
  <si>
    <t>大学</t>
  </si>
  <si>
    <t>本務</t>
  </si>
  <si>
    <t>等数</t>
  </si>
  <si>
    <t>国　　　　　立</t>
  </si>
  <si>
    <t>公　　　　　立</t>
  </si>
  <si>
    <t>私　　　　　立</t>
  </si>
  <si>
    <t>短期大学</t>
  </si>
  <si>
    <t>高等専門学校</t>
  </si>
  <si>
    <t>143.青少年に対する社会教育状況（各年10月1日現在）</t>
  </si>
  <si>
    <t>（単位：千円、人）</t>
  </si>
  <si>
    <t>平成８年</t>
  </si>
  <si>
    <t>少　年　教　育　事　業</t>
  </si>
  <si>
    <t>事業数</t>
  </si>
  <si>
    <t>　う　ち　教　室　数</t>
  </si>
  <si>
    <t>所要経費総額</t>
  </si>
  <si>
    <t>参加者数</t>
  </si>
  <si>
    <t>　小　学　生 1～3 年</t>
  </si>
  <si>
    <t>　　　　　　 4～6 年</t>
  </si>
  <si>
    <t>　中　　　学　　　生</t>
  </si>
  <si>
    <t>　そ　　　の　　　他</t>
  </si>
  <si>
    <t>青　　年　　学　　級</t>
  </si>
  <si>
    <t>学級生数</t>
  </si>
  <si>
    <t>青　　年　　教　　室</t>
  </si>
  <si>
    <t>教室数</t>
  </si>
  <si>
    <t>教室生数</t>
  </si>
  <si>
    <t>青　　年　　講　　座</t>
  </si>
  <si>
    <t>講座数</t>
  </si>
  <si>
    <t>講座生数</t>
  </si>
  <si>
    <t>　　注：「うち教室数」とは、参加者が20人以上、学習活動時間が20時間以上の事業。</t>
  </si>
  <si>
    <t>　資料：県教育庁「福島県社会教育統計要覧」</t>
  </si>
  <si>
    <t>147　オリエンテーリングコース(常設）（平成12年1月31日現在）</t>
  </si>
  <si>
    <t>No</t>
  </si>
  <si>
    <t>コース名</t>
  </si>
  <si>
    <t>スタート地点</t>
  </si>
  <si>
    <t>飯坂・医王寺</t>
  </si>
  <si>
    <t>福島市飯坂公民館</t>
  </si>
  <si>
    <t>矢吹が原</t>
  </si>
  <si>
    <t>矢吹町中央公民館</t>
  </si>
  <si>
    <t>土湯温泉</t>
  </si>
  <si>
    <t>土湯温泉観光協会</t>
  </si>
  <si>
    <t>蓋沼森林公園</t>
  </si>
  <si>
    <t>福島小鳥の森</t>
  </si>
  <si>
    <t>福島市渡利公民館</t>
  </si>
  <si>
    <t>沼沢</t>
  </si>
  <si>
    <t>金山自然休養センター</t>
  </si>
  <si>
    <t>岳温泉</t>
  </si>
  <si>
    <t>岳温泉観光協会</t>
  </si>
  <si>
    <t>田島荒海</t>
  </si>
  <si>
    <t>南会津野外活動センター</t>
  </si>
  <si>
    <t>安達太良高原</t>
  </si>
  <si>
    <t>あだたら高原学園</t>
  </si>
  <si>
    <t>針生旅行村</t>
  </si>
  <si>
    <t>針生青少年旅行村中央管理棟</t>
  </si>
  <si>
    <t>白沢岩角山</t>
  </si>
  <si>
    <t>白沢村公民館</t>
  </si>
  <si>
    <t>ハートランドはらまち</t>
  </si>
  <si>
    <t>ハートランドはらまち管理事務所</t>
  </si>
  <si>
    <t>須賀川牡丹台</t>
  </si>
  <si>
    <t>勤労青少年体育センター</t>
  </si>
  <si>
    <t>天神岬スポーツ公園</t>
  </si>
  <si>
    <t>楢葉町サイクリングターミナル</t>
  </si>
  <si>
    <t>羽鳥布引山</t>
  </si>
  <si>
    <t>湯本青少年旅行村</t>
  </si>
  <si>
    <t>新舞子浜</t>
  </si>
  <si>
    <t>いわき新舞子ハイツ</t>
  </si>
  <si>
    <t>白河南湖公園</t>
  </si>
  <si>
    <t>白河市南湖公園</t>
  </si>
  <si>
    <t>いわき四倉子供の家</t>
  </si>
  <si>
    <t>四倉子供の村</t>
  </si>
  <si>
    <t>資料：県県民生活課</t>
  </si>
  <si>
    <t>148.公民館の設置状況（各年10月1日現在）</t>
  </si>
  <si>
    <t>（単位：館）</t>
  </si>
  <si>
    <t xml:space="preserve"> </t>
  </si>
  <si>
    <t>平成７年度</t>
  </si>
  <si>
    <t>公　　民　　館　　数</t>
  </si>
  <si>
    <t>　本　　館　　総　　数</t>
  </si>
  <si>
    <t>　　中　　　央　　　館</t>
  </si>
  <si>
    <t>基準以上のもの</t>
  </si>
  <si>
    <t>基準以下のもの</t>
  </si>
  <si>
    <t>　　地　　　区　　　館</t>
  </si>
  <si>
    <t>　分　　　　　　　　館</t>
  </si>
  <si>
    <t>類　　似　　施　　設</t>
  </si>
  <si>
    <t>　　注：1.整備見込み公民館を含む。</t>
  </si>
  <si>
    <r>
      <t xml:space="preserve">　　 </t>
    </r>
    <r>
      <rPr>
        <sz val="12"/>
        <rFont val="Osaka"/>
        <family val="3"/>
      </rPr>
      <t xml:space="preserve">   </t>
    </r>
    <r>
      <rPr>
        <sz val="12"/>
        <rFont val="Osaka"/>
        <family val="3"/>
      </rPr>
      <t>2.「基準以上のもの」とは、建物面積が330㎡以上、「基準以下のもの」とは、建物面積が</t>
    </r>
  </si>
  <si>
    <t>　　　　　330㎡未満のもの及び転用施設である。</t>
  </si>
  <si>
    <t>150.国・県指定の文化財件数（４月１日現在）</t>
  </si>
  <si>
    <t>（単位：件）</t>
  </si>
  <si>
    <t>区　　　　分</t>
  </si>
  <si>
    <t>総　数</t>
  </si>
  <si>
    <t>国指定</t>
  </si>
  <si>
    <t>県指定</t>
  </si>
  <si>
    <t>指　定　文　化　財　総　数</t>
  </si>
  <si>
    <t>国 宝 ・ 重 要 文 化 財 総 数</t>
  </si>
  <si>
    <t>国宝</t>
  </si>
  <si>
    <t>重要文化財</t>
  </si>
  <si>
    <t xml:space="preserve">  建　　　  造 　　　物</t>
  </si>
  <si>
    <t>絵　　　　　　　　画</t>
  </si>
  <si>
    <t>彫　　　　　　　　刻</t>
  </si>
  <si>
    <t>工　　　  芸 　　　品</t>
  </si>
  <si>
    <t>書　　　　　　　　跡</t>
  </si>
  <si>
    <t>典　　　　　　　　籍</t>
  </si>
  <si>
    <t>古　　  　文 　　　書</t>
  </si>
  <si>
    <t>考　　古　　資　　料</t>
  </si>
  <si>
    <t>歴　　史　　資　　料</t>
  </si>
  <si>
    <t>そ  の  他  文  化  財  総  数</t>
  </si>
  <si>
    <t>重要無形文化財</t>
  </si>
  <si>
    <t>重要有形民俗文化財</t>
  </si>
  <si>
    <t>重要無形民俗文化財</t>
  </si>
  <si>
    <t>特別天然記念物</t>
  </si>
  <si>
    <t>史跡</t>
  </si>
  <si>
    <t>史跡及び名勝</t>
  </si>
  <si>
    <t>名勝</t>
  </si>
  <si>
    <t>名勝及び天然記念物</t>
  </si>
  <si>
    <t>天然記念物</t>
  </si>
  <si>
    <t>重要伝統的建造物群保存地区</t>
  </si>
  <si>
    <t>選定保存技術</t>
  </si>
  <si>
    <t>（参　考）  重　要　美　術　品</t>
  </si>
  <si>
    <t>注：平成１０年は３月末現在</t>
  </si>
  <si>
    <t>　資料：県教育庁文化課「福島県の文化行政」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</si>
</sst>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b/>
      <sz val="14"/>
      <name val="Osaka"/>
      <family val="3"/>
    </font>
    <font>
      <sz val="9"/>
      <name val="Osaka"/>
      <family val="3"/>
    </font>
    <font>
      <b/>
      <sz val="11"/>
      <name val="Osaka"/>
      <family val="3"/>
    </font>
    <font>
      <sz val="11"/>
      <name val="Osaka"/>
      <family val="3"/>
    </font>
    <font>
      <b/>
      <sz val="10"/>
      <name val="Osaka"/>
      <family val="3"/>
    </font>
    <font>
      <sz val="10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distributed"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distributed"/>
    </xf>
    <xf numFmtId="0" fontId="0" fillId="0" borderId="2" xfId="0" applyBorder="1" applyAlignment="1">
      <alignment horizontal="distributed"/>
    </xf>
    <xf numFmtId="38" fontId="6" fillId="0" borderId="0" xfId="16" applyFont="1" applyAlignment="1">
      <alignment/>
    </xf>
    <xf numFmtId="0" fontId="1" fillId="0" borderId="2" xfId="0" applyFont="1" applyBorder="1" applyAlignment="1">
      <alignment horizontal="distributed"/>
    </xf>
    <xf numFmtId="176" fontId="6" fillId="0" borderId="0" xfId="16" applyNumberFormat="1" applyFont="1" applyAlignment="1">
      <alignment/>
    </xf>
    <xf numFmtId="0" fontId="0" fillId="0" borderId="2" xfId="0" applyBorder="1" applyAlignment="1">
      <alignment horizontal="right"/>
    </xf>
    <xf numFmtId="38" fontId="6" fillId="0" borderId="0" xfId="16" applyFont="1" applyAlignment="1">
      <alignment horizontal="right"/>
    </xf>
    <xf numFmtId="38" fontId="6" fillId="0" borderId="0" xfId="16" applyFont="1" applyAlignment="1">
      <alignment/>
    </xf>
    <xf numFmtId="1" fontId="6" fillId="0" borderId="0" xfId="16" applyNumberFormat="1" applyFont="1" applyAlignment="1">
      <alignment/>
    </xf>
    <xf numFmtId="0" fontId="6" fillId="0" borderId="0" xfId="0" applyFont="1" applyAlignment="1">
      <alignment/>
    </xf>
    <xf numFmtId="202" fontId="6" fillId="0" borderId="0" xfId="16" applyNumberFormat="1" applyFont="1" applyAlignment="1">
      <alignment/>
    </xf>
    <xf numFmtId="202" fontId="6" fillId="0" borderId="0" xfId="16" applyNumberFormat="1" applyFont="1" applyAlignment="1">
      <alignment horizontal="right"/>
    </xf>
    <xf numFmtId="193" fontId="6" fillId="0" borderId="0" xfId="16" applyNumberFormat="1" applyFont="1" applyAlignment="1">
      <alignment/>
    </xf>
    <xf numFmtId="0" fontId="7" fillId="0" borderId="2" xfId="0" applyFont="1" applyBorder="1" applyAlignment="1">
      <alignment/>
    </xf>
    <xf numFmtId="0" fontId="6" fillId="0" borderId="0" xfId="16" applyNumberFormat="1" applyFont="1" applyAlignment="1">
      <alignment/>
    </xf>
    <xf numFmtId="0" fontId="6" fillId="0" borderId="0" xfId="16" applyNumberFormat="1" applyFont="1" applyAlignment="1">
      <alignment horizontal="right"/>
    </xf>
    <xf numFmtId="0" fontId="0" fillId="0" borderId="4" xfId="0" applyBorder="1" applyAlignment="1">
      <alignment horizontal="distributed"/>
    </xf>
    <xf numFmtId="38" fontId="6" fillId="0" borderId="3" xfId="16" applyFont="1" applyBorder="1" applyAlignment="1">
      <alignment/>
    </xf>
    <xf numFmtId="0" fontId="5" fillId="0" borderId="0" xfId="0" applyFont="1" applyAlignment="1">
      <alignment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/>
    </xf>
    <xf numFmtId="38" fontId="8" fillId="0" borderId="0" xfId="16" applyFont="1" applyAlignment="1">
      <alignment/>
    </xf>
    <xf numFmtId="38" fontId="9" fillId="0" borderId="0" xfId="16" applyFont="1" applyAlignment="1">
      <alignment/>
    </xf>
    <xf numFmtId="38" fontId="10" fillId="0" borderId="0" xfId="16" applyFont="1" applyAlignment="1">
      <alignment/>
    </xf>
    <xf numFmtId="38" fontId="8" fillId="0" borderId="3" xfId="16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Continuous"/>
    </xf>
    <xf numFmtId="38" fontId="0" fillId="0" borderId="0" xfId="16" applyAlignment="1">
      <alignment/>
    </xf>
    <xf numFmtId="38" fontId="0" fillId="0" borderId="0" xfId="16" applyFont="1" applyAlignment="1">
      <alignment/>
    </xf>
    <xf numFmtId="38" fontId="0" fillId="0" borderId="0" xfId="16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38" fontId="1" fillId="0" borderId="0" xfId="16" applyFont="1" applyAlignment="1">
      <alignment/>
    </xf>
    <xf numFmtId="0" fontId="0" fillId="0" borderId="3" xfId="0" applyFont="1" applyBorder="1" applyAlignment="1">
      <alignment/>
    </xf>
    <xf numFmtId="38" fontId="1" fillId="0" borderId="0" xfId="16" applyFont="1" applyAlignment="1">
      <alignment horizontal="right"/>
    </xf>
    <xf numFmtId="0" fontId="1" fillId="0" borderId="0" xfId="0" applyFont="1" applyFill="1" applyAlignment="1">
      <alignment/>
    </xf>
    <xf numFmtId="0" fontId="0" fillId="0" borderId="4" xfId="0" applyFont="1" applyBorder="1" applyAlignment="1">
      <alignment horizontal="center"/>
    </xf>
    <xf numFmtId="38" fontId="1" fillId="0" borderId="0" xfId="16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8" fontId="0" fillId="0" borderId="0" xfId="16" applyAlignment="1">
      <alignment/>
    </xf>
    <xf numFmtId="38" fontId="0" fillId="0" borderId="17" xfId="16" applyBorder="1" applyAlignment="1">
      <alignment horizontal="center"/>
    </xf>
    <xf numFmtId="38" fontId="0" fillId="0" borderId="18" xfId="16" applyBorder="1" applyAlignment="1">
      <alignment horizontal="center"/>
    </xf>
    <xf numFmtId="38" fontId="0" fillId="0" borderId="0" xfId="16" applyBorder="1" applyAlignment="1">
      <alignment/>
    </xf>
    <xf numFmtId="40" fontId="0" fillId="0" borderId="3" xfId="16" applyNumberFormat="1" applyBorder="1" applyAlignment="1">
      <alignment/>
    </xf>
    <xf numFmtId="38" fontId="0" fillId="0" borderId="7" xfId="16" applyBorder="1" applyAlignment="1">
      <alignment/>
    </xf>
    <xf numFmtId="38" fontId="10" fillId="0" borderId="7" xfId="16" applyFont="1" applyBorder="1" applyAlignment="1">
      <alignment/>
    </xf>
    <xf numFmtId="38" fontId="0" fillId="0" borderId="8" xfId="16" applyFont="1" applyBorder="1" applyAlignment="1">
      <alignment/>
    </xf>
    <xf numFmtId="212" fontId="0" fillId="0" borderId="0" xfId="16" applyNumberFormat="1" applyFont="1" applyAlignment="1">
      <alignment/>
    </xf>
    <xf numFmtId="212" fontId="0" fillId="0" borderId="0" xfId="16" applyNumberFormat="1" applyAlignment="1">
      <alignment/>
    </xf>
    <xf numFmtId="212" fontId="0" fillId="0" borderId="17" xfId="16" applyNumberFormat="1" applyBorder="1" applyAlignment="1">
      <alignment horizontal="center"/>
    </xf>
    <xf numFmtId="212" fontId="0" fillId="0" borderId="19" xfId="16" applyNumberFormat="1" applyBorder="1" applyAlignment="1">
      <alignment horizontal="centerContinuous"/>
    </xf>
    <xf numFmtId="212" fontId="0" fillId="0" borderId="20" xfId="16" applyNumberFormat="1" applyBorder="1" applyAlignment="1">
      <alignment horizontal="centerContinuous"/>
    </xf>
    <xf numFmtId="212" fontId="0" fillId="0" borderId="21" xfId="16" applyNumberFormat="1" applyBorder="1" applyAlignment="1">
      <alignment horizontal="centerContinuous"/>
    </xf>
    <xf numFmtId="212" fontId="0" fillId="0" borderId="20" xfId="16" applyNumberFormat="1" applyBorder="1" applyAlignment="1">
      <alignment horizontal="center"/>
    </xf>
    <xf numFmtId="212" fontId="0" fillId="0" borderId="19" xfId="16" applyNumberFormat="1" applyBorder="1" applyAlignment="1">
      <alignment horizontal="center"/>
    </xf>
    <xf numFmtId="212" fontId="0" fillId="0" borderId="3" xfId="16" applyNumberFormat="1" applyBorder="1" applyAlignment="1">
      <alignment/>
    </xf>
    <xf numFmtId="213" fontId="0" fillId="0" borderId="0" xfId="16" applyNumberFormat="1" applyAlignment="1">
      <alignment/>
    </xf>
    <xf numFmtId="212" fontId="0" fillId="0" borderId="10" xfId="16" applyNumberFormat="1" applyBorder="1" applyAlignment="1">
      <alignment/>
    </xf>
    <xf numFmtId="212" fontId="0" fillId="0" borderId="5" xfId="16" applyNumberFormat="1" applyBorder="1" applyAlignment="1">
      <alignment horizontal="center"/>
    </xf>
    <xf numFmtId="212" fontId="0" fillId="0" borderId="0" xfId="16" applyNumberFormat="1" applyBorder="1" applyAlignment="1">
      <alignment/>
    </xf>
    <xf numFmtId="212" fontId="0" fillId="0" borderId="0" xfId="16" applyNumberFormat="1" applyAlignment="1">
      <alignment wrapText="1"/>
    </xf>
    <xf numFmtId="212" fontId="0" fillId="0" borderId="0" xfId="16" applyNumberFormat="1" applyAlignment="1">
      <alignment horizontal="center"/>
    </xf>
    <xf numFmtId="212" fontId="0" fillId="0" borderId="0" xfId="16" applyNumberFormat="1" applyAlignment="1">
      <alignment horizontal="center" vertical="center"/>
    </xf>
    <xf numFmtId="212" fontId="1" fillId="0" borderId="1" xfId="16" applyNumberFormat="1" applyFont="1" applyBorder="1" applyAlignment="1">
      <alignment/>
    </xf>
    <xf numFmtId="212" fontId="0" fillId="0" borderId="1" xfId="16" applyNumberFormat="1" applyBorder="1" applyAlignment="1">
      <alignment/>
    </xf>
    <xf numFmtId="212" fontId="0" fillId="0" borderId="1" xfId="16" applyNumberFormat="1" applyFont="1" applyBorder="1" applyAlignment="1">
      <alignment/>
    </xf>
    <xf numFmtId="212" fontId="0" fillId="0" borderId="15" xfId="16" applyNumberFormat="1" applyBorder="1" applyAlignment="1">
      <alignment horizontal="centerContinuous"/>
    </xf>
    <xf numFmtId="212" fontId="0" fillId="0" borderId="14" xfId="16" applyNumberFormat="1" applyBorder="1" applyAlignment="1">
      <alignment horizontal="centerContinuous"/>
    </xf>
    <xf numFmtId="212" fontId="0" fillId="0" borderId="6" xfId="16" applyNumberFormat="1" applyBorder="1" applyAlignment="1">
      <alignment/>
    </xf>
    <xf numFmtId="212" fontId="0" fillId="0" borderId="20" xfId="16" applyNumberFormat="1" applyBorder="1" applyAlignment="1">
      <alignment horizontal="center" vertical="center" wrapText="1"/>
    </xf>
    <xf numFmtId="212" fontId="0" fillId="0" borderId="19" xfId="16" applyNumberFormat="1" applyBorder="1" applyAlignment="1">
      <alignment horizontal="center" vertical="center" wrapText="1"/>
    </xf>
    <xf numFmtId="212" fontId="0" fillId="0" borderId="9" xfId="16" applyNumberFormat="1" applyBorder="1" applyAlignment="1">
      <alignment/>
    </xf>
    <xf numFmtId="213" fontId="0" fillId="0" borderId="9" xfId="16" applyNumberFormat="1" applyBorder="1" applyAlignment="1">
      <alignment/>
    </xf>
    <xf numFmtId="213" fontId="0" fillId="0" borderId="0" xfId="16" applyNumberFormat="1" applyBorder="1" applyAlignment="1">
      <alignment/>
    </xf>
    <xf numFmtId="212" fontId="0" fillId="0" borderId="22" xfId="16" applyNumberFormat="1" applyBorder="1" applyAlignment="1">
      <alignment horizontal="center"/>
    </xf>
    <xf numFmtId="212" fontId="0" fillId="0" borderId="5" xfId="16" applyNumberFormat="1" applyBorder="1" applyAlignment="1">
      <alignment/>
    </xf>
    <xf numFmtId="213" fontId="0" fillId="0" borderId="3" xfId="16" applyNumberFormat="1" applyBorder="1" applyAlignment="1">
      <alignment/>
    </xf>
    <xf numFmtId="212" fontId="0" fillId="0" borderId="9" xfId="16" applyNumberFormat="1" applyBorder="1" applyAlignment="1">
      <alignment horizontal="center" vertical="center" wrapText="1"/>
    </xf>
    <xf numFmtId="213" fontId="0" fillId="0" borderId="0" xfId="16" applyNumberFormat="1" applyFont="1" applyBorder="1" applyAlignment="1">
      <alignment/>
    </xf>
    <xf numFmtId="212" fontId="0" fillId="0" borderId="18" xfId="16" applyNumberFormat="1" applyBorder="1" applyAlignment="1">
      <alignment/>
    </xf>
    <xf numFmtId="212" fontId="0" fillId="0" borderId="15" xfId="16" applyNumberFormat="1" applyBorder="1" applyAlignment="1">
      <alignment/>
    </xf>
    <xf numFmtId="212" fontId="0" fillId="0" borderId="22" xfId="16" applyNumberFormat="1" applyBorder="1" applyAlignment="1">
      <alignment horizontal="center" vertical="center" wrapText="1"/>
    </xf>
    <xf numFmtId="212" fontId="0" fillId="0" borderId="0" xfId="16" applyNumberFormat="1" applyFont="1" applyBorder="1" applyAlignment="1">
      <alignment horizontal="right"/>
    </xf>
    <xf numFmtId="212" fontId="0" fillId="0" borderId="23" xfId="16" applyNumberFormat="1" applyBorder="1" applyAlignment="1">
      <alignment/>
    </xf>
    <xf numFmtId="212" fontId="8" fillId="0" borderId="5" xfId="16" applyNumberFormat="1" applyFont="1" applyBorder="1" applyAlignment="1">
      <alignment vertical="center" wrapText="1"/>
    </xf>
    <xf numFmtId="212" fontId="10" fillId="0" borderId="5" xfId="16" applyNumberFormat="1" applyFont="1" applyBorder="1" applyAlignment="1">
      <alignment horizontal="center" wrapText="1"/>
    </xf>
    <xf numFmtId="212" fontId="10" fillId="0" borderId="5" xfId="16" applyNumberFormat="1" applyFont="1" applyBorder="1" applyAlignment="1">
      <alignment wrapText="1"/>
    </xf>
    <xf numFmtId="212" fontId="0" fillId="0" borderId="5" xfId="16" applyNumberFormat="1" applyBorder="1" applyAlignment="1">
      <alignment horizontal="center" vertical="center" wrapText="1"/>
    </xf>
    <xf numFmtId="212" fontId="0" fillId="0" borderId="8" xfId="16" applyNumberFormat="1" applyFont="1" applyBorder="1" applyAlignment="1">
      <alignment vertical="center" wrapText="1"/>
    </xf>
    <xf numFmtId="212" fontId="0" fillId="0" borderId="5" xfId="16" applyNumberFormat="1" applyFont="1" applyBorder="1" applyAlignment="1">
      <alignment horizontal="center" vertical="center" wrapText="1"/>
    </xf>
    <xf numFmtId="212" fontId="10" fillId="0" borderId="8" xfId="16" applyNumberFormat="1" applyFont="1" applyBorder="1" applyAlignment="1">
      <alignment wrapText="1"/>
    </xf>
    <xf numFmtId="212" fontId="0" fillId="0" borderId="5" xfId="16" applyNumberFormat="1" applyFont="1" applyBorder="1" applyAlignment="1">
      <alignment vertical="center" wrapText="1"/>
    </xf>
    <xf numFmtId="212" fontId="0" fillId="0" borderId="8" xfId="16" applyNumberFormat="1" applyFont="1" applyBorder="1" applyAlignment="1">
      <alignment horizontal="center" vertical="center" wrapText="1"/>
    </xf>
    <xf numFmtId="212" fontId="0" fillId="0" borderId="8" xfId="16" applyNumberFormat="1" applyBorder="1" applyAlignment="1">
      <alignment horizontal="center" vertical="center" wrapText="1"/>
    </xf>
    <xf numFmtId="212" fontId="10" fillId="0" borderId="8" xfId="16" applyNumberFormat="1" applyFont="1" applyBorder="1" applyAlignment="1">
      <alignment horizontal="center" wrapText="1"/>
    </xf>
    <xf numFmtId="212" fontId="0" fillId="0" borderId="0" xfId="16" applyNumberFormat="1" applyBorder="1" applyAlignment="1">
      <alignment horizontal="center"/>
    </xf>
    <xf numFmtId="212" fontId="0" fillId="0" borderId="4" xfId="16" applyNumberFormat="1" applyBorder="1" applyAlignment="1">
      <alignment horizontal="center"/>
    </xf>
    <xf numFmtId="212" fontId="0" fillId="0" borderId="2" xfId="16" applyNumberFormat="1" applyBorder="1" applyAlignment="1">
      <alignment horizontal="center"/>
    </xf>
    <xf numFmtId="212" fontId="8" fillId="0" borderId="4" xfId="16" applyNumberFormat="1" applyFont="1" applyBorder="1" applyAlignment="1">
      <alignment/>
    </xf>
    <xf numFmtId="212" fontId="0" fillId="0" borderId="9" xfId="16" applyNumberFormat="1" applyFont="1" applyBorder="1" applyAlignment="1">
      <alignment/>
    </xf>
    <xf numFmtId="212" fontId="8" fillId="0" borderId="3" xfId="16" applyNumberFormat="1" applyFont="1" applyBorder="1" applyAlignment="1">
      <alignment/>
    </xf>
    <xf numFmtId="212" fontId="0" fillId="0" borderId="8" xfId="16" applyNumberFormat="1" applyBorder="1" applyAlignment="1">
      <alignment/>
    </xf>
    <xf numFmtId="212" fontId="0" fillId="0" borderId="6" xfId="16" applyNumberFormat="1" applyBorder="1" applyAlignment="1">
      <alignment horizontal="centerContinuous"/>
    </xf>
    <xf numFmtId="212" fontId="0" fillId="0" borderId="2" xfId="16" applyNumberFormat="1" applyFont="1" applyBorder="1" applyAlignment="1">
      <alignment horizontal="centerContinuous"/>
    </xf>
    <xf numFmtId="212" fontId="0" fillId="0" borderId="3" xfId="16" applyNumberFormat="1" applyBorder="1" applyAlignment="1">
      <alignment horizontal="centerContinuous"/>
    </xf>
    <xf numFmtId="212" fontId="0" fillId="0" borderId="2" xfId="16" applyNumberFormat="1" applyFont="1" applyBorder="1" applyAlignment="1">
      <alignment horizontal="center"/>
    </xf>
    <xf numFmtId="212" fontId="0" fillId="0" borderId="18" xfId="16" applyNumberFormat="1" applyFont="1" applyBorder="1" applyAlignment="1">
      <alignment horizontal="center"/>
    </xf>
    <xf numFmtId="38" fontId="0" fillId="0" borderId="0" xfId="16" applyFont="1" applyBorder="1" applyAlignment="1">
      <alignment horizontal="centerContinuous"/>
    </xf>
    <xf numFmtId="38" fontId="0" fillId="0" borderId="0" xfId="16" applyBorder="1" applyAlignment="1">
      <alignment horizontal="centerContinuous"/>
    </xf>
    <xf numFmtId="38" fontId="0" fillId="0" borderId="1" xfId="16" applyFont="1" applyBorder="1" applyAlignment="1">
      <alignment/>
    </xf>
    <xf numFmtId="38" fontId="0" fillId="0" borderId="1" xfId="16" applyBorder="1" applyAlignment="1">
      <alignment/>
    </xf>
    <xf numFmtId="38" fontId="0" fillId="0" borderId="0" xfId="16" applyFont="1" applyBorder="1" applyAlignment="1">
      <alignment/>
    </xf>
    <xf numFmtId="40" fontId="0" fillId="0" borderId="0" xfId="16" applyNumberFormat="1" applyBorder="1" applyAlignment="1">
      <alignment/>
    </xf>
    <xf numFmtId="38" fontId="1" fillId="0" borderId="6" xfId="16" applyFont="1" applyBorder="1" applyAlignment="1">
      <alignment horizontal="centerContinuous"/>
    </xf>
    <xf numFmtId="38" fontId="1" fillId="0" borderId="0" xfId="16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Continuous"/>
    </xf>
    <xf numFmtId="0" fontId="1" fillId="0" borderId="2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distributed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distributed"/>
    </xf>
    <xf numFmtId="38" fontId="0" fillId="0" borderId="0" xfId="16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212" fontId="0" fillId="0" borderId="0" xfId="16" applyNumberFormat="1" applyFont="1" applyBorder="1" applyAlignment="1">
      <alignment horizontal="center"/>
    </xf>
    <xf numFmtId="38" fontId="0" fillId="0" borderId="7" xfId="16" applyFont="1" applyBorder="1" applyAlignment="1">
      <alignment horizontal="center"/>
    </xf>
    <xf numFmtId="0" fontId="10" fillId="0" borderId="0" xfId="0" applyFont="1" applyAlignment="1">
      <alignment/>
    </xf>
    <xf numFmtId="40" fontId="0" fillId="0" borderId="0" xfId="16" applyNumberFormat="1" applyAlignment="1">
      <alignment/>
    </xf>
    <xf numFmtId="38" fontId="1" fillId="0" borderId="1" xfId="16" applyFont="1" applyBorder="1" applyAlignment="1">
      <alignment/>
    </xf>
    <xf numFmtId="38" fontId="1" fillId="0" borderId="17" xfId="16" applyFont="1" applyBorder="1" applyAlignment="1">
      <alignment/>
    </xf>
    <xf numFmtId="38" fontId="1" fillId="0" borderId="9" xfId="16" applyFont="1" applyBorder="1" applyAlignment="1">
      <alignment/>
    </xf>
    <xf numFmtId="38" fontId="0" fillId="0" borderId="6" xfId="16" applyBorder="1" applyAlignment="1">
      <alignment/>
    </xf>
    <xf numFmtId="38" fontId="1" fillId="0" borderId="0" xfId="16" applyFont="1" applyBorder="1" applyAlignment="1">
      <alignment/>
    </xf>
    <xf numFmtId="40" fontId="1" fillId="0" borderId="3" xfId="16" applyNumberFormat="1" applyFont="1" applyBorder="1" applyAlignment="1">
      <alignment/>
    </xf>
    <xf numFmtId="212" fontId="1" fillId="0" borderId="0" xfId="16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21" style="1" customWidth="1"/>
    <col min="2" max="22" width="8.3984375" style="0" customWidth="1"/>
    <col min="23" max="23" width="14.3984375" style="0" customWidth="1"/>
    <col min="24" max="16384" width="11" style="0" customWidth="1"/>
  </cols>
  <sheetData>
    <row r="1" ht="15" customHeight="1">
      <c r="W1" s="2" t="s">
        <v>0</v>
      </c>
    </row>
    <row r="3" ht="17.25">
      <c r="A3" s="3" t="s">
        <v>1</v>
      </c>
    </row>
    <row r="4" spans="1:23" ht="15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 t="s">
        <v>2</v>
      </c>
    </row>
    <row r="5" spans="1:23" ht="13.5" customHeight="1" thickTop="1">
      <c r="A5" s="7"/>
      <c r="C5" s="8"/>
      <c r="D5" s="8"/>
      <c r="G5" s="8"/>
      <c r="U5" s="8"/>
      <c r="V5" s="8"/>
      <c r="W5" s="9"/>
    </row>
    <row r="6" spans="1:23" ht="13.5" customHeight="1">
      <c r="A6" s="7"/>
      <c r="B6" s="10" t="s">
        <v>3</v>
      </c>
      <c r="C6" s="11"/>
      <c r="D6" s="8"/>
      <c r="E6" s="10" t="s">
        <v>4</v>
      </c>
      <c r="F6" s="10"/>
      <c r="G6" s="11"/>
      <c r="H6" s="12" t="s">
        <v>5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/>
      <c r="V6" s="14" t="s">
        <v>6</v>
      </c>
      <c r="W6" s="9" t="s">
        <v>7</v>
      </c>
    </row>
    <row r="7" spans="1:23" ht="13.5" customHeight="1">
      <c r="A7" s="14" t="s">
        <v>8</v>
      </c>
      <c r="B7" s="15"/>
      <c r="C7" s="16"/>
      <c r="D7" s="14" t="s">
        <v>9</v>
      </c>
      <c r="E7" s="15"/>
      <c r="F7" s="15"/>
      <c r="G7" s="16"/>
      <c r="H7" s="17" t="s">
        <v>10</v>
      </c>
      <c r="I7" s="17"/>
      <c r="J7" s="18"/>
      <c r="K7" s="17" t="s">
        <v>11</v>
      </c>
      <c r="L7" s="18"/>
      <c r="M7" s="17" t="s">
        <v>12</v>
      </c>
      <c r="N7" s="18"/>
      <c r="O7" s="17" t="s">
        <v>13</v>
      </c>
      <c r="P7" s="18"/>
      <c r="Q7" s="17" t="s">
        <v>14</v>
      </c>
      <c r="R7" s="18"/>
      <c r="S7" s="14" t="s">
        <v>15</v>
      </c>
      <c r="T7" s="14" t="s">
        <v>15</v>
      </c>
      <c r="U7" s="14"/>
      <c r="V7" s="14"/>
      <c r="W7" s="9" t="s">
        <v>16</v>
      </c>
    </row>
    <row r="8" spans="1:23" ht="13.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4"/>
      <c r="T8" s="14"/>
      <c r="U8" s="14" t="s">
        <v>17</v>
      </c>
      <c r="V8" s="14" t="s">
        <v>18</v>
      </c>
      <c r="W8" s="9" t="s">
        <v>19</v>
      </c>
    </row>
    <row r="9" spans="1:23" ht="13.5" customHeight="1">
      <c r="A9" s="19"/>
      <c r="B9" s="20" t="s">
        <v>20</v>
      </c>
      <c r="C9" s="20" t="s">
        <v>21</v>
      </c>
      <c r="D9" s="16"/>
      <c r="E9" s="21" t="s">
        <v>22</v>
      </c>
      <c r="F9" s="20" t="s">
        <v>23</v>
      </c>
      <c r="G9" s="20" t="s">
        <v>24</v>
      </c>
      <c r="H9" s="21" t="s">
        <v>22</v>
      </c>
      <c r="I9" s="20" t="s">
        <v>23</v>
      </c>
      <c r="J9" s="20" t="s">
        <v>24</v>
      </c>
      <c r="K9" s="20" t="s">
        <v>23</v>
      </c>
      <c r="L9" s="20" t="s">
        <v>24</v>
      </c>
      <c r="M9" s="20" t="s">
        <v>23</v>
      </c>
      <c r="N9" s="20" t="s">
        <v>24</v>
      </c>
      <c r="O9" s="20" t="s">
        <v>23</v>
      </c>
      <c r="P9" s="20" t="s">
        <v>24</v>
      </c>
      <c r="Q9" s="20" t="s">
        <v>23</v>
      </c>
      <c r="R9" s="20" t="s">
        <v>24</v>
      </c>
      <c r="S9" s="20" t="s">
        <v>25</v>
      </c>
      <c r="T9" s="20" t="s">
        <v>26</v>
      </c>
      <c r="U9" s="20"/>
      <c r="V9" s="20"/>
      <c r="W9" s="22" t="s">
        <v>27</v>
      </c>
    </row>
    <row r="10" spans="1:23" ht="14.2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3" ht="14.25">
      <c r="A11" s="25" t="s">
        <v>28</v>
      </c>
      <c r="B11" s="24">
        <f>B12+B13+B14</f>
        <v>552</v>
      </c>
      <c r="C11" s="24">
        <v>39</v>
      </c>
      <c r="D11" s="24">
        <f aca="true" t="shared" si="0" ref="D11:P11">D12+D13+D14</f>
        <v>5370</v>
      </c>
      <c r="E11" s="24">
        <f t="shared" si="0"/>
        <v>139637</v>
      </c>
      <c r="F11" s="24">
        <f t="shared" si="0"/>
        <v>71374</v>
      </c>
      <c r="G11" s="24">
        <f t="shared" si="0"/>
        <v>68263</v>
      </c>
      <c r="H11" s="24">
        <f t="shared" si="0"/>
        <v>8218</v>
      </c>
      <c r="I11" s="24">
        <f t="shared" si="0"/>
        <v>3184</v>
      </c>
      <c r="J11" s="24">
        <f t="shared" si="0"/>
        <v>5034</v>
      </c>
      <c r="K11" s="24">
        <f>SUM(K12:K14)</f>
        <v>502</v>
      </c>
      <c r="L11" s="24">
        <f>SUM(L12:L14)</f>
        <v>50</v>
      </c>
      <c r="M11" s="24">
        <f t="shared" si="0"/>
        <v>499</v>
      </c>
      <c r="N11" s="24">
        <f>SUM(N12:N14)</f>
        <v>54</v>
      </c>
      <c r="O11" s="24">
        <f t="shared" si="0"/>
        <v>2050</v>
      </c>
      <c r="P11" s="24">
        <f t="shared" si="0"/>
        <v>4063</v>
      </c>
      <c r="Q11" s="28" t="s">
        <v>29</v>
      </c>
      <c r="R11" s="24">
        <f>SUM(R12:R14)</f>
        <v>2</v>
      </c>
      <c r="S11" s="24">
        <f>S12+S13+S14</f>
        <v>537</v>
      </c>
      <c r="T11" s="24">
        <f>SUM(T12:T14)</f>
        <v>43</v>
      </c>
      <c r="U11" s="24">
        <f>SUM(U12:U14)</f>
        <v>418</v>
      </c>
      <c r="V11" s="24">
        <f>V12+V13+V14</f>
        <v>1589</v>
      </c>
      <c r="W11" s="26">
        <f>E11/H11</f>
        <v>16.991603796544172</v>
      </c>
    </row>
    <row r="12" spans="1:23" ht="14.25">
      <c r="A12" s="27" t="s">
        <v>30</v>
      </c>
      <c r="B12" s="24">
        <v>1</v>
      </c>
      <c r="C12" s="28" t="s">
        <v>29</v>
      </c>
      <c r="D12" s="24">
        <v>24</v>
      </c>
      <c r="E12" s="24">
        <f>SUM(F12:G12)</f>
        <v>907</v>
      </c>
      <c r="F12" s="24">
        <v>452</v>
      </c>
      <c r="G12" s="24">
        <v>455</v>
      </c>
      <c r="H12" s="24">
        <f>I12+J12</f>
        <v>34</v>
      </c>
      <c r="I12" s="28">
        <v>28</v>
      </c>
      <c r="J12" s="29">
        <v>6</v>
      </c>
      <c r="K12" s="28" t="s">
        <v>29</v>
      </c>
      <c r="L12" s="28" t="s">
        <v>29</v>
      </c>
      <c r="M12" s="28">
        <v>1</v>
      </c>
      <c r="N12" s="28" t="s">
        <v>29</v>
      </c>
      <c r="O12" s="28">
        <v>27</v>
      </c>
      <c r="P12" s="24">
        <v>5</v>
      </c>
      <c r="Q12" s="28" t="s">
        <v>29</v>
      </c>
      <c r="R12" s="28" t="s">
        <v>29</v>
      </c>
      <c r="S12" s="28">
        <v>1</v>
      </c>
      <c r="T12" s="28" t="s">
        <v>29</v>
      </c>
      <c r="U12" s="28" t="s">
        <v>29</v>
      </c>
      <c r="V12" s="24">
        <v>4</v>
      </c>
      <c r="W12" s="26">
        <f>E12/H12</f>
        <v>26.676470588235293</v>
      </c>
    </row>
    <row r="13" spans="1:23" ht="14.25">
      <c r="A13" s="27" t="s">
        <v>31</v>
      </c>
      <c r="B13" s="24">
        <v>548</v>
      </c>
      <c r="C13" s="24">
        <v>39</v>
      </c>
      <c r="D13" s="24">
        <v>5316</v>
      </c>
      <c r="E13" s="24">
        <v>137796</v>
      </c>
      <c r="F13" s="24">
        <v>70692</v>
      </c>
      <c r="G13" s="24">
        <v>67104</v>
      </c>
      <c r="H13" s="24">
        <f>I13+J13</f>
        <v>8135</v>
      </c>
      <c r="I13" s="29">
        <v>3142</v>
      </c>
      <c r="J13" s="29">
        <v>4993</v>
      </c>
      <c r="K13" s="24">
        <v>502</v>
      </c>
      <c r="L13" s="24">
        <v>47</v>
      </c>
      <c r="M13" s="28">
        <v>496</v>
      </c>
      <c r="N13" s="24">
        <v>53</v>
      </c>
      <c r="O13" s="28">
        <v>2012</v>
      </c>
      <c r="P13" s="24">
        <v>4030</v>
      </c>
      <c r="Q13" s="28" t="s">
        <v>29</v>
      </c>
      <c r="R13" s="24">
        <v>1</v>
      </c>
      <c r="S13" s="28">
        <v>535</v>
      </c>
      <c r="T13" s="28">
        <v>43</v>
      </c>
      <c r="U13" s="24">
        <v>416</v>
      </c>
      <c r="V13" s="24">
        <v>1571</v>
      </c>
      <c r="W13" s="26">
        <f>E13/H13</f>
        <v>16.938660110633066</v>
      </c>
    </row>
    <row r="14" spans="1:23" ht="14.25">
      <c r="A14" s="27" t="s">
        <v>32</v>
      </c>
      <c r="B14" s="24">
        <v>3</v>
      </c>
      <c r="C14" s="28" t="s">
        <v>29</v>
      </c>
      <c r="D14" s="24">
        <v>30</v>
      </c>
      <c r="E14" s="24">
        <f>SUM(F14:G14)</f>
        <v>934</v>
      </c>
      <c r="F14" s="24">
        <v>230</v>
      </c>
      <c r="G14" s="24">
        <v>704</v>
      </c>
      <c r="H14" s="24">
        <f>I14+J14</f>
        <v>49</v>
      </c>
      <c r="I14" s="29">
        <v>14</v>
      </c>
      <c r="J14" s="29">
        <v>35</v>
      </c>
      <c r="K14" s="28" t="s">
        <v>29</v>
      </c>
      <c r="L14" s="24">
        <v>3</v>
      </c>
      <c r="M14" s="24">
        <v>2</v>
      </c>
      <c r="N14" s="24">
        <v>1</v>
      </c>
      <c r="O14" s="24">
        <v>11</v>
      </c>
      <c r="P14" s="24">
        <v>28</v>
      </c>
      <c r="Q14" s="28" t="s">
        <v>29</v>
      </c>
      <c r="R14" s="24">
        <v>1</v>
      </c>
      <c r="S14" s="24">
        <v>1</v>
      </c>
      <c r="T14" s="28" t="s">
        <v>29</v>
      </c>
      <c r="U14" s="24">
        <v>2</v>
      </c>
      <c r="V14" s="24">
        <v>14</v>
      </c>
      <c r="W14" s="26">
        <f>E14/H14</f>
        <v>19.06122448979592</v>
      </c>
    </row>
    <row r="15" spans="1:23" ht="14.2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6"/>
    </row>
    <row r="16" spans="1:23" ht="14.25">
      <c r="A16" s="25" t="s">
        <v>33</v>
      </c>
      <c r="B16" s="24">
        <f>B17+B18+B19</f>
        <v>250</v>
      </c>
      <c r="C16" s="24">
        <v>1</v>
      </c>
      <c r="D16" s="24">
        <f aca="true" t="shared" si="1" ref="D16:P16">D17+D18+D19</f>
        <v>2462</v>
      </c>
      <c r="E16" s="24">
        <f t="shared" si="1"/>
        <v>79822</v>
      </c>
      <c r="F16" s="24">
        <f t="shared" si="1"/>
        <v>40722</v>
      </c>
      <c r="G16" s="24">
        <f t="shared" si="1"/>
        <v>39100</v>
      </c>
      <c r="H16" s="24">
        <f t="shared" si="1"/>
        <v>5142</v>
      </c>
      <c r="I16" s="24">
        <f t="shared" si="1"/>
        <v>2948</v>
      </c>
      <c r="J16" s="24">
        <f t="shared" si="1"/>
        <v>2194</v>
      </c>
      <c r="K16" s="24">
        <f>SUM(K17:K19)</f>
        <v>243</v>
      </c>
      <c r="L16" s="24">
        <f>SUM(L17:L19)</f>
        <v>3</v>
      </c>
      <c r="M16" s="24">
        <v>242</v>
      </c>
      <c r="N16" s="24">
        <f>SUM(N17:N19)</f>
        <v>9</v>
      </c>
      <c r="O16" s="24">
        <f t="shared" si="1"/>
        <v>2292</v>
      </c>
      <c r="P16" s="24">
        <f t="shared" si="1"/>
        <v>1757</v>
      </c>
      <c r="Q16" s="28">
        <v>1</v>
      </c>
      <c r="R16" s="28" t="s">
        <v>29</v>
      </c>
      <c r="S16" s="24">
        <f>S17+S18+S19</f>
        <v>227</v>
      </c>
      <c r="T16" s="24">
        <f>SUM(T17:T19)</f>
        <v>20</v>
      </c>
      <c r="U16" s="24">
        <f>SUM(U17:U19)</f>
        <v>348</v>
      </c>
      <c r="V16" s="24">
        <f>V17+V18+V19</f>
        <v>619</v>
      </c>
      <c r="W16" s="26">
        <f>E16/H16</f>
        <v>15.523531699727732</v>
      </c>
    </row>
    <row r="17" spans="1:23" ht="14.25">
      <c r="A17" s="27" t="s">
        <v>30</v>
      </c>
      <c r="B17" s="24">
        <v>1</v>
      </c>
      <c r="C17" s="28" t="s">
        <v>29</v>
      </c>
      <c r="D17" s="24">
        <v>12</v>
      </c>
      <c r="E17" s="24">
        <v>496</v>
      </c>
      <c r="F17" s="24">
        <v>241</v>
      </c>
      <c r="G17" s="24">
        <v>255</v>
      </c>
      <c r="H17" s="24">
        <f>I17+J17</f>
        <v>23</v>
      </c>
      <c r="I17" s="24">
        <v>20</v>
      </c>
      <c r="J17" s="24">
        <v>3</v>
      </c>
      <c r="K17" s="28" t="s">
        <v>29</v>
      </c>
      <c r="L17" s="28" t="s">
        <v>29</v>
      </c>
      <c r="M17" s="24">
        <v>1</v>
      </c>
      <c r="N17" s="28" t="s">
        <v>29</v>
      </c>
      <c r="O17" s="24">
        <v>19</v>
      </c>
      <c r="P17" s="24">
        <v>2</v>
      </c>
      <c r="Q17" s="28" t="s">
        <v>29</v>
      </c>
      <c r="R17" s="28" t="s">
        <v>29</v>
      </c>
      <c r="S17" s="24">
        <v>1</v>
      </c>
      <c r="T17" s="28" t="s">
        <v>29</v>
      </c>
      <c r="U17" s="28" t="s">
        <v>29</v>
      </c>
      <c r="V17" s="24">
        <v>2</v>
      </c>
      <c r="W17" s="26">
        <f>E17/H17</f>
        <v>21.565217391304348</v>
      </c>
    </row>
    <row r="18" spans="1:23" ht="14.25">
      <c r="A18" s="27" t="s">
        <v>31</v>
      </c>
      <c r="B18" s="24">
        <v>245</v>
      </c>
      <c r="C18" s="24">
        <v>1</v>
      </c>
      <c r="D18" s="24">
        <v>2431</v>
      </c>
      <c r="E18" s="24">
        <v>78740</v>
      </c>
      <c r="F18" s="24">
        <v>40477</v>
      </c>
      <c r="G18" s="24">
        <v>38263</v>
      </c>
      <c r="H18" s="24">
        <f>I18+J18</f>
        <v>5080</v>
      </c>
      <c r="I18" s="24">
        <v>2913</v>
      </c>
      <c r="J18" s="24">
        <v>2167</v>
      </c>
      <c r="K18" s="24">
        <v>243</v>
      </c>
      <c r="L18" s="24">
        <v>2</v>
      </c>
      <c r="M18" s="24">
        <v>241</v>
      </c>
      <c r="N18" s="24">
        <v>8</v>
      </c>
      <c r="O18" s="24">
        <v>2259</v>
      </c>
      <c r="P18" s="24">
        <v>1735</v>
      </c>
      <c r="Q18" s="28" t="s">
        <v>29</v>
      </c>
      <c r="R18" s="28" t="s">
        <v>29</v>
      </c>
      <c r="S18" s="24">
        <v>224</v>
      </c>
      <c r="T18" s="24">
        <v>20</v>
      </c>
      <c r="U18" s="24">
        <v>348</v>
      </c>
      <c r="V18" s="24">
        <v>606</v>
      </c>
      <c r="W18" s="26">
        <f>E18/H18</f>
        <v>15.5</v>
      </c>
    </row>
    <row r="19" spans="1:23" ht="14.25">
      <c r="A19" s="27" t="s">
        <v>32</v>
      </c>
      <c r="B19" s="24">
        <v>4</v>
      </c>
      <c r="C19" s="28" t="s">
        <v>29</v>
      </c>
      <c r="D19" s="24">
        <v>19</v>
      </c>
      <c r="E19" s="24">
        <v>586</v>
      </c>
      <c r="F19" s="28">
        <v>4</v>
      </c>
      <c r="G19" s="24">
        <v>582</v>
      </c>
      <c r="H19" s="24">
        <f>I19+J19</f>
        <v>39</v>
      </c>
      <c r="I19" s="24">
        <v>15</v>
      </c>
      <c r="J19" s="24">
        <v>24</v>
      </c>
      <c r="K19" s="28" t="s">
        <v>29</v>
      </c>
      <c r="L19" s="24">
        <v>1</v>
      </c>
      <c r="M19" s="28" t="s">
        <v>29</v>
      </c>
      <c r="N19" s="24">
        <v>1</v>
      </c>
      <c r="O19" s="24">
        <v>14</v>
      </c>
      <c r="P19" s="24">
        <v>20</v>
      </c>
      <c r="Q19" s="28">
        <v>1</v>
      </c>
      <c r="R19" s="28" t="s">
        <v>29</v>
      </c>
      <c r="S19" s="28">
        <v>2</v>
      </c>
      <c r="T19" s="28" t="s">
        <v>29</v>
      </c>
      <c r="U19" s="28" t="s">
        <v>29</v>
      </c>
      <c r="V19" s="24">
        <v>11</v>
      </c>
      <c r="W19" s="26">
        <f>E19/H19</f>
        <v>15.025641025641026</v>
      </c>
    </row>
    <row r="20" spans="1:23" ht="14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6"/>
    </row>
    <row r="21" spans="1:23" ht="14.25">
      <c r="A21" s="25" t="s">
        <v>34</v>
      </c>
      <c r="B21" s="24">
        <f>B22+B25</f>
        <v>106</v>
      </c>
      <c r="C21" s="24">
        <f aca="true" t="shared" si="2" ref="C21:P21">C22+C25</f>
        <v>7</v>
      </c>
      <c r="D21" s="28" t="s">
        <v>35</v>
      </c>
      <c r="E21" s="24">
        <f t="shared" si="2"/>
        <v>79634</v>
      </c>
      <c r="F21" s="24">
        <f t="shared" si="2"/>
        <v>40042</v>
      </c>
      <c r="G21" s="24">
        <f t="shared" si="2"/>
        <v>39592</v>
      </c>
      <c r="H21" s="24">
        <f t="shared" si="2"/>
        <v>5282</v>
      </c>
      <c r="I21" s="24">
        <f t="shared" si="2"/>
        <v>3808</v>
      </c>
      <c r="J21" s="24">
        <f t="shared" si="2"/>
        <v>1474</v>
      </c>
      <c r="K21" s="24">
        <v>97</v>
      </c>
      <c r="L21" s="24">
        <v>2</v>
      </c>
      <c r="M21" s="24">
        <f t="shared" si="2"/>
        <v>152</v>
      </c>
      <c r="N21" s="24">
        <f>SUM(N23:N25)</f>
        <v>5</v>
      </c>
      <c r="O21" s="24">
        <f t="shared" si="2"/>
        <v>3238</v>
      </c>
      <c r="P21" s="24">
        <f t="shared" si="2"/>
        <v>1156</v>
      </c>
      <c r="Q21" s="24">
        <f>SUM(Q23:Q26)</f>
        <v>3</v>
      </c>
      <c r="R21" s="24">
        <f>SUM(R23:R26)</f>
        <v>13</v>
      </c>
      <c r="S21" s="24">
        <f>S22+S25</f>
        <v>108</v>
      </c>
      <c r="T21" s="24">
        <f>T22+T25</f>
        <v>12</v>
      </c>
      <c r="U21" s="24">
        <f>U22+U25</f>
        <v>496</v>
      </c>
      <c r="V21" s="24">
        <f>V22+V25</f>
        <v>1091</v>
      </c>
      <c r="W21" s="26">
        <f aca="true" t="shared" si="3" ref="W21:W26">E21/H21</f>
        <v>15.07648617947747</v>
      </c>
    </row>
    <row r="22" spans="1:23" ht="14.25">
      <c r="A22" s="27" t="s">
        <v>36</v>
      </c>
      <c r="B22" s="28">
        <f>SUM(B23:B24)</f>
        <v>103</v>
      </c>
      <c r="C22" s="28">
        <f aca="true" t="shared" si="4" ref="C22:R22">SUM(C23:C24)</f>
        <v>6</v>
      </c>
      <c r="D22" s="28">
        <f t="shared" si="4"/>
        <v>1676</v>
      </c>
      <c r="E22" s="24">
        <f t="shared" si="4"/>
        <v>78670</v>
      </c>
      <c r="F22" s="24">
        <f t="shared" si="4"/>
        <v>39376</v>
      </c>
      <c r="G22" s="24">
        <f t="shared" si="4"/>
        <v>39294</v>
      </c>
      <c r="H22" s="24">
        <f t="shared" si="4"/>
        <v>5178</v>
      </c>
      <c r="I22" s="24">
        <f t="shared" si="4"/>
        <v>3727</v>
      </c>
      <c r="J22" s="24">
        <f t="shared" si="4"/>
        <v>1451</v>
      </c>
      <c r="K22" s="24">
        <f t="shared" si="4"/>
        <v>97</v>
      </c>
      <c r="L22" s="24">
        <f t="shared" si="4"/>
        <v>2</v>
      </c>
      <c r="M22" s="24">
        <f t="shared" si="4"/>
        <v>143</v>
      </c>
      <c r="N22" s="24">
        <f t="shared" si="4"/>
        <v>5</v>
      </c>
      <c r="O22" s="24">
        <f t="shared" si="4"/>
        <v>3178</v>
      </c>
      <c r="P22" s="24">
        <f t="shared" si="4"/>
        <v>1144</v>
      </c>
      <c r="Q22" s="24">
        <f t="shared" si="4"/>
        <v>3</v>
      </c>
      <c r="R22" s="24">
        <f t="shared" si="4"/>
        <v>13</v>
      </c>
      <c r="S22" s="24">
        <v>101</v>
      </c>
      <c r="T22" s="24">
        <f>SUM(T23:T24)</f>
        <v>11</v>
      </c>
      <c r="U22" s="24">
        <f>SUM(U23:U24)</f>
        <v>482</v>
      </c>
      <c r="V22" s="24">
        <f>SUM(V23:V24)</f>
        <v>1057</v>
      </c>
      <c r="W22" s="26">
        <f t="shared" si="3"/>
        <v>15.193124758594053</v>
      </c>
    </row>
    <row r="23" spans="1:23" ht="14.25">
      <c r="A23" s="27" t="s">
        <v>37</v>
      </c>
      <c r="B23" s="24">
        <v>85</v>
      </c>
      <c r="C23" s="24">
        <v>6</v>
      </c>
      <c r="D23" s="24">
        <v>1676</v>
      </c>
      <c r="E23" s="24">
        <v>64072</v>
      </c>
      <c r="F23" s="24">
        <v>33016</v>
      </c>
      <c r="G23" s="24">
        <v>31056</v>
      </c>
      <c r="H23" s="24">
        <f>I23+J23</f>
        <v>4425</v>
      </c>
      <c r="I23" s="24">
        <v>3183</v>
      </c>
      <c r="J23" s="24">
        <v>1242</v>
      </c>
      <c r="K23" s="24">
        <v>84</v>
      </c>
      <c r="L23" s="24">
        <v>1</v>
      </c>
      <c r="M23" s="24">
        <v>118</v>
      </c>
      <c r="N23" s="24">
        <v>3</v>
      </c>
      <c r="O23" s="24">
        <v>2727</v>
      </c>
      <c r="P23" s="24">
        <v>979</v>
      </c>
      <c r="Q23" s="28" t="s">
        <v>29</v>
      </c>
      <c r="R23" s="28" t="s">
        <v>29</v>
      </c>
      <c r="S23" s="24">
        <v>91</v>
      </c>
      <c r="T23" s="24">
        <v>9</v>
      </c>
      <c r="U23" s="24">
        <v>413</v>
      </c>
      <c r="V23" s="24">
        <v>905</v>
      </c>
      <c r="W23" s="26">
        <f t="shared" si="3"/>
        <v>14.47954802259887</v>
      </c>
    </row>
    <row r="24" spans="1:23" ht="14.25">
      <c r="A24" s="27" t="s">
        <v>32</v>
      </c>
      <c r="B24" s="24">
        <v>18</v>
      </c>
      <c r="C24" s="28" t="s">
        <v>29</v>
      </c>
      <c r="D24" s="28" t="s">
        <v>35</v>
      </c>
      <c r="E24" s="24">
        <v>14598</v>
      </c>
      <c r="F24" s="28">
        <v>6360</v>
      </c>
      <c r="G24" s="24">
        <v>8238</v>
      </c>
      <c r="H24" s="24">
        <f>I24+J24</f>
        <v>753</v>
      </c>
      <c r="I24" s="24">
        <v>544</v>
      </c>
      <c r="J24" s="24">
        <v>209</v>
      </c>
      <c r="K24" s="28">
        <v>13</v>
      </c>
      <c r="L24" s="24">
        <v>1</v>
      </c>
      <c r="M24" s="28">
        <v>25</v>
      </c>
      <c r="N24" s="24">
        <v>2</v>
      </c>
      <c r="O24" s="24">
        <v>451</v>
      </c>
      <c r="P24" s="24">
        <v>165</v>
      </c>
      <c r="Q24" s="24">
        <v>3</v>
      </c>
      <c r="R24" s="28">
        <v>13</v>
      </c>
      <c r="S24" s="28">
        <v>10</v>
      </c>
      <c r="T24" s="28">
        <v>2</v>
      </c>
      <c r="U24" s="24">
        <v>69</v>
      </c>
      <c r="V24" s="24">
        <v>152</v>
      </c>
      <c r="W24" s="26">
        <f t="shared" si="3"/>
        <v>19.38645418326693</v>
      </c>
    </row>
    <row r="25" spans="1:23" ht="14.25">
      <c r="A25" s="27" t="s">
        <v>38</v>
      </c>
      <c r="B25" s="30">
        <v>3</v>
      </c>
      <c r="C25" s="30">
        <v>1</v>
      </c>
      <c r="D25" s="24">
        <v>37</v>
      </c>
      <c r="E25" s="24">
        <v>964</v>
      </c>
      <c r="F25" s="31">
        <v>666</v>
      </c>
      <c r="G25" s="24">
        <v>298</v>
      </c>
      <c r="H25" s="24">
        <f>I25+J25</f>
        <v>104</v>
      </c>
      <c r="I25" s="24">
        <v>81</v>
      </c>
      <c r="J25" s="24">
        <v>23</v>
      </c>
      <c r="K25" s="28" t="s">
        <v>29</v>
      </c>
      <c r="L25" s="28" t="s">
        <v>29</v>
      </c>
      <c r="M25" s="24">
        <v>9</v>
      </c>
      <c r="N25" s="28" t="s">
        <v>29</v>
      </c>
      <c r="O25" s="24">
        <v>60</v>
      </c>
      <c r="P25" s="24">
        <v>12</v>
      </c>
      <c r="Q25" s="28" t="s">
        <v>29</v>
      </c>
      <c r="R25" s="28" t="s">
        <v>29</v>
      </c>
      <c r="S25" s="24">
        <v>7</v>
      </c>
      <c r="T25" s="28">
        <v>1</v>
      </c>
      <c r="U25" s="24">
        <v>14</v>
      </c>
      <c r="V25" s="24">
        <v>34</v>
      </c>
      <c r="W25" s="26">
        <f t="shared" si="3"/>
        <v>9.26923076923077</v>
      </c>
    </row>
    <row r="26" spans="1:23" ht="14.25">
      <c r="A26" s="27" t="s">
        <v>39</v>
      </c>
      <c r="B26" s="32">
        <v>2</v>
      </c>
      <c r="C26" s="33" t="s">
        <v>29</v>
      </c>
      <c r="D26" s="33" t="s">
        <v>35</v>
      </c>
      <c r="E26" s="32">
        <v>3152</v>
      </c>
      <c r="F26" s="32">
        <v>1876</v>
      </c>
      <c r="G26" s="32">
        <v>1276</v>
      </c>
      <c r="H26" s="34">
        <f>I26+J26</f>
        <v>46</v>
      </c>
      <c r="I26" s="32">
        <v>30</v>
      </c>
      <c r="J26" s="32">
        <v>16</v>
      </c>
      <c r="K26" s="33" t="s">
        <v>29</v>
      </c>
      <c r="L26" s="33" t="s">
        <v>29</v>
      </c>
      <c r="M26" s="32">
        <v>3</v>
      </c>
      <c r="N26" s="33" t="s">
        <v>29</v>
      </c>
      <c r="O26" s="32">
        <v>22</v>
      </c>
      <c r="P26" s="32">
        <v>13</v>
      </c>
      <c r="Q26" s="33" t="s">
        <v>29</v>
      </c>
      <c r="R26" s="33" t="s">
        <v>29</v>
      </c>
      <c r="S26" s="33" t="s">
        <v>29</v>
      </c>
      <c r="T26" s="33" t="s">
        <v>29</v>
      </c>
      <c r="U26" s="32">
        <v>8</v>
      </c>
      <c r="V26" s="32">
        <v>7</v>
      </c>
      <c r="W26" s="26">
        <f t="shared" si="3"/>
        <v>68.52173913043478</v>
      </c>
    </row>
    <row r="27" spans="1:23" ht="14.25">
      <c r="A27" s="7"/>
      <c r="B27" s="24"/>
      <c r="C27" s="24"/>
      <c r="D27" s="28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6"/>
    </row>
    <row r="28" spans="1:23" ht="14.25">
      <c r="A28" s="35" t="s">
        <v>40</v>
      </c>
      <c r="B28" s="24">
        <f>SUM(B29:B33)</f>
        <v>16</v>
      </c>
      <c r="C28" s="24">
        <f aca="true" t="shared" si="5" ref="C28:P28">SUM(C29:C33)</f>
        <v>7</v>
      </c>
      <c r="D28" s="24">
        <f t="shared" si="5"/>
        <v>473</v>
      </c>
      <c r="E28" s="24">
        <f t="shared" si="5"/>
        <v>1795</v>
      </c>
      <c r="F28" s="24">
        <f t="shared" si="5"/>
        <v>1123</v>
      </c>
      <c r="G28" s="24">
        <f t="shared" si="5"/>
        <v>672</v>
      </c>
      <c r="H28" s="24">
        <f t="shared" si="5"/>
        <v>1120</v>
      </c>
      <c r="I28" s="24">
        <f t="shared" si="5"/>
        <v>413</v>
      </c>
      <c r="J28" s="24">
        <f t="shared" si="5"/>
        <v>707</v>
      </c>
      <c r="K28" s="24">
        <f t="shared" si="5"/>
        <v>15</v>
      </c>
      <c r="L28" s="28" t="s">
        <v>29</v>
      </c>
      <c r="M28" s="24">
        <f t="shared" si="5"/>
        <v>21</v>
      </c>
      <c r="N28" s="24">
        <f t="shared" si="5"/>
        <v>9</v>
      </c>
      <c r="O28" s="24">
        <f t="shared" si="5"/>
        <v>338</v>
      </c>
      <c r="P28" s="24">
        <f t="shared" si="5"/>
        <v>571</v>
      </c>
      <c r="Q28" s="28" t="s">
        <v>29</v>
      </c>
      <c r="R28" s="28" t="s">
        <v>29</v>
      </c>
      <c r="S28" s="24">
        <f>SUM(S29:S33)</f>
        <v>20</v>
      </c>
      <c r="T28" s="24">
        <f>SUM(T29:T33)</f>
        <v>5</v>
      </c>
      <c r="U28" s="24">
        <f>SUM(U29:U33)</f>
        <v>141</v>
      </c>
      <c r="V28" s="24">
        <f>SUM(V29:V33)</f>
        <v>214</v>
      </c>
      <c r="W28" s="26">
        <f aca="true" t="shared" si="6" ref="W28:W33">E28/H28</f>
        <v>1.6026785714285714</v>
      </c>
    </row>
    <row r="29" spans="1:23" ht="14.25">
      <c r="A29" s="27" t="s">
        <v>41</v>
      </c>
      <c r="B29" s="24">
        <v>1</v>
      </c>
      <c r="C29" s="28" t="s">
        <v>29</v>
      </c>
      <c r="D29" s="28">
        <v>9</v>
      </c>
      <c r="E29" s="24">
        <v>48</v>
      </c>
      <c r="F29" s="24">
        <v>31</v>
      </c>
      <c r="G29" s="24">
        <v>17</v>
      </c>
      <c r="H29" s="24">
        <f>I29+J29</f>
        <v>28</v>
      </c>
      <c r="I29" s="24">
        <v>18</v>
      </c>
      <c r="J29" s="24">
        <v>10</v>
      </c>
      <c r="K29" s="28" t="s">
        <v>29</v>
      </c>
      <c r="L29" s="28" t="s">
        <v>29</v>
      </c>
      <c r="M29" s="24">
        <v>1</v>
      </c>
      <c r="N29" s="28" t="s">
        <v>29</v>
      </c>
      <c r="O29" s="24">
        <v>17</v>
      </c>
      <c r="P29" s="24">
        <v>8</v>
      </c>
      <c r="Q29" s="28" t="s">
        <v>29</v>
      </c>
      <c r="R29" s="28" t="s">
        <v>29</v>
      </c>
      <c r="S29" s="28" t="s">
        <v>29</v>
      </c>
      <c r="T29" s="28">
        <v>2</v>
      </c>
      <c r="U29" s="28" t="s">
        <v>29</v>
      </c>
      <c r="V29" s="24">
        <v>1</v>
      </c>
      <c r="W29" s="26">
        <f t="shared" si="6"/>
        <v>1.7142857142857142</v>
      </c>
    </row>
    <row r="30" spans="1:23" ht="14.25">
      <c r="A30" s="27" t="s">
        <v>42</v>
      </c>
      <c r="B30" s="24">
        <v>1</v>
      </c>
      <c r="C30" s="28" t="s">
        <v>29</v>
      </c>
      <c r="D30" s="24">
        <v>17</v>
      </c>
      <c r="E30" s="24">
        <v>50</v>
      </c>
      <c r="F30" s="24">
        <v>29</v>
      </c>
      <c r="G30" s="24">
        <v>21</v>
      </c>
      <c r="H30" s="24">
        <f>I30+J30</f>
        <v>50</v>
      </c>
      <c r="I30" s="24">
        <v>22</v>
      </c>
      <c r="J30" s="24">
        <v>28</v>
      </c>
      <c r="K30" s="28">
        <v>1</v>
      </c>
      <c r="L30" s="28" t="s">
        <v>29</v>
      </c>
      <c r="M30" s="24">
        <v>2</v>
      </c>
      <c r="N30" s="28" t="s">
        <v>29</v>
      </c>
      <c r="O30" s="24">
        <v>18</v>
      </c>
      <c r="P30" s="24">
        <v>24</v>
      </c>
      <c r="Q30" s="28" t="s">
        <v>29</v>
      </c>
      <c r="R30" s="28" t="s">
        <v>29</v>
      </c>
      <c r="S30" s="24">
        <v>1</v>
      </c>
      <c r="T30" s="28" t="s">
        <v>29</v>
      </c>
      <c r="U30" s="28">
        <v>4</v>
      </c>
      <c r="V30" s="24">
        <v>26</v>
      </c>
      <c r="W30" s="26">
        <f t="shared" si="6"/>
        <v>1</v>
      </c>
    </row>
    <row r="31" spans="1:23" ht="14.25">
      <c r="A31" s="27" t="s">
        <v>43</v>
      </c>
      <c r="B31" s="36">
        <v>1</v>
      </c>
      <c r="C31" s="37">
        <v>3</v>
      </c>
      <c r="D31" s="37">
        <v>34</v>
      </c>
      <c r="E31" s="24">
        <v>113</v>
      </c>
      <c r="F31" s="36">
        <v>65</v>
      </c>
      <c r="G31" s="36">
        <v>48</v>
      </c>
      <c r="H31" s="24">
        <f>I31+J31</f>
        <v>85</v>
      </c>
      <c r="I31" s="36">
        <v>28</v>
      </c>
      <c r="J31" s="36">
        <v>57</v>
      </c>
      <c r="K31" s="37">
        <v>1</v>
      </c>
      <c r="L31" s="37" t="s">
        <v>29</v>
      </c>
      <c r="M31" s="36">
        <v>2</v>
      </c>
      <c r="N31" s="37">
        <v>3</v>
      </c>
      <c r="O31" s="36">
        <v>24</v>
      </c>
      <c r="P31" s="36">
        <v>42</v>
      </c>
      <c r="Q31" s="37" t="s">
        <v>29</v>
      </c>
      <c r="R31" s="37" t="s">
        <v>29</v>
      </c>
      <c r="S31" s="37">
        <v>2</v>
      </c>
      <c r="T31" s="37" t="s">
        <v>29</v>
      </c>
      <c r="U31" s="36">
        <v>11</v>
      </c>
      <c r="V31" s="36">
        <v>28</v>
      </c>
      <c r="W31" s="26">
        <f t="shared" si="6"/>
        <v>1.3294117647058823</v>
      </c>
    </row>
    <row r="32" spans="1:23" ht="14.25">
      <c r="A32" s="27" t="s">
        <v>44</v>
      </c>
      <c r="B32" s="24">
        <v>11</v>
      </c>
      <c r="C32" s="24">
        <v>4</v>
      </c>
      <c r="D32" s="24">
        <v>378</v>
      </c>
      <c r="E32" s="24">
        <v>1433</v>
      </c>
      <c r="F32" s="24">
        <v>896</v>
      </c>
      <c r="G32" s="24">
        <v>537</v>
      </c>
      <c r="H32" s="24">
        <f>I32+J32</f>
        <v>867</v>
      </c>
      <c r="I32" s="24">
        <v>316</v>
      </c>
      <c r="J32" s="24">
        <v>551</v>
      </c>
      <c r="K32" s="24">
        <v>11</v>
      </c>
      <c r="L32" s="37" t="s">
        <v>29</v>
      </c>
      <c r="M32" s="24">
        <v>15</v>
      </c>
      <c r="N32" s="24">
        <v>5</v>
      </c>
      <c r="O32" s="24">
        <v>256</v>
      </c>
      <c r="P32" s="24">
        <v>442</v>
      </c>
      <c r="Q32" s="28" t="s">
        <v>29</v>
      </c>
      <c r="R32" s="28" t="s">
        <v>29</v>
      </c>
      <c r="S32" s="24">
        <v>15</v>
      </c>
      <c r="T32" s="24">
        <v>3</v>
      </c>
      <c r="U32" s="24">
        <v>120</v>
      </c>
      <c r="V32" s="24">
        <v>146</v>
      </c>
      <c r="W32" s="26">
        <f t="shared" si="6"/>
        <v>1.6528258362168398</v>
      </c>
    </row>
    <row r="33" spans="1:23" ht="14.25">
      <c r="A33" s="27" t="s">
        <v>45</v>
      </c>
      <c r="B33" s="24">
        <v>2</v>
      </c>
      <c r="C33" s="28" t="s">
        <v>29</v>
      </c>
      <c r="D33" s="24">
        <v>35</v>
      </c>
      <c r="E33" s="24">
        <v>151</v>
      </c>
      <c r="F33" s="24">
        <v>102</v>
      </c>
      <c r="G33" s="24">
        <v>49</v>
      </c>
      <c r="H33" s="24">
        <f>I33+J33</f>
        <v>90</v>
      </c>
      <c r="I33" s="24">
        <v>29</v>
      </c>
      <c r="J33" s="24">
        <v>61</v>
      </c>
      <c r="K33" s="24">
        <v>2</v>
      </c>
      <c r="L33" s="28" t="s">
        <v>29</v>
      </c>
      <c r="M33" s="24">
        <v>1</v>
      </c>
      <c r="N33" s="28">
        <v>1</v>
      </c>
      <c r="O33" s="24">
        <v>23</v>
      </c>
      <c r="P33" s="24">
        <v>55</v>
      </c>
      <c r="Q33" s="28" t="s">
        <v>29</v>
      </c>
      <c r="R33" s="28" t="s">
        <v>29</v>
      </c>
      <c r="S33" s="24">
        <v>2</v>
      </c>
      <c r="T33" s="28" t="s">
        <v>29</v>
      </c>
      <c r="U33" s="24">
        <v>6</v>
      </c>
      <c r="V33" s="24">
        <v>13</v>
      </c>
      <c r="W33" s="26">
        <f t="shared" si="6"/>
        <v>1.6777777777777778</v>
      </c>
    </row>
    <row r="34" spans="1:23" ht="14.25">
      <c r="A34" s="7"/>
      <c r="B34" s="24"/>
      <c r="C34" s="28"/>
      <c r="D34" s="24"/>
      <c r="E34" s="24"/>
      <c r="F34" s="24"/>
      <c r="G34" s="24"/>
      <c r="H34" s="24"/>
      <c r="I34" s="24"/>
      <c r="J34" s="24"/>
      <c r="K34" s="28"/>
      <c r="L34" s="28"/>
      <c r="M34" s="24"/>
      <c r="N34" s="28"/>
      <c r="O34" s="24"/>
      <c r="P34" s="24"/>
      <c r="Q34" s="28"/>
      <c r="R34" s="28"/>
      <c r="S34" s="24"/>
      <c r="T34" s="28"/>
      <c r="U34" s="28"/>
      <c r="V34" s="24"/>
      <c r="W34" s="26"/>
    </row>
    <row r="35" spans="1:23" ht="14.25">
      <c r="A35" s="25" t="s">
        <v>46</v>
      </c>
      <c r="B35" s="24">
        <f>SUM(B36:B38)</f>
        <v>398</v>
      </c>
      <c r="C35" s="24">
        <f aca="true" t="shared" si="7" ref="C35:R35">SUM(C36:C38)</f>
        <v>2</v>
      </c>
      <c r="D35" s="24">
        <f t="shared" si="7"/>
        <v>1509</v>
      </c>
      <c r="E35" s="24">
        <f t="shared" si="7"/>
        <v>35317</v>
      </c>
      <c r="F35" s="24">
        <f t="shared" si="7"/>
        <v>17844</v>
      </c>
      <c r="G35" s="24">
        <f t="shared" si="7"/>
        <v>17473</v>
      </c>
      <c r="H35" s="24">
        <f t="shared" si="7"/>
        <v>2174</v>
      </c>
      <c r="I35" s="24">
        <f t="shared" si="7"/>
        <v>134</v>
      </c>
      <c r="J35" s="24">
        <f t="shared" si="7"/>
        <v>2040</v>
      </c>
      <c r="K35" s="24">
        <f t="shared" si="7"/>
        <v>95</v>
      </c>
      <c r="L35" s="24">
        <f t="shared" si="7"/>
        <v>83</v>
      </c>
      <c r="M35" s="24">
        <f t="shared" si="7"/>
        <v>14</v>
      </c>
      <c r="N35" s="24">
        <f t="shared" si="7"/>
        <v>80</v>
      </c>
      <c r="O35" s="24">
        <f t="shared" si="7"/>
        <v>18</v>
      </c>
      <c r="P35" s="24">
        <f t="shared" si="7"/>
        <v>1790</v>
      </c>
      <c r="Q35" s="28" t="s">
        <v>29</v>
      </c>
      <c r="R35" s="24">
        <f t="shared" si="7"/>
        <v>15</v>
      </c>
      <c r="S35" s="24">
        <f>SUM(S36:S38)</f>
        <v>2</v>
      </c>
      <c r="T35" s="28" t="s">
        <v>29</v>
      </c>
      <c r="U35" s="24">
        <f>SUM(U36:U38)</f>
        <v>77</v>
      </c>
      <c r="V35" s="24">
        <f>SUM(V36:V38)</f>
        <v>322</v>
      </c>
      <c r="W35" s="26">
        <f>E35/H35</f>
        <v>16.245170193192273</v>
      </c>
    </row>
    <row r="36" spans="1:23" ht="14.25">
      <c r="A36" s="27" t="s">
        <v>30</v>
      </c>
      <c r="B36" s="24">
        <v>1</v>
      </c>
      <c r="C36" s="28" t="s">
        <v>29</v>
      </c>
      <c r="D36" s="24">
        <v>3</v>
      </c>
      <c r="E36" s="24">
        <v>86</v>
      </c>
      <c r="F36" s="24">
        <v>44</v>
      </c>
      <c r="G36" s="24">
        <v>42</v>
      </c>
      <c r="H36" s="24">
        <f>SUM(I36:J36)</f>
        <v>5</v>
      </c>
      <c r="I36" s="28" t="s">
        <v>29</v>
      </c>
      <c r="J36" s="24">
        <v>5</v>
      </c>
      <c r="K36" s="28" t="s">
        <v>29</v>
      </c>
      <c r="L36" s="28" t="s">
        <v>29</v>
      </c>
      <c r="M36" s="28" t="s">
        <v>29</v>
      </c>
      <c r="N36" s="24">
        <v>1</v>
      </c>
      <c r="O36" s="28" t="s">
        <v>29</v>
      </c>
      <c r="P36" s="24">
        <v>4</v>
      </c>
      <c r="Q36" s="28" t="s">
        <v>29</v>
      </c>
      <c r="R36" s="28" t="s">
        <v>29</v>
      </c>
      <c r="S36" s="28" t="s">
        <v>29</v>
      </c>
      <c r="T36" s="28" t="s">
        <v>29</v>
      </c>
      <c r="U36" s="28" t="s">
        <v>29</v>
      </c>
      <c r="V36" s="24">
        <v>2</v>
      </c>
      <c r="W36" s="26">
        <f>E36/H36</f>
        <v>17.2</v>
      </c>
    </row>
    <row r="37" spans="1:23" ht="14.25">
      <c r="A37" s="27" t="s">
        <v>31</v>
      </c>
      <c r="B37" s="24">
        <v>237</v>
      </c>
      <c r="C37" s="24">
        <v>2</v>
      </c>
      <c r="D37" s="24">
        <v>579</v>
      </c>
      <c r="E37" s="24">
        <v>11923</v>
      </c>
      <c r="F37" s="24">
        <v>6047</v>
      </c>
      <c r="G37" s="24">
        <v>5876</v>
      </c>
      <c r="H37" s="24">
        <f>I37+J37</f>
        <v>810</v>
      </c>
      <c r="I37" s="24">
        <v>23</v>
      </c>
      <c r="J37" s="24">
        <v>787</v>
      </c>
      <c r="K37" s="28">
        <v>22</v>
      </c>
      <c r="L37" s="28">
        <v>27</v>
      </c>
      <c r="M37" s="28" t="s">
        <v>29</v>
      </c>
      <c r="N37" s="24">
        <v>23</v>
      </c>
      <c r="O37" s="28" t="s">
        <v>29</v>
      </c>
      <c r="P37" s="24">
        <v>689</v>
      </c>
      <c r="Q37" s="28" t="s">
        <v>29</v>
      </c>
      <c r="R37" s="28">
        <v>8</v>
      </c>
      <c r="S37" s="28" t="s">
        <v>29</v>
      </c>
      <c r="T37" s="28" t="s">
        <v>29</v>
      </c>
      <c r="U37" s="24">
        <v>41</v>
      </c>
      <c r="V37" s="24">
        <v>21</v>
      </c>
      <c r="W37" s="26">
        <f>E37/H37</f>
        <v>14.719753086419754</v>
      </c>
    </row>
    <row r="38" spans="1:23" ht="14.25">
      <c r="A38" s="27" t="s">
        <v>32</v>
      </c>
      <c r="B38" s="24">
        <v>160</v>
      </c>
      <c r="C38" s="28" t="s">
        <v>29</v>
      </c>
      <c r="D38" s="24">
        <v>927</v>
      </c>
      <c r="E38" s="24">
        <v>23308</v>
      </c>
      <c r="F38" s="24">
        <v>11753</v>
      </c>
      <c r="G38" s="24">
        <v>11555</v>
      </c>
      <c r="H38" s="24">
        <f>I38+J38</f>
        <v>1359</v>
      </c>
      <c r="I38" s="24">
        <v>111</v>
      </c>
      <c r="J38" s="24">
        <v>1248</v>
      </c>
      <c r="K38" s="24">
        <v>73</v>
      </c>
      <c r="L38" s="28">
        <v>56</v>
      </c>
      <c r="M38" s="24">
        <v>14</v>
      </c>
      <c r="N38" s="28">
        <v>56</v>
      </c>
      <c r="O38" s="24">
        <v>18</v>
      </c>
      <c r="P38" s="24">
        <v>1097</v>
      </c>
      <c r="Q38" s="28" t="s">
        <v>29</v>
      </c>
      <c r="R38" s="28">
        <v>7</v>
      </c>
      <c r="S38" s="24">
        <v>2</v>
      </c>
      <c r="T38" s="28" t="s">
        <v>29</v>
      </c>
      <c r="U38" s="24">
        <v>36</v>
      </c>
      <c r="V38" s="24">
        <v>299</v>
      </c>
      <c r="W38" s="26">
        <f>E38/H38</f>
        <v>17.150846210448858</v>
      </c>
    </row>
    <row r="39" spans="1:23" ht="14.25">
      <c r="A39" s="27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6"/>
    </row>
    <row r="40" spans="1:23" ht="14.25">
      <c r="A40" s="25" t="s">
        <v>47</v>
      </c>
      <c r="B40" s="24">
        <f>SUM(B41:B43)</f>
        <v>57</v>
      </c>
      <c r="C40" s="28" t="s">
        <v>29</v>
      </c>
      <c r="D40" s="28" t="s">
        <v>35</v>
      </c>
      <c r="E40" s="24">
        <f aca="true" t="shared" si="8" ref="E40:J40">SUM(E41:E43)</f>
        <v>5835</v>
      </c>
      <c r="F40" s="24">
        <f t="shared" si="8"/>
        <v>2042</v>
      </c>
      <c r="G40" s="24">
        <f t="shared" si="8"/>
        <v>3793</v>
      </c>
      <c r="H40" s="24">
        <f t="shared" si="8"/>
        <v>414</v>
      </c>
      <c r="I40" s="24">
        <f t="shared" si="8"/>
        <v>154</v>
      </c>
      <c r="J40" s="24">
        <f t="shared" si="8"/>
        <v>260</v>
      </c>
      <c r="K40" s="28" t="s">
        <v>35</v>
      </c>
      <c r="L40" s="28" t="s">
        <v>35</v>
      </c>
      <c r="M40" s="28" t="s">
        <v>35</v>
      </c>
      <c r="N40" s="28" t="s">
        <v>35</v>
      </c>
      <c r="O40" s="28" t="s">
        <v>35</v>
      </c>
      <c r="P40" s="28" t="s">
        <v>35</v>
      </c>
      <c r="Q40" s="28" t="s">
        <v>35</v>
      </c>
      <c r="R40" s="28" t="s">
        <v>35</v>
      </c>
      <c r="S40" s="28" t="s">
        <v>35</v>
      </c>
      <c r="T40" s="28" t="s">
        <v>35</v>
      </c>
      <c r="U40" s="28" t="s">
        <v>35</v>
      </c>
      <c r="V40" s="24">
        <f>SUM(V41:V43)</f>
        <v>140</v>
      </c>
      <c r="W40" s="26">
        <f>E40/H40</f>
        <v>14.094202898550725</v>
      </c>
    </row>
    <row r="41" spans="1:23" ht="14.25">
      <c r="A41" s="27" t="s">
        <v>30</v>
      </c>
      <c r="B41" s="24">
        <v>1</v>
      </c>
      <c r="C41" s="28" t="s">
        <v>29</v>
      </c>
      <c r="D41" s="28" t="s">
        <v>35</v>
      </c>
      <c r="E41" s="24">
        <v>30</v>
      </c>
      <c r="F41" s="28">
        <v>2</v>
      </c>
      <c r="G41" s="24">
        <v>28</v>
      </c>
      <c r="H41" s="24">
        <v>2</v>
      </c>
      <c r="I41" s="28" t="s">
        <v>29</v>
      </c>
      <c r="J41" s="24">
        <v>2</v>
      </c>
      <c r="K41" s="28" t="s">
        <v>35</v>
      </c>
      <c r="L41" s="28" t="s">
        <v>35</v>
      </c>
      <c r="M41" s="28" t="s">
        <v>35</v>
      </c>
      <c r="N41" s="28" t="s">
        <v>35</v>
      </c>
      <c r="O41" s="28" t="s">
        <v>35</v>
      </c>
      <c r="P41" s="28" t="s">
        <v>35</v>
      </c>
      <c r="Q41" s="28" t="s">
        <v>35</v>
      </c>
      <c r="R41" s="28" t="s">
        <v>35</v>
      </c>
      <c r="S41" s="28" t="s">
        <v>35</v>
      </c>
      <c r="T41" s="28" t="s">
        <v>35</v>
      </c>
      <c r="U41" s="28" t="s">
        <v>35</v>
      </c>
      <c r="V41" s="24">
        <v>1</v>
      </c>
      <c r="W41" s="26">
        <f>E41/H41</f>
        <v>15</v>
      </c>
    </row>
    <row r="42" spans="1:23" ht="14.25">
      <c r="A42" s="27" t="s">
        <v>31</v>
      </c>
      <c r="B42" s="24">
        <v>6</v>
      </c>
      <c r="C42" s="28" t="s">
        <v>29</v>
      </c>
      <c r="D42" s="28" t="s">
        <v>35</v>
      </c>
      <c r="E42" s="24">
        <v>644</v>
      </c>
      <c r="F42" s="24">
        <v>41</v>
      </c>
      <c r="G42" s="24">
        <v>603</v>
      </c>
      <c r="H42" s="24">
        <f>I42+J42</f>
        <v>65</v>
      </c>
      <c r="I42" s="24">
        <v>9</v>
      </c>
      <c r="J42" s="24">
        <v>56</v>
      </c>
      <c r="K42" s="28" t="s">
        <v>35</v>
      </c>
      <c r="L42" s="28" t="s">
        <v>35</v>
      </c>
      <c r="M42" s="28" t="s">
        <v>35</v>
      </c>
      <c r="N42" s="28" t="s">
        <v>35</v>
      </c>
      <c r="O42" s="28" t="s">
        <v>35</v>
      </c>
      <c r="P42" s="28" t="s">
        <v>35</v>
      </c>
      <c r="Q42" s="28" t="s">
        <v>35</v>
      </c>
      <c r="R42" s="28" t="s">
        <v>35</v>
      </c>
      <c r="S42" s="28" t="s">
        <v>35</v>
      </c>
      <c r="T42" s="28" t="s">
        <v>35</v>
      </c>
      <c r="U42" s="28" t="s">
        <v>35</v>
      </c>
      <c r="V42" s="24">
        <v>12</v>
      </c>
      <c r="W42" s="26">
        <f>E42/H42</f>
        <v>9.907692307692308</v>
      </c>
    </row>
    <row r="43" spans="1:23" ht="14.25">
      <c r="A43" s="27" t="s">
        <v>32</v>
      </c>
      <c r="B43" s="24">
        <v>50</v>
      </c>
      <c r="C43" s="28" t="s">
        <v>29</v>
      </c>
      <c r="D43" s="28" t="s">
        <v>35</v>
      </c>
      <c r="E43" s="24">
        <v>5161</v>
      </c>
      <c r="F43" s="24">
        <v>1999</v>
      </c>
      <c r="G43" s="24">
        <v>3162</v>
      </c>
      <c r="H43" s="24">
        <f>I43+J43</f>
        <v>347</v>
      </c>
      <c r="I43" s="24">
        <v>145</v>
      </c>
      <c r="J43" s="24">
        <v>202</v>
      </c>
      <c r="K43" s="28" t="s">
        <v>35</v>
      </c>
      <c r="L43" s="28" t="s">
        <v>35</v>
      </c>
      <c r="M43" s="28" t="s">
        <v>35</v>
      </c>
      <c r="N43" s="28" t="s">
        <v>35</v>
      </c>
      <c r="O43" s="28" t="s">
        <v>35</v>
      </c>
      <c r="P43" s="28" t="s">
        <v>35</v>
      </c>
      <c r="Q43" s="28" t="s">
        <v>35</v>
      </c>
      <c r="R43" s="28" t="s">
        <v>35</v>
      </c>
      <c r="S43" s="28" t="s">
        <v>35</v>
      </c>
      <c r="T43" s="28" t="s">
        <v>35</v>
      </c>
      <c r="U43" s="28" t="s">
        <v>35</v>
      </c>
      <c r="V43" s="24">
        <v>127</v>
      </c>
      <c r="W43" s="26">
        <f>E43/H43</f>
        <v>14.873198847262248</v>
      </c>
    </row>
    <row r="44" spans="1:23" ht="14.25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6"/>
    </row>
    <row r="45" spans="1:23" ht="14.25">
      <c r="A45" s="25" t="s">
        <v>48</v>
      </c>
      <c r="B45" s="24">
        <f>SUM(B46:B47)</f>
        <v>17</v>
      </c>
      <c r="C45" s="28" t="s">
        <v>29</v>
      </c>
      <c r="D45" s="28" t="s">
        <v>35</v>
      </c>
      <c r="E45" s="24">
        <f aca="true" t="shared" si="9" ref="E45:J45">SUM(E46:E47)</f>
        <v>944</v>
      </c>
      <c r="F45" s="24">
        <f t="shared" si="9"/>
        <v>421</v>
      </c>
      <c r="G45" s="24">
        <f t="shared" si="9"/>
        <v>523</v>
      </c>
      <c r="H45" s="24">
        <f t="shared" si="9"/>
        <v>110</v>
      </c>
      <c r="I45" s="24">
        <f t="shared" si="9"/>
        <v>61</v>
      </c>
      <c r="J45" s="24">
        <f t="shared" si="9"/>
        <v>49</v>
      </c>
      <c r="K45" s="28" t="s">
        <v>35</v>
      </c>
      <c r="L45" s="28" t="s">
        <v>35</v>
      </c>
      <c r="M45" s="28" t="s">
        <v>35</v>
      </c>
      <c r="N45" s="28" t="s">
        <v>35</v>
      </c>
      <c r="O45" s="28" t="s">
        <v>35</v>
      </c>
      <c r="P45" s="28" t="s">
        <v>35</v>
      </c>
      <c r="Q45" s="28" t="s">
        <v>35</v>
      </c>
      <c r="R45" s="28" t="s">
        <v>35</v>
      </c>
      <c r="S45" s="28" t="s">
        <v>35</v>
      </c>
      <c r="T45" s="28" t="s">
        <v>35</v>
      </c>
      <c r="U45" s="28" t="s">
        <v>35</v>
      </c>
      <c r="V45" s="24">
        <f>SUM(V46:V47)</f>
        <v>34</v>
      </c>
      <c r="W45" s="26">
        <f>E45/H45</f>
        <v>8.581818181818182</v>
      </c>
    </row>
    <row r="46" spans="1:23" ht="14.25">
      <c r="A46" s="27" t="s">
        <v>31</v>
      </c>
      <c r="B46" s="24">
        <v>1</v>
      </c>
      <c r="C46" s="28" t="s">
        <v>29</v>
      </c>
      <c r="D46" s="28" t="s">
        <v>35</v>
      </c>
      <c r="E46" s="24">
        <v>59</v>
      </c>
      <c r="F46" s="24">
        <v>4</v>
      </c>
      <c r="G46" s="24">
        <v>55</v>
      </c>
      <c r="H46" s="24">
        <v>2</v>
      </c>
      <c r="I46" s="28" t="s">
        <v>29</v>
      </c>
      <c r="J46" s="24">
        <v>2</v>
      </c>
      <c r="K46" s="28" t="s">
        <v>35</v>
      </c>
      <c r="L46" s="28" t="s">
        <v>35</v>
      </c>
      <c r="M46" s="28" t="s">
        <v>35</v>
      </c>
      <c r="N46" s="28" t="s">
        <v>35</v>
      </c>
      <c r="O46" s="28" t="s">
        <v>35</v>
      </c>
      <c r="P46" s="28" t="s">
        <v>35</v>
      </c>
      <c r="Q46" s="28" t="s">
        <v>35</v>
      </c>
      <c r="R46" s="28" t="s">
        <v>35</v>
      </c>
      <c r="S46" s="28" t="s">
        <v>35</v>
      </c>
      <c r="T46" s="28" t="s">
        <v>35</v>
      </c>
      <c r="U46" s="28" t="s">
        <v>35</v>
      </c>
      <c r="V46" s="24">
        <v>1</v>
      </c>
      <c r="W46" s="26">
        <f>E46/H46</f>
        <v>29.5</v>
      </c>
    </row>
    <row r="47" spans="1:23" ht="14.25">
      <c r="A47" s="27" t="s">
        <v>32</v>
      </c>
      <c r="B47" s="24">
        <v>16</v>
      </c>
      <c r="C47" s="28" t="s">
        <v>29</v>
      </c>
      <c r="D47" s="28" t="s">
        <v>35</v>
      </c>
      <c r="E47" s="24">
        <v>885</v>
      </c>
      <c r="F47" s="24">
        <v>417</v>
      </c>
      <c r="G47" s="24">
        <v>468</v>
      </c>
      <c r="H47" s="24">
        <f>I47+J47</f>
        <v>108</v>
      </c>
      <c r="I47" s="24">
        <v>61</v>
      </c>
      <c r="J47" s="24">
        <v>47</v>
      </c>
      <c r="K47" s="28" t="s">
        <v>35</v>
      </c>
      <c r="L47" s="28" t="s">
        <v>35</v>
      </c>
      <c r="M47" s="28" t="s">
        <v>35</v>
      </c>
      <c r="N47" s="28" t="s">
        <v>35</v>
      </c>
      <c r="O47" s="28" t="s">
        <v>35</v>
      </c>
      <c r="P47" s="28" t="s">
        <v>35</v>
      </c>
      <c r="Q47" s="28" t="s">
        <v>35</v>
      </c>
      <c r="R47" s="28" t="s">
        <v>35</v>
      </c>
      <c r="S47" s="28" t="s">
        <v>35</v>
      </c>
      <c r="T47" s="28" t="s">
        <v>35</v>
      </c>
      <c r="U47" s="28" t="s">
        <v>35</v>
      </c>
      <c r="V47" s="24">
        <v>33</v>
      </c>
      <c r="W47" s="26">
        <f>E47/H47</f>
        <v>8.194444444444445</v>
      </c>
    </row>
    <row r="48" spans="1:23" ht="14.25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ht="14.25">
      <c r="A49" s="1" t="s">
        <v>49</v>
      </c>
    </row>
    <row r="50" ht="14.25">
      <c r="A50" s="1" t="s">
        <v>50</v>
      </c>
    </row>
    <row r="51" ht="14.25">
      <c r="A51" s="52" t="s">
        <v>51</v>
      </c>
    </row>
  </sheetData>
  <printOptions/>
  <pageMargins left="0.984251968503937" right="0.984251968503937" top="0.3937007874015748" bottom="0.3937007874015748" header="0" footer="0"/>
  <pageSetup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1">
      <selection activeCell="E26" sqref="E26"/>
    </sheetView>
  </sheetViews>
  <sheetFormatPr defaultColWidth="8.796875" defaultRowHeight="15"/>
  <cols>
    <col min="1" max="1" width="14.3984375" style="86" customWidth="1"/>
    <col min="2" max="5" width="10.19921875" style="86" customWidth="1"/>
    <col min="6" max="6" width="10.8984375" style="86" customWidth="1"/>
    <col min="7" max="7" width="14.59765625" style="86" customWidth="1"/>
    <col min="8" max="8" width="10.19921875" style="86" customWidth="1"/>
    <col min="9" max="16384" width="9.19921875" style="86" customWidth="1"/>
  </cols>
  <sheetData>
    <row r="3" spans="1:7" ht="15" thickBot="1">
      <c r="A3" s="101" t="s">
        <v>52</v>
      </c>
      <c r="B3" s="102"/>
      <c r="C3" s="102"/>
      <c r="D3" s="102"/>
      <c r="E3" s="102"/>
      <c r="F3" s="102"/>
      <c r="G3" s="103" t="s">
        <v>53</v>
      </c>
    </row>
    <row r="4" spans="1:7" ht="15" thickTop="1">
      <c r="A4" s="133"/>
      <c r="B4" s="140"/>
      <c r="C4" s="141" t="s">
        <v>54</v>
      </c>
      <c r="D4" s="142"/>
      <c r="E4" s="142"/>
      <c r="F4" s="142"/>
      <c r="G4" s="142"/>
    </row>
    <row r="5" spans="1:8" ht="14.25">
      <c r="A5" s="176" t="s">
        <v>55</v>
      </c>
      <c r="B5" s="87" t="s">
        <v>56</v>
      </c>
      <c r="C5" s="89" t="s">
        <v>57</v>
      </c>
      <c r="D5" s="88"/>
      <c r="E5" s="88"/>
      <c r="F5" s="90"/>
      <c r="G5" s="95" t="s">
        <v>58</v>
      </c>
      <c r="H5" s="97"/>
    </row>
    <row r="6" spans="1:8" ht="14.25">
      <c r="A6" s="133"/>
      <c r="B6" s="139"/>
      <c r="C6" s="91" t="s">
        <v>59</v>
      </c>
      <c r="D6" s="112" t="s">
        <v>60</v>
      </c>
      <c r="E6" s="92" t="s">
        <v>61</v>
      </c>
      <c r="F6" s="112" t="s">
        <v>62</v>
      </c>
      <c r="G6" s="96" t="s">
        <v>63</v>
      </c>
      <c r="H6" s="97"/>
    </row>
    <row r="7" spans="1:2" ht="14.25">
      <c r="A7" s="144" t="s">
        <v>64</v>
      </c>
      <c r="B7" s="106"/>
    </row>
    <row r="8" spans="1:7" ht="14.25">
      <c r="A8" s="143" t="s">
        <v>65</v>
      </c>
      <c r="B8" s="106">
        <f>SUM(C8:F8)</f>
        <v>1430</v>
      </c>
      <c r="C8" s="86">
        <v>1050</v>
      </c>
      <c r="D8" s="86">
        <v>2</v>
      </c>
      <c r="E8" s="86">
        <v>309</v>
      </c>
      <c r="F8" s="86">
        <v>69</v>
      </c>
      <c r="G8" s="94">
        <v>94.1</v>
      </c>
    </row>
    <row r="9" spans="1:7" ht="14.25">
      <c r="A9" s="135">
        <v>10</v>
      </c>
      <c r="B9" s="106">
        <f>SUM(C9:F9)</f>
        <v>1380</v>
      </c>
      <c r="C9" s="86">
        <v>928</v>
      </c>
      <c r="D9" s="86">
        <v>1</v>
      </c>
      <c r="E9" s="86">
        <v>395</v>
      </c>
      <c r="F9" s="86">
        <v>56</v>
      </c>
      <c r="G9" s="94">
        <v>93.5</v>
      </c>
    </row>
    <row r="10" spans="1:7" ht="14.25">
      <c r="A10" s="135">
        <v>11</v>
      </c>
      <c r="B10" s="106">
        <f>SUM(C10:F10)</f>
        <v>1295</v>
      </c>
      <c r="C10" s="86">
        <v>853</v>
      </c>
      <c r="D10" s="86">
        <v>1</v>
      </c>
      <c r="E10" s="86">
        <v>393</v>
      </c>
      <c r="F10" s="86">
        <v>48</v>
      </c>
      <c r="G10" s="94">
        <v>90.5</v>
      </c>
    </row>
    <row r="11" spans="1:7" ht="14.25">
      <c r="A11" s="135" t="s">
        <v>66</v>
      </c>
      <c r="B11" s="106">
        <f aca="true" t="shared" si="0" ref="B11:G11">B10-B9</f>
        <v>-85</v>
      </c>
      <c r="C11" s="86">
        <f t="shared" si="0"/>
        <v>-75</v>
      </c>
      <c r="D11" s="86">
        <f t="shared" si="0"/>
        <v>0</v>
      </c>
      <c r="E11" s="86">
        <f t="shared" si="0"/>
        <v>-2</v>
      </c>
      <c r="F11" s="86">
        <f t="shared" si="0"/>
        <v>-8</v>
      </c>
      <c r="G11" s="94">
        <f t="shared" si="0"/>
        <v>-3</v>
      </c>
    </row>
    <row r="12" spans="1:7" ht="14.25">
      <c r="A12" s="135"/>
      <c r="B12" s="106"/>
      <c r="G12" s="94"/>
    </row>
    <row r="13" spans="1:7" ht="14.25">
      <c r="A13" s="143" t="s">
        <v>67</v>
      </c>
      <c r="B13" s="106"/>
      <c r="G13" s="94"/>
    </row>
    <row r="14" spans="1:7" ht="14.25">
      <c r="A14" s="143" t="s">
        <v>65</v>
      </c>
      <c r="B14" s="106">
        <f>SUM(C14:F14)</f>
        <v>2555</v>
      </c>
      <c r="C14" s="86">
        <v>898</v>
      </c>
      <c r="D14" s="86">
        <v>1</v>
      </c>
      <c r="E14" s="86">
        <v>1513</v>
      </c>
      <c r="F14" s="86">
        <v>143</v>
      </c>
      <c r="G14" s="94">
        <v>295.6</v>
      </c>
    </row>
    <row r="15" spans="1:7" ht="14.25">
      <c r="A15" s="135">
        <v>10</v>
      </c>
      <c r="B15" s="106">
        <f>SUM(C15:F15)</f>
        <v>2629</v>
      </c>
      <c r="C15" s="86">
        <v>855</v>
      </c>
      <c r="D15" s="86">
        <v>0</v>
      </c>
      <c r="E15" s="86">
        <v>1696</v>
      </c>
      <c r="F15" s="86">
        <v>78</v>
      </c>
      <c r="G15" s="94">
        <v>309.5</v>
      </c>
    </row>
    <row r="16" spans="1:7" ht="14.25">
      <c r="A16" s="135">
        <v>11</v>
      </c>
      <c r="B16" s="106">
        <f>SUM(C16:F16)</f>
        <v>2572</v>
      </c>
      <c r="C16" s="86">
        <v>779</v>
      </c>
      <c r="D16" s="86">
        <v>3</v>
      </c>
      <c r="E16" s="86">
        <v>1713</v>
      </c>
      <c r="F16" s="86">
        <v>77</v>
      </c>
      <c r="G16" s="94">
        <v>310.3</v>
      </c>
    </row>
    <row r="17" spans="1:7" ht="14.25">
      <c r="A17" s="135" t="s">
        <v>66</v>
      </c>
      <c r="B17" s="106">
        <f aca="true" t="shared" si="1" ref="B17:G17">B16-B15</f>
        <v>-57</v>
      </c>
      <c r="C17" s="86">
        <f t="shared" si="1"/>
        <v>-76</v>
      </c>
      <c r="D17" s="86">
        <f t="shared" si="1"/>
        <v>3</v>
      </c>
      <c r="E17" s="86">
        <f t="shared" si="1"/>
        <v>17</v>
      </c>
      <c r="F17" s="86">
        <f t="shared" si="1"/>
        <v>-1</v>
      </c>
      <c r="G17" s="94">
        <f t="shared" si="1"/>
        <v>0.8000000000000114</v>
      </c>
    </row>
    <row r="18" spans="1:7" ht="14.25">
      <c r="A18" s="134"/>
      <c r="B18" s="113"/>
      <c r="C18" s="93"/>
      <c r="D18" s="93"/>
      <c r="E18" s="93"/>
      <c r="F18" s="93"/>
      <c r="G18" s="93"/>
    </row>
    <row r="19" ht="14.25">
      <c r="A19" s="85" t="s">
        <v>68</v>
      </c>
    </row>
    <row r="20" ht="14.25">
      <c r="A20" s="85" t="s">
        <v>69</v>
      </c>
    </row>
    <row r="21" ht="14.25">
      <c r="A21" s="85"/>
    </row>
  </sheetData>
  <printOptions/>
  <pageMargins left="0.75" right="0.75" top="1" bottom="1" header="0.512" footer="0.512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7"/>
  <sheetViews>
    <sheetView workbookViewId="0" topLeftCell="A1">
      <selection activeCell="L10" sqref="L10"/>
    </sheetView>
  </sheetViews>
  <sheetFormatPr defaultColWidth="8.796875" defaultRowHeight="15"/>
  <cols>
    <col min="1" max="1" width="18.69921875" style="77" customWidth="1"/>
    <col min="2" max="4" width="7.19921875" style="77" customWidth="1"/>
    <col min="5" max="5" width="8.3984375" style="77" customWidth="1"/>
    <col min="6" max="9" width="7.19921875" style="77" customWidth="1"/>
    <col min="10" max="16384" width="8.8984375" style="77" customWidth="1"/>
  </cols>
  <sheetData>
    <row r="3" spans="1:9" ht="15" thickBot="1">
      <c r="A3" s="180" t="s">
        <v>70</v>
      </c>
      <c r="B3" s="148"/>
      <c r="C3" s="148"/>
      <c r="D3" s="148"/>
      <c r="E3" s="148"/>
      <c r="F3" s="148"/>
      <c r="G3" s="148"/>
      <c r="H3" s="147" t="s">
        <v>71</v>
      </c>
      <c r="I3" s="148"/>
    </row>
    <row r="4" spans="1:9" ht="15" thickTop="1">
      <c r="A4" s="177" t="s">
        <v>57</v>
      </c>
      <c r="B4" s="145" t="s">
        <v>72</v>
      </c>
      <c r="C4" s="146"/>
      <c r="D4" s="146"/>
      <c r="E4" s="146"/>
      <c r="F4" s="151" t="s">
        <v>73</v>
      </c>
      <c r="G4" s="152"/>
      <c r="H4" s="152"/>
      <c r="I4" s="146"/>
    </row>
    <row r="5" spans="1:9" ht="14.25">
      <c r="A5" s="82"/>
      <c r="B5" s="79" t="s">
        <v>56</v>
      </c>
      <c r="C5" s="79" t="s">
        <v>74</v>
      </c>
      <c r="D5" s="79" t="s">
        <v>75</v>
      </c>
      <c r="E5" s="79" t="s">
        <v>76</v>
      </c>
      <c r="F5" s="78" t="s">
        <v>56</v>
      </c>
      <c r="G5" s="79" t="s">
        <v>74</v>
      </c>
      <c r="H5" s="79" t="s">
        <v>75</v>
      </c>
      <c r="I5" s="79" t="s">
        <v>76</v>
      </c>
    </row>
    <row r="6" spans="1:9" ht="14.25">
      <c r="A6" s="181" t="s">
        <v>77</v>
      </c>
      <c r="B6" s="182">
        <v>1037</v>
      </c>
      <c r="C6" s="182">
        <v>460</v>
      </c>
      <c r="D6" s="182">
        <v>444</v>
      </c>
      <c r="E6" s="182">
        <v>133</v>
      </c>
      <c r="F6" s="182">
        <v>1143</v>
      </c>
      <c r="G6" s="182">
        <v>570</v>
      </c>
      <c r="H6" s="182">
        <v>418</v>
      </c>
      <c r="I6" s="182">
        <v>155</v>
      </c>
    </row>
    <row r="7" spans="1:9" ht="14.25">
      <c r="A7" s="82" t="s">
        <v>78</v>
      </c>
      <c r="B7" s="80">
        <v>27</v>
      </c>
      <c r="C7" s="80">
        <v>11</v>
      </c>
      <c r="D7" s="80">
        <v>13</v>
      </c>
      <c r="E7" s="80">
        <v>3</v>
      </c>
      <c r="F7" s="184">
        <v>28</v>
      </c>
      <c r="G7" s="80">
        <v>20</v>
      </c>
      <c r="H7" s="80">
        <v>8</v>
      </c>
      <c r="I7" s="80">
        <v>0</v>
      </c>
    </row>
    <row r="8" spans="1:9" ht="14.25">
      <c r="A8" s="82" t="s">
        <v>79</v>
      </c>
      <c r="B8" s="80">
        <v>15</v>
      </c>
      <c r="C8" s="80">
        <v>7</v>
      </c>
      <c r="D8" s="80">
        <v>6</v>
      </c>
      <c r="E8" s="80">
        <v>2</v>
      </c>
      <c r="F8" s="184">
        <v>17</v>
      </c>
      <c r="G8" s="80">
        <v>5</v>
      </c>
      <c r="H8" s="80">
        <v>9</v>
      </c>
      <c r="I8" s="80">
        <v>3</v>
      </c>
    </row>
    <row r="9" spans="1:9" ht="14.25">
      <c r="A9" s="82" t="s">
        <v>60</v>
      </c>
      <c r="B9" s="80">
        <v>7</v>
      </c>
      <c r="C9" s="80">
        <v>2</v>
      </c>
      <c r="D9" s="80">
        <v>4</v>
      </c>
      <c r="E9" s="80">
        <v>1</v>
      </c>
      <c r="F9" s="184">
        <v>16</v>
      </c>
      <c r="G9" s="80">
        <v>2</v>
      </c>
      <c r="H9" s="80">
        <v>11</v>
      </c>
      <c r="I9" s="80">
        <v>3</v>
      </c>
    </row>
    <row r="10" spans="1:9" ht="14.25">
      <c r="A10" s="82" t="s">
        <v>80</v>
      </c>
      <c r="B10" s="80">
        <v>100</v>
      </c>
      <c r="C10" s="80">
        <v>41</v>
      </c>
      <c r="D10" s="80">
        <v>41</v>
      </c>
      <c r="E10" s="80">
        <v>18</v>
      </c>
      <c r="F10" s="184">
        <v>117</v>
      </c>
      <c r="G10" s="80">
        <v>55</v>
      </c>
      <c r="H10" s="80">
        <v>35</v>
      </c>
      <c r="I10" s="80">
        <v>27</v>
      </c>
    </row>
    <row r="11" spans="1:9" ht="14.25">
      <c r="A11" s="82" t="s">
        <v>81</v>
      </c>
      <c r="B11" s="80">
        <v>566</v>
      </c>
      <c r="C11" s="80">
        <v>244</v>
      </c>
      <c r="D11" s="80">
        <v>244</v>
      </c>
      <c r="E11" s="80">
        <v>78</v>
      </c>
      <c r="F11" s="184">
        <v>604</v>
      </c>
      <c r="G11" s="80">
        <v>296</v>
      </c>
      <c r="H11" s="80">
        <v>222</v>
      </c>
      <c r="I11" s="80">
        <v>86</v>
      </c>
    </row>
    <row r="12" spans="1:9" ht="14.25">
      <c r="A12" s="82" t="s">
        <v>82</v>
      </c>
      <c r="B12" s="80">
        <v>28</v>
      </c>
      <c r="C12" s="80">
        <v>14</v>
      </c>
      <c r="D12" s="80">
        <v>11</v>
      </c>
      <c r="E12" s="80">
        <v>3</v>
      </c>
      <c r="F12" s="184">
        <v>22</v>
      </c>
      <c r="G12" s="80">
        <v>9</v>
      </c>
      <c r="H12" s="80">
        <v>10</v>
      </c>
      <c r="I12" s="80">
        <v>3</v>
      </c>
    </row>
    <row r="13" spans="1:9" ht="14.25">
      <c r="A13" s="83" t="s">
        <v>83</v>
      </c>
      <c r="B13" s="80">
        <v>278</v>
      </c>
      <c r="C13" s="80">
        <v>137</v>
      </c>
      <c r="D13" s="80">
        <v>119</v>
      </c>
      <c r="E13" s="80">
        <v>22</v>
      </c>
      <c r="F13" s="184">
        <v>339</v>
      </c>
      <c r="G13" s="80">
        <v>183</v>
      </c>
      <c r="H13" s="80">
        <v>123</v>
      </c>
      <c r="I13" s="80">
        <v>33</v>
      </c>
    </row>
    <row r="14" spans="1:9" ht="18.75" customHeight="1">
      <c r="A14" s="82" t="s">
        <v>62</v>
      </c>
      <c r="B14" s="80">
        <v>16</v>
      </c>
      <c r="C14" s="80">
        <v>4</v>
      </c>
      <c r="D14" s="80">
        <v>6</v>
      </c>
      <c r="E14" s="80">
        <v>6</v>
      </c>
      <c r="F14" s="184">
        <v>0</v>
      </c>
      <c r="G14" s="80">
        <v>0</v>
      </c>
      <c r="H14" s="80">
        <v>0</v>
      </c>
      <c r="I14" s="80">
        <v>0</v>
      </c>
    </row>
    <row r="15" spans="1:9" ht="14.25">
      <c r="A15" s="149" t="s">
        <v>84</v>
      </c>
      <c r="B15" s="183">
        <v>64354</v>
      </c>
      <c r="C15" s="80">
        <v>22076</v>
      </c>
      <c r="D15" s="80">
        <v>21301</v>
      </c>
      <c r="E15" s="80">
        <v>20977</v>
      </c>
      <c r="F15" s="184">
        <v>64298</v>
      </c>
      <c r="G15" s="80">
        <v>22177</v>
      </c>
      <c r="H15" s="80">
        <v>21493</v>
      </c>
      <c r="I15" s="80">
        <v>20628</v>
      </c>
    </row>
    <row r="16" spans="1:13" ht="14.25">
      <c r="A16" s="84" t="s">
        <v>85</v>
      </c>
      <c r="B16" s="81">
        <v>1.6113994468098332</v>
      </c>
      <c r="C16" s="81">
        <v>2.0837108171770247</v>
      </c>
      <c r="D16" s="81">
        <v>2.08440918266748</v>
      </c>
      <c r="E16" s="81">
        <v>0.6340277446727368</v>
      </c>
      <c r="F16" s="185">
        <v>1.7776602693707424</v>
      </c>
      <c r="G16" s="81">
        <v>2.5702304189024665</v>
      </c>
      <c r="H16" s="81">
        <v>1.9448192434746197</v>
      </c>
      <c r="I16" s="81">
        <v>0.751405856117898</v>
      </c>
      <c r="K16" s="179"/>
      <c r="M16" s="179"/>
    </row>
    <row r="17" spans="1:9" ht="14.25">
      <c r="A17" s="149" t="s">
        <v>86</v>
      </c>
      <c r="B17" s="150"/>
      <c r="C17" s="150"/>
      <c r="D17" s="150"/>
      <c r="E17" s="150"/>
      <c r="F17" s="150"/>
      <c r="G17" s="150"/>
      <c r="H17" s="150"/>
      <c r="I17" s="150"/>
    </row>
  </sheetData>
  <printOptions/>
  <pageMargins left="0.6" right="0.37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20"/>
  <sheetViews>
    <sheetView zoomScale="75" zoomScaleNormal="75" workbookViewId="0" topLeftCell="A1">
      <selection activeCell="A21" sqref="A21"/>
    </sheetView>
  </sheetViews>
  <sheetFormatPr defaultColWidth="8.796875" defaultRowHeight="15"/>
  <cols>
    <col min="1" max="1" width="13" style="86" customWidth="1"/>
    <col min="2" max="2" width="8" style="86" customWidth="1"/>
    <col min="3" max="4" width="7.09765625" style="86" customWidth="1"/>
    <col min="5" max="5" width="8.59765625" style="86" customWidth="1"/>
    <col min="6" max="6" width="10.69921875" style="86" customWidth="1"/>
    <col min="7" max="7" width="10.8984375" style="86" customWidth="1"/>
    <col min="8" max="9" width="8.8984375" style="86" customWidth="1"/>
    <col min="10" max="10" width="8.19921875" style="86" customWidth="1"/>
    <col min="11" max="11" width="7.5" style="86" customWidth="1"/>
    <col min="12" max="12" width="11.19921875" style="86" customWidth="1"/>
    <col min="13" max="18" width="8.8984375" style="86" customWidth="1"/>
    <col min="19" max="16384" width="11" style="86" customWidth="1"/>
  </cols>
  <sheetData>
    <row r="2" ht="14.25">
      <c r="A2" s="186" t="s">
        <v>87</v>
      </c>
    </row>
    <row r="4" spans="1:18" ht="15" thickBot="1">
      <c r="A4" s="101" t="s">
        <v>33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 t="s">
        <v>71</v>
      </c>
      <c r="R4" s="102"/>
    </row>
    <row r="5" spans="2:17" ht="17.25" customHeight="1" thickTop="1">
      <c r="B5" s="104" t="s">
        <v>88</v>
      </c>
      <c r="C5" s="105"/>
      <c r="D5" s="105"/>
      <c r="E5" s="118" t="s">
        <v>89</v>
      </c>
      <c r="F5" s="118" t="s">
        <v>90</v>
      </c>
      <c r="G5" s="118" t="s">
        <v>91</v>
      </c>
      <c r="H5" s="118" t="s">
        <v>92</v>
      </c>
      <c r="I5" s="118" t="s">
        <v>93</v>
      </c>
      <c r="J5" s="121" t="s">
        <v>94</v>
      </c>
      <c r="K5" s="118" t="s">
        <v>95</v>
      </c>
      <c r="L5" s="121"/>
      <c r="M5" s="118"/>
      <c r="N5" s="99" t="s">
        <v>96</v>
      </c>
      <c r="P5" s="118"/>
      <c r="Q5" s="99" t="s">
        <v>97</v>
      </c>
    </row>
    <row r="6" spans="1:18" s="98" customFormat="1" ht="51.75" customHeight="1">
      <c r="A6" s="100" t="s">
        <v>55</v>
      </c>
      <c r="B6" s="107" t="s">
        <v>56</v>
      </c>
      <c r="C6" s="119" t="s">
        <v>23</v>
      </c>
      <c r="D6" s="108" t="s">
        <v>24</v>
      </c>
      <c r="E6" s="122" t="s">
        <v>98</v>
      </c>
      <c r="F6" s="123" t="s">
        <v>99</v>
      </c>
      <c r="G6" s="123" t="s">
        <v>100</v>
      </c>
      <c r="H6" s="124" t="s">
        <v>101</v>
      </c>
      <c r="I6" s="125" t="s">
        <v>102</v>
      </c>
      <c r="J6" s="126" t="s">
        <v>103</v>
      </c>
      <c r="K6" s="127" t="s">
        <v>104</v>
      </c>
      <c r="L6" s="128" t="s">
        <v>105</v>
      </c>
      <c r="M6" s="107" t="s">
        <v>56</v>
      </c>
      <c r="N6" s="119" t="s">
        <v>23</v>
      </c>
      <c r="O6" s="108" t="s">
        <v>24</v>
      </c>
      <c r="P6" s="107" t="s">
        <v>56</v>
      </c>
      <c r="Q6" s="119" t="s">
        <v>23</v>
      </c>
      <c r="R6" s="115" t="s">
        <v>24</v>
      </c>
    </row>
    <row r="7" spans="1:18" ht="14.25">
      <c r="A7" s="117" t="s">
        <v>106</v>
      </c>
      <c r="B7" s="95">
        <f>SUM(C7:D7)</f>
        <v>28936</v>
      </c>
      <c r="C7" s="109">
        <v>14770</v>
      </c>
      <c r="D7" s="109">
        <v>14166</v>
      </c>
      <c r="E7" s="97">
        <v>27542</v>
      </c>
      <c r="F7" s="97">
        <v>305</v>
      </c>
      <c r="G7" s="97">
        <v>177</v>
      </c>
      <c r="H7" s="120" t="s">
        <v>107</v>
      </c>
      <c r="I7" s="97">
        <v>480</v>
      </c>
      <c r="J7" s="97">
        <v>432</v>
      </c>
      <c r="K7" s="97">
        <v>0</v>
      </c>
      <c r="L7" s="97">
        <v>66</v>
      </c>
      <c r="M7" s="110">
        <v>95.2</v>
      </c>
      <c r="N7" s="110">
        <v>93.5</v>
      </c>
      <c r="O7" s="110">
        <v>96.9</v>
      </c>
      <c r="P7" s="110">
        <v>1.9</v>
      </c>
      <c r="Q7" s="110">
        <v>3</v>
      </c>
      <c r="R7" s="110">
        <v>0.8</v>
      </c>
    </row>
    <row r="8" spans="1:18" ht="14.25">
      <c r="A8" s="135">
        <v>11</v>
      </c>
      <c r="B8" s="106">
        <f>SUM(C8:D8)</f>
        <v>28988</v>
      </c>
      <c r="C8" s="97">
        <v>15011</v>
      </c>
      <c r="D8" s="97">
        <v>13977</v>
      </c>
      <c r="E8" s="97">
        <v>27717</v>
      </c>
      <c r="F8" s="97">
        <v>275</v>
      </c>
      <c r="G8" s="97">
        <v>202</v>
      </c>
      <c r="H8" s="97">
        <v>4</v>
      </c>
      <c r="I8" s="97">
        <v>345</v>
      </c>
      <c r="J8" s="97">
        <v>442</v>
      </c>
      <c r="K8" s="97">
        <v>3</v>
      </c>
      <c r="L8" s="97">
        <v>68</v>
      </c>
      <c r="M8" s="111">
        <v>95.6</v>
      </c>
      <c r="N8" s="111">
        <v>94.4</v>
      </c>
      <c r="O8" s="111">
        <v>96.9</v>
      </c>
      <c r="P8" s="111">
        <v>1.4</v>
      </c>
      <c r="Q8" s="111">
        <v>2.1</v>
      </c>
      <c r="R8" s="116">
        <v>0.7</v>
      </c>
    </row>
    <row r="9" spans="1:18" ht="14.25">
      <c r="A9" s="135">
        <v>12</v>
      </c>
      <c r="B9" s="106">
        <f>SUM(C9:D9)</f>
        <v>28448</v>
      </c>
      <c r="C9" s="97">
        <v>14444</v>
      </c>
      <c r="D9" s="97">
        <v>14004</v>
      </c>
      <c r="E9" s="97">
        <v>27382</v>
      </c>
      <c r="F9" s="97">
        <v>188</v>
      </c>
      <c r="G9" s="97">
        <v>132</v>
      </c>
      <c r="H9" s="97">
        <v>3</v>
      </c>
      <c r="I9" s="97">
        <v>294</v>
      </c>
      <c r="J9" s="97">
        <v>447</v>
      </c>
      <c r="K9" s="97">
        <v>2</v>
      </c>
      <c r="L9" s="97">
        <v>42</v>
      </c>
      <c r="M9" s="111">
        <v>96.3</v>
      </c>
      <c r="N9" s="111">
        <v>95.1</v>
      </c>
      <c r="O9" s="111">
        <v>97.4</v>
      </c>
      <c r="P9" s="111">
        <v>1.2</v>
      </c>
      <c r="Q9" s="111">
        <v>1.8</v>
      </c>
      <c r="R9" s="111">
        <v>0.6</v>
      </c>
    </row>
    <row r="10" spans="1:18" ht="14.25">
      <c r="A10" s="136" t="s">
        <v>108</v>
      </c>
      <c r="B10" s="113">
        <f>B9-B8</f>
        <v>-540</v>
      </c>
      <c r="C10" s="93">
        <f aca="true" t="shared" si="0" ref="C10:L10">C9-C8</f>
        <v>-567</v>
      </c>
      <c r="D10" s="93">
        <f t="shared" si="0"/>
        <v>27</v>
      </c>
      <c r="E10" s="93">
        <f t="shared" si="0"/>
        <v>-335</v>
      </c>
      <c r="F10" s="93">
        <f t="shared" si="0"/>
        <v>-87</v>
      </c>
      <c r="G10" s="93">
        <f t="shared" si="0"/>
        <v>-70</v>
      </c>
      <c r="H10" s="93">
        <f t="shared" si="0"/>
        <v>-1</v>
      </c>
      <c r="I10" s="93">
        <f t="shared" si="0"/>
        <v>-51</v>
      </c>
      <c r="J10" s="93">
        <f t="shared" si="0"/>
        <v>5</v>
      </c>
      <c r="K10" s="93">
        <f t="shared" si="0"/>
        <v>-1</v>
      </c>
      <c r="L10" s="93">
        <f t="shared" si="0"/>
        <v>-26</v>
      </c>
      <c r="M10" s="114">
        <f aca="true" t="shared" si="1" ref="M10:R10">M9-M8</f>
        <v>0.7000000000000028</v>
      </c>
      <c r="N10" s="114">
        <f t="shared" si="1"/>
        <v>0.6999999999999886</v>
      </c>
      <c r="O10" s="114">
        <f t="shared" si="1"/>
        <v>0.5</v>
      </c>
      <c r="P10" s="114">
        <f t="shared" si="1"/>
        <v>-0.19999999999999996</v>
      </c>
      <c r="Q10" s="114">
        <f t="shared" si="1"/>
        <v>-0.30000000000000004</v>
      </c>
      <c r="R10" s="114">
        <f t="shared" si="1"/>
        <v>-0.09999999999999998</v>
      </c>
    </row>
    <row r="11" ht="12" customHeight="1"/>
    <row r="12" ht="12.75" customHeight="1"/>
    <row r="13" spans="1:18" ht="15" thickBot="1">
      <c r="A13" s="101" t="s">
        <v>34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</row>
    <row r="14" spans="2:17" ht="15" thickTop="1">
      <c r="B14" s="104" t="s">
        <v>88</v>
      </c>
      <c r="C14" s="105"/>
      <c r="D14" s="105"/>
      <c r="E14" s="121" t="s">
        <v>89</v>
      </c>
      <c r="F14" s="121" t="s">
        <v>90</v>
      </c>
      <c r="G14" s="121" t="s">
        <v>91</v>
      </c>
      <c r="H14" s="121" t="s">
        <v>92</v>
      </c>
      <c r="I14" s="121" t="s">
        <v>93</v>
      </c>
      <c r="J14" s="118" t="s">
        <v>94</v>
      </c>
      <c r="K14" s="121" t="s">
        <v>95</v>
      </c>
      <c r="L14" s="121"/>
      <c r="M14" s="118"/>
      <c r="N14" s="99" t="s">
        <v>96</v>
      </c>
      <c r="P14" s="118"/>
      <c r="Q14" s="99" t="s">
        <v>97</v>
      </c>
    </row>
    <row r="15" spans="1:18" ht="48" customHeight="1">
      <c r="A15" s="100" t="s">
        <v>55</v>
      </c>
      <c r="B15" s="107" t="s">
        <v>56</v>
      </c>
      <c r="C15" s="119" t="s">
        <v>23</v>
      </c>
      <c r="D15" s="108" t="s">
        <v>24</v>
      </c>
      <c r="E15" s="130" t="s">
        <v>109</v>
      </c>
      <c r="F15" s="132" t="s">
        <v>110</v>
      </c>
      <c r="G15" s="132" t="s">
        <v>100</v>
      </c>
      <c r="H15" s="128" t="s">
        <v>101</v>
      </c>
      <c r="I15" s="131" t="s">
        <v>102</v>
      </c>
      <c r="J15" s="129" t="s">
        <v>103</v>
      </c>
      <c r="K15" s="130" t="s">
        <v>104</v>
      </c>
      <c r="L15" s="128" t="s">
        <v>105</v>
      </c>
      <c r="M15" s="119" t="s">
        <v>56</v>
      </c>
      <c r="N15" s="119" t="s">
        <v>23</v>
      </c>
      <c r="O15" s="108" t="s">
        <v>24</v>
      </c>
      <c r="P15" s="107" t="s">
        <v>56</v>
      </c>
      <c r="Q15" s="119" t="s">
        <v>23</v>
      </c>
      <c r="R15" s="108" t="s">
        <v>24</v>
      </c>
    </row>
    <row r="16" spans="1:18" ht="14.25">
      <c r="A16" s="137" t="s">
        <v>106</v>
      </c>
      <c r="B16" s="95">
        <f>SUM(C16:D16)</f>
        <v>27013</v>
      </c>
      <c r="C16" s="109">
        <v>13381</v>
      </c>
      <c r="D16" s="109">
        <v>13632</v>
      </c>
      <c r="E16" s="97">
        <v>8302</v>
      </c>
      <c r="F16" s="97">
        <v>4423</v>
      </c>
      <c r="G16" s="97">
        <v>2438</v>
      </c>
      <c r="H16" s="120" t="s">
        <v>107</v>
      </c>
      <c r="I16" s="97">
        <v>9853</v>
      </c>
      <c r="J16" s="97">
        <v>1996</v>
      </c>
      <c r="K16" s="97">
        <v>1</v>
      </c>
      <c r="L16" s="97">
        <v>218</v>
      </c>
      <c r="M16" s="110">
        <v>30.7</v>
      </c>
      <c r="N16" s="110">
        <v>27.4</v>
      </c>
      <c r="O16" s="110">
        <v>34</v>
      </c>
      <c r="P16" s="110">
        <v>37.3</v>
      </c>
      <c r="Q16" s="110">
        <v>41.4</v>
      </c>
      <c r="R16" s="110">
        <v>33.3</v>
      </c>
    </row>
    <row r="17" spans="1:18" ht="14.25">
      <c r="A17" s="133">
        <v>11</v>
      </c>
      <c r="B17" s="106">
        <f>SUM(C17:D17)</f>
        <v>25587</v>
      </c>
      <c r="C17" s="97">
        <v>12711</v>
      </c>
      <c r="D17" s="97">
        <v>12876</v>
      </c>
      <c r="E17" s="97">
        <v>8143</v>
      </c>
      <c r="F17" s="97">
        <v>4546</v>
      </c>
      <c r="G17" s="97">
        <v>1762</v>
      </c>
      <c r="H17" s="97">
        <v>503</v>
      </c>
      <c r="I17" s="97">
        <v>8128</v>
      </c>
      <c r="J17" s="97">
        <v>2487</v>
      </c>
      <c r="K17" s="97">
        <v>18</v>
      </c>
      <c r="L17" s="97">
        <v>197</v>
      </c>
      <c r="M17" s="111">
        <v>31.8</v>
      </c>
      <c r="N17" s="111">
        <v>29.1</v>
      </c>
      <c r="O17" s="111">
        <v>34.6</v>
      </c>
      <c r="P17" s="111">
        <v>32.5</v>
      </c>
      <c r="Q17" s="111">
        <v>36.5</v>
      </c>
      <c r="R17" s="111">
        <v>28.7</v>
      </c>
    </row>
    <row r="18" spans="1:18" ht="14.25">
      <c r="A18" s="133">
        <v>12</v>
      </c>
      <c r="B18" s="106">
        <f>SUM(C18:D18)</f>
        <v>25234</v>
      </c>
      <c r="C18" s="97">
        <v>12364</v>
      </c>
      <c r="D18" s="97">
        <v>12870</v>
      </c>
      <c r="E18" s="97">
        <v>8348</v>
      </c>
      <c r="F18" s="97">
        <v>4377</v>
      </c>
      <c r="G18" s="97">
        <v>1774</v>
      </c>
      <c r="H18" s="97">
        <v>341</v>
      </c>
      <c r="I18" s="97">
        <v>7771</v>
      </c>
      <c r="J18" s="97">
        <v>2622</v>
      </c>
      <c r="K18" s="97">
        <v>1</v>
      </c>
      <c r="L18" s="97">
        <v>144</v>
      </c>
      <c r="M18" s="111">
        <v>33.1</v>
      </c>
      <c r="N18" s="111">
        <v>30.7</v>
      </c>
      <c r="O18" s="111">
        <v>35.3</v>
      </c>
      <c r="P18" s="111">
        <v>31.4</v>
      </c>
      <c r="Q18" s="111">
        <v>35.5</v>
      </c>
      <c r="R18" s="111">
        <v>27.4</v>
      </c>
    </row>
    <row r="19" spans="1:18" ht="14.25">
      <c r="A19" s="138" t="s">
        <v>108</v>
      </c>
      <c r="B19" s="113">
        <f>B18-B17</f>
        <v>-353</v>
      </c>
      <c r="C19" s="93">
        <f aca="true" t="shared" si="2" ref="C19:R19">C18-C17</f>
        <v>-347</v>
      </c>
      <c r="D19" s="93">
        <f t="shared" si="2"/>
        <v>-6</v>
      </c>
      <c r="E19" s="93">
        <f t="shared" si="2"/>
        <v>205</v>
      </c>
      <c r="F19" s="93">
        <f t="shared" si="2"/>
        <v>-169</v>
      </c>
      <c r="G19" s="93">
        <f t="shared" si="2"/>
        <v>12</v>
      </c>
      <c r="H19" s="93">
        <f t="shared" si="2"/>
        <v>-162</v>
      </c>
      <c r="I19" s="93">
        <f t="shared" si="2"/>
        <v>-357</v>
      </c>
      <c r="J19" s="93">
        <f t="shared" si="2"/>
        <v>135</v>
      </c>
      <c r="K19" s="93">
        <f t="shared" si="2"/>
        <v>-17</v>
      </c>
      <c r="L19" s="93">
        <f t="shared" si="2"/>
        <v>-53</v>
      </c>
      <c r="M19" s="114">
        <f t="shared" si="2"/>
        <v>1.3000000000000007</v>
      </c>
      <c r="N19" s="114">
        <f t="shared" si="2"/>
        <v>1.5999999999999979</v>
      </c>
      <c r="O19" s="114">
        <f t="shared" si="2"/>
        <v>0.6999999999999957</v>
      </c>
      <c r="P19" s="114">
        <f t="shared" si="2"/>
        <v>-1.1000000000000014</v>
      </c>
      <c r="Q19" s="114">
        <f t="shared" si="2"/>
        <v>-1</v>
      </c>
      <c r="R19" s="114">
        <f t="shared" si="2"/>
        <v>-1.3000000000000007</v>
      </c>
    </row>
    <row r="20" spans="1:18" ht="14.25">
      <c r="A20" s="85" t="s">
        <v>111</v>
      </c>
      <c r="M20" s="94"/>
      <c r="N20" s="94"/>
      <c r="O20" s="94"/>
      <c r="P20" s="94"/>
      <c r="Q20" s="94"/>
      <c r="R20" s="9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"/>
    </sheetView>
  </sheetViews>
  <sheetFormatPr defaultColWidth="8.796875" defaultRowHeight="15"/>
  <cols>
    <col min="1" max="1" width="17.5" style="0" customWidth="1"/>
    <col min="2" max="9" width="10.19921875" style="0" customWidth="1"/>
    <col min="10" max="11" width="5.59765625" style="0" customWidth="1"/>
    <col min="12" max="16384" width="11" style="0" customWidth="1"/>
  </cols>
  <sheetData>
    <row r="1" ht="14.25">
      <c r="K1" s="2" t="s">
        <v>112</v>
      </c>
    </row>
    <row r="3" ht="17.25">
      <c r="A3" s="40" t="s">
        <v>113</v>
      </c>
    </row>
    <row r="4" spans="1:9" ht="15" thickBot="1">
      <c r="A4" s="5"/>
      <c r="B4" s="5"/>
      <c r="C4" s="5"/>
      <c r="D4" s="5"/>
      <c r="E4" s="5"/>
      <c r="F4" s="5"/>
      <c r="G4" s="5"/>
      <c r="H4" s="5"/>
      <c r="I4" s="6" t="s">
        <v>114</v>
      </c>
    </row>
    <row r="5" spans="1:9" ht="15" thickTop="1">
      <c r="A5" s="8"/>
      <c r="B5" s="8"/>
      <c r="C5" s="41" t="s">
        <v>115</v>
      </c>
      <c r="D5" s="12"/>
      <c r="E5" s="12"/>
      <c r="F5" s="41" t="s">
        <v>116</v>
      </c>
      <c r="G5" s="12"/>
      <c r="H5" s="12"/>
      <c r="I5" s="42"/>
    </row>
    <row r="6" spans="1:9" ht="14.25">
      <c r="A6" s="14" t="s">
        <v>117</v>
      </c>
      <c r="B6" s="23" t="s">
        <v>118</v>
      </c>
      <c r="C6" s="43" t="s">
        <v>112</v>
      </c>
      <c r="D6" s="14" t="s">
        <v>112</v>
      </c>
      <c r="E6" s="44" t="s">
        <v>112</v>
      </c>
      <c r="F6" s="43" t="s">
        <v>112</v>
      </c>
      <c r="G6" s="14" t="s">
        <v>112</v>
      </c>
      <c r="H6" s="44" t="s">
        <v>112</v>
      </c>
      <c r="I6" s="42" t="s">
        <v>119</v>
      </c>
    </row>
    <row r="7" spans="1:9" ht="14.25">
      <c r="A7" s="16"/>
      <c r="B7" s="38" t="s">
        <v>120</v>
      </c>
      <c r="C7" s="20" t="s">
        <v>22</v>
      </c>
      <c r="D7" s="20" t="s">
        <v>23</v>
      </c>
      <c r="E7" s="45" t="s">
        <v>24</v>
      </c>
      <c r="F7" s="46" t="s">
        <v>22</v>
      </c>
      <c r="G7" s="20" t="s">
        <v>23</v>
      </c>
      <c r="H7" s="20" t="s">
        <v>24</v>
      </c>
      <c r="I7" s="47" t="s">
        <v>6</v>
      </c>
    </row>
    <row r="8" spans="1:8" ht="14.25">
      <c r="A8" s="23"/>
      <c r="B8" s="48"/>
      <c r="C8" s="48"/>
      <c r="D8" s="48"/>
      <c r="E8" s="48"/>
      <c r="F8" s="48"/>
      <c r="G8" s="48"/>
      <c r="H8" s="48"/>
    </row>
    <row r="9" spans="1:9" ht="14.25">
      <c r="A9" s="25" t="s">
        <v>22</v>
      </c>
      <c r="B9" s="49">
        <f>B11+B16+B20</f>
        <v>14</v>
      </c>
      <c r="C9" s="49">
        <f aca="true" t="shared" si="0" ref="C9:I9">C11+C16+C20</f>
        <v>22590</v>
      </c>
      <c r="D9" s="49">
        <f t="shared" si="0"/>
        <v>14264</v>
      </c>
      <c r="E9" s="49">
        <f t="shared" si="0"/>
        <v>8326</v>
      </c>
      <c r="F9" s="49">
        <f t="shared" si="0"/>
        <v>1432</v>
      </c>
      <c r="G9" s="49">
        <f t="shared" si="0"/>
        <v>1200</v>
      </c>
      <c r="H9" s="49">
        <f t="shared" si="0"/>
        <v>232</v>
      </c>
      <c r="I9" s="49">
        <f t="shared" si="0"/>
        <v>1536</v>
      </c>
    </row>
    <row r="10" spans="1:9" ht="14.25">
      <c r="A10" s="23"/>
      <c r="B10" s="50"/>
      <c r="C10" s="50"/>
      <c r="D10" s="50"/>
      <c r="E10" s="50"/>
      <c r="F10" s="50"/>
      <c r="G10" s="50"/>
      <c r="H10" s="50"/>
      <c r="I10" s="50"/>
    </row>
    <row r="11" spans="1:9" ht="14.25">
      <c r="A11" s="23" t="s">
        <v>118</v>
      </c>
      <c r="B11" s="50">
        <f>B12+B13+B14</f>
        <v>8</v>
      </c>
      <c r="C11" s="50">
        <f aca="true" t="shared" si="1" ref="C11:I11">C12+C13+C14</f>
        <v>18468</v>
      </c>
      <c r="D11" s="50">
        <f t="shared" si="1"/>
        <v>13498</v>
      </c>
      <c r="E11" s="50">
        <f t="shared" si="1"/>
        <v>4970</v>
      </c>
      <c r="F11" s="50">
        <f>SUM(F12:F14)</f>
        <v>1188</v>
      </c>
      <c r="G11" s="50">
        <f t="shared" si="1"/>
        <v>1033</v>
      </c>
      <c r="H11" s="50">
        <f t="shared" si="1"/>
        <v>155</v>
      </c>
      <c r="I11" s="50">
        <f t="shared" si="1"/>
        <v>1345</v>
      </c>
    </row>
    <row r="12" spans="1:9" ht="14.25">
      <c r="A12" s="27" t="s">
        <v>121</v>
      </c>
      <c r="B12" s="50">
        <v>1</v>
      </c>
      <c r="C12" s="50">
        <v>4600</v>
      </c>
      <c r="D12" s="50">
        <v>2732</v>
      </c>
      <c r="E12" s="50">
        <v>1868</v>
      </c>
      <c r="F12" s="50">
        <v>267</v>
      </c>
      <c r="G12" s="50">
        <v>233</v>
      </c>
      <c r="H12" s="50">
        <v>34</v>
      </c>
      <c r="I12" s="50">
        <v>144</v>
      </c>
    </row>
    <row r="13" spans="1:9" ht="14.25">
      <c r="A13" s="27" t="s">
        <v>122</v>
      </c>
      <c r="B13" s="50">
        <v>2</v>
      </c>
      <c r="C13" s="50">
        <v>2544</v>
      </c>
      <c r="D13" s="50">
        <v>1862</v>
      </c>
      <c r="E13" s="50">
        <v>682</v>
      </c>
      <c r="F13" s="50">
        <v>392</v>
      </c>
      <c r="G13" s="50">
        <v>331</v>
      </c>
      <c r="H13" s="50">
        <v>61</v>
      </c>
      <c r="I13" s="50">
        <v>898</v>
      </c>
    </row>
    <row r="14" spans="1:9" ht="14.25">
      <c r="A14" s="27" t="s">
        <v>123</v>
      </c>
      <c r="B14" s="50">
        <v>5</v>
      </c>
      <c r="C14" s="50">
        <v>11324</v>
      </c>
      <c r="D14" s="50">
        <v>8904</v>
      </c>
      <c r="E14" s="50">
        <v>2420</v>
      </c>
      <c r="F14" s="50">
        <v>529</v>
      </c>
      <c r="G14" s="50">
        <v>469</v>
      </c>
      <c r="H14" s="50">
        <v>60</v>
      </c>
      <c r="I14" s="50">
        <v>303</v>
      </c>
    </row>
    <row r="15" spans="1:9" ht="14.25">
      <c r="A15" s="23"/>
      <c r="B15" s="50"/>
      <c r="C15" s="50"/>
      <c r="D15" s="50"/>
      <c r="E15" s="50"/>
      <c r="F15" s="50"/>
      <c r="G15" s="50"/>
      <c r="H15" s="50"/>
      <c r="I15" s="50"/>
    </row>
    <row r="16" spans="1:9" ht="14.25">
      <c r="A16" s="23" t="s">
        <v>124</v>
      </c>
      <c r="B16" s="50">
        <f>B17+B18</f>
        <v>5</v>
      </c>
      <c r="C16" s="50">
        <f aca="true" t="shared" si="2" ref="C16:I16">C17+C18</f>
        <v>3123</v>
      </c>
      <c r="D16" s="50">
        <f t="shared" si="2"/>
        <v>88</v>
      </c>
      <c r="E16" s="50">
        <f t="shared" si="2"/>
        <v>3035</v>
      </c>
      <c r="F16" s="50">
        <f t="shared" si="2"/>
        <v>166</v>
      </c>
      <c r="G16" s="50">
        <f t="shared" si="2"/>
        <v>94</v>
      </c>
      <c r="H16" s="50">
        <f t="shared" si="2"/>
        <v>72</v>
      </c>
      <c r="I16" s="50">
        <f t="shared" si="2"/>
        <v>137</v>
      </c>
    </row>
    <row r="17" spans="1:9" ht="14.25">
      <c r="A17" s="27" t="s">
        <v>122</v>
      </c>
      <c r="B17" s="50">
        <v>1</v>
      </c>
      <c r="C17" s="50">
        <v>326</v>
      </c>
      <c r="D17" s="50">
        <v>15</v>
      </c>
      <c r="E17" s="50">
        <v>311</v>
      </c>
      <c r="F17" s="50">
        <v>31</v>
      </c>
      <c r="G17" s="50">
        <v>22</v>
      </c>
      <c r="H17" s="50">
        <v>9</v>
      </c>
      <c r="I17" s="50">
        <v>13</v>
      </c>
    </row>
    <row r="18" spans="1:9" ht="14.25">
      <c r="A18" s="27" t="s">
        <v>123</v>
      </c>
      <c r="B18" s="50">
        <v>4</v>
      </c>
      <c r="C18" s="50">
        <v>2797</v>
      </c>
      <c r="D18" s="50">
        <v>73</v>
      </c>
      <c r="E18" s="50">
        <v>2724</v>
      </c>
      <c r="F18" s="50">
        <v>135</v>
      </c>
      <c r="G18" s="50">
        <v>72</v>
      </c>
      <c r="H18" s="50">
        <v>63</v>
      </c>
      <c r="I18" s="50">
        <v>124</v>
      </c>
    </row>
    <row r="19" spans="1:9" ht="14.25">
      <c r="A19" s="23"/>
      <c r="B19" s="50"/>
      <c r="C19" s="50"/>
      <c r="D19" s="50"/>
      <c r="E19" s="50"/>
      <c r="F19" s="50"/>
      <c r="G19" s="50"/>
      <c r="H19" s="50"/>
      <c r="I19" s="50"/>
    </row>
    <row r="20" spans="1:9" ht="14.25">
      <c r="A20" s="23" t="s">
        <v>125</v>
      </c>
      <c r="B20" s="50">
        <f aca="true" t="shared" si="3" ref="B20:I20">B21</f>
        <v>1</v>
      </c>
      <c r="C20" s="50">
        <f t="shared" si="3"/>
        <v>999</v>
      </c>
      <c r="D20" s="50">
        <v>678</v>
      </c>
      <c r="E20" s="50">
        <f t="shared" si="3"/>
        <v>321</v>
      </c>
      <c r="F20" s="50">
        <f t="shared" si="3"/>
        <v>78</v>
      </c>
      <c r="G20" s="50">
        <f t="shared" si="3"/>
        <v>73</v>
      </c>
      <c r="H20" s="50">
        <f t="shared" si="3"/>
        <v>5</v>
      </c>
      <c r="I20" s="50">
        <f t="shared" si="3"/>
        <v>54</v>
      </c>
    </row>
    <row r="21" spans="1:9" ht="14.25">
      <c r="A21" s="27" t="s">
        <v>121</v>
      </c>
      <c r="B21" s="50">
        <v>1</v>
      </c>
      <c r="C21" s="50">
        <v>999</v>
      </c>
      <c r="D21" s="50">
        <v>678</v>
      </c>
      <c r="E21" s="50">
        <v>321</v>
      </c>
      <c r="F21" s="50">
        <v>78</v>
      </c>
      <c r="G21" s="50">
        <v>73</v>
      </c>
      <c r="H21" s="50">
        <v>5</v>
      </c>
      <c r="I21" s="178">
        <v>54</v>
      </c>
    </row>
    <row r="22" spans="1:9" ht="14.25">
      <c r="A22" s="38"/>
      <c r="B22" s="51"/>
      <c r="C22" s="51"/>
      <c r="D22" s="51"/>
      <c r="E22" s="51"/>
      <c r="F22" s="51"/>
      <c r="G22" s="51"/>
      <c r="H22" s="51"/>
      <c r="I22" s="15"/>
    </row>
    <row r="23" spans="1:11" ht="14.25">
      <c r="A23" s="52" t="s">
        <v>51</v>
      </c>
      <c r="B23" s="53"/>
      <c r="C23" s="53"/>
      <c r="D23" s="53"/>
      <c r="E23" s="53"/>
      <c r="I23" s="53"/>
      <c r="J23" s="53"/>
      <c r="K23" s="53"/>
    </row>
    <row r="24" spans="1:11" ht="14.25">
      <c r="A24" s="53"/>
      <c r="B24" s="53"/>
      <c r="C24" s="53"/>
      <c r="D24" s="53"/>
      <c r="E24" s="53"/>
      <c r="I24" s="53"/>
      <c r="J24" s="53"/>
      <c r="K24" s="53"/>
    </row>
    <row r="25" spans="1:11" ht="14.25">
      <c r="A25" s="53"/>
      <c r="B25" s="53"/>
      <c r="C25" s="53"/>
      <c r="D25" s="53"/>
      <c r="E25" s="53"/>
      <c r="I25" s="53"/>
      <c r="J25" s="53"/>
      <c r="K25" s="53"/>
    </row>
  </sheetData>
  <printOptions/>
  <pageMargins left="0.984251968503937" right="0.7874015748031497" top="0.984251968503937" bottom="0.984251968503937" header="0.5118110236220472" footer="0.5118110236220472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39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2.59765625" style="0" customWidth="1"/>
    <col min="2" max="2" width="29.19921875" style="0" customWidth="1"/>
    <col min="3" max="5" width="13.59765625" style="0" customWidth="1"/>
    <col min="6" max="6" width="13.59765625" style="58" customWidth="1"/>
    <col min="7" max="16384" width="11" style="0" customWidth="1"/>
  </cols>
  <sheetData>
    <row r="3" ht="14.25">
      <c r="A3" s="59" t="s">
        <v>126</v>
      </c>
    </row>
    <row r="4" spans="1:6" ht="15" thickBot="1">
      <c r="A4" s="5"/>
      <c r="B4" s="5"/>
      <c r="C4" s="5"/>
      <c r="D4" s="5"/>
      <c r="E4" s="5"/>
      <c r="F4" s="60" t="s">
        <v>127</v>
      </c>
    </row>
    <row r="5" spans="1:6" s="62" customFormat="1" ht="34.5" customHeight="1" thickTop="1">
      <c r="A5" s="17" t="s">
        <v>117</v>
      </c>
      <c r="B5" s="18"/>
      <c r="C5" s="61" t="s">
        <v>128</v>
      </c>
      <c r="D5" s="61">
        <v>9</v>
      </c>
      <c r="E5" s="157">
        <v>10</v>
      </c>
      <c r="F5" s="156">
        <v>11</v>
      </c>
    </row>
    <row r="6" spans="2:6" ht="14.25">
      <c r="B6" s="8"/>
      <c r="E6" s="58"/>
      <c r="F6" s="59"/>
    </row>
    <row r="7" spans="1:6" ht="14.25">
      <c r="A7" s="59" t="s">
        <v>129</v>
      </c>
      <c r="B7" s="8"/>
      <c r="E7" s="58"/>
      <c r="F7" s="59"/>
    </row>
    <row r="8" spans="2:6" ht="14.25">
      <c r="B8" s="23" t="s">
        <v>130</v>
      </c>
      <c r="C8" s="55">
        <v>504</v>
      </c>
      <c r="D8" s="55">
        <v>488</v>
      </c>
      <c r="E8" s="56">
        <v>479</v>
      </c>
      <c r="F8" s="68">
        <v>484</v>
      </c>
    </row>
    <row r="9" spans="2:6" ht="14.25">
      <c r="B9" s="7" t="s">
        <v>131</v>
      </c>
      <c r="C9" s="55">
        <v>186</v>
      </c>
      <c r="D9" s="55">
        <v>216</v>
      </c>
      <c r="E9" s="56">
        <v>241</v>
      </c>
      <c r="F9" s="68">
        <v>212</v>
      </c>
    </row>
    <row r="10" spans="2:6" ht="14.25">
      <c r="B10" s="23" t="s">
        <v>132</v>
      </c>
      <c r="C10" s="55">
        <v>85526</v>
      </c>
      <c r="D10" s="55">
        <v>87338</v>
      </c>
      <c r="E10" s="56">
        <v>86452</v>
      </c>
      <c r="F10" s="68">
        <v>74149</v>
      </c>
    </row>
    <row r="11" spans="2:6" ht="14.25">
      <c r="B11" s="23" t="s">
        <v>133</v>
      </c>
      <c r="C11" s="55">
        <f>SUM(C12:C15)</f>
        <v>44036</v>
      </c>
      <c r="D11" s="55">
        <f>SUM(D12:D15)</f>
        <v>43785</v>
      </c>
      <c r="E11" s="55">
        <f>SUM(E12:E15)</f>
        <v>38888</v>
      </c>
      <c r="F11" s="63">
        <f>SUM(F12:F15)</f>
        <v>38944</v>
      </c>
    </row>
    <row r="12" spans="2:6" ht="14.25">
      <c r="B12" s="7" t="s">
        <v>134</v>
      </c>
      <c r="C12" s="55">
        <v>9546</v>
      </c>
      <c r="D12" s="55">
        <v>9406</v>
      </c>
      <c r="E12" s="56">
        <v>8025</v>
      </c>
      <c r="F12" s="68">
        <v>8345</v>
      </c>
    </row>
    <row r="13" spans="2:6" ht="14.25">
      <c r="B13" s="7" t="s">
        <v>135</v>
      </c>
      <c r="C13" s="55">
        <v>24912</v>
      </c>
      <c r="D13" s="55">
        <v>23186</v>
      </c>
      <c r="E13" s="56">
        <v>17978</v>
      </c>
      <c r="F13" s="68">
        <v>17767</v>
      </c>
    </row>
    <row r="14" spans="2:6" ht="14.25">
      <c r="B14" s="7" t="s">
        <v>136</v>
      </c>
      <c r="C14" s="55">
        <v>6919</v>
      </c>
      <c r="D14" s="55">
        <v>7575</v>
      </c>
      <c r="E14" s="56">
        <v>9468</v>
      </c>
      <c r="F14" s="68">
        <v>9953</v>
      </c>
    </row>
    <row r="15" spans="2:6" ht="14.25">
      <c r="B15" s="7" t="s">
        <v>137</v>
      </c>
      <c r="C15" s="55">
        <v>2659</v>
      </c>
      <c r="D15" s="55">
        <v>3618</v>
      </c>
      <c r="E15" s="56">
        <v>3417</v>
      </c>
      <c r="F15" s="68">
        <v>2879</v>
      </c>
    </row>
    <row r="16" spans="2:6" ht="14.25">
      <c r="B16" s="23"/>
      <c r="C16" s="55"/>
      <c r="D16" s="55"/>
      <c r="E16" s="56"/>
      <c r="F16" s="68"/>
    </row>
    <row r="17" spans="1:6" ht="14.25">
      <c r="A17" s="59" t="s">
        <v>138</v>
      </c>
      <c r="B17" s="23"/>
      <c r="C17" s="55"/>
      <c r="D17" s="55"/>
      <c r="E17" s="56"/>
      <c r="F17" s="68"/>
    </row>
    <row r="18" spans="2:6" ht="14.25">
      <c r="B18" s="23" t="s">
        <v>9</v>
      </c>
      <c r="C18" s="55">
        <v>30</v>
      </c>
      <c r="D18" s="55">
        <v>18</v>
      </c>
      <c r="E18" s="56">
        <v>20</v>
      </c>
      <c r="F18" s="68">
        <v>6</v>
      </c>
    </row>
    <row r="19" spans="2:6" ht="14.25">
      <c r="B19" s="23" t="s">
        <v>139</v>
      </c>
      <c r="C19" s="55">
        <f>SUM(C20:C21)</f>
        <v>679</v>
      </c>
      <c r="D19" s="55">
        <f>SUM(D20:D21)</f>
        <v>382</v>
      </c>
      <c r="E19" s="55">
        <f>SUM(E20:E21)</f>
        <v>412</v>
      </c>
      <c r="F19" s="63">
        <f>SUM(F20:F21)</f>
        <v>157</v>
      </c>
    </row>
    <row r="20" spans="2:6" ht="14.25">
      <c r="B20" s="23" t="s">
        <v>23</v>
      </c>
      <c r="C20" s="55">
        <v>330</v>
      </c>
      <c r="D20" s="55">
        <v>193</v>
      </c>
      <c r="E20" s="56">
        <v>191</v>
      </c>
      <c r="F20" s="68">
        <v>88</v>
      </c>
    </row>
    <row r="21" spans="2:6" ht="14.25">
      <c r="B21" s="23" t="s">
        <v>24</v>
      </c>
      <c r="C21" s="55">
        <v>349</v>
      </c>
      <c r="D21" s="55">
        <v>189</v>
      </c>
      <c r="E21" s="56">
        <v>221</v>
      </c>
      <c r="F21" s="68">
        <v>69</v>
      </c>
    </row>
    <row r="22" spans="2:6" ht="14.25">
      <c r="B22" s="23" t="s">
        <v>132</v>
      </c>
      <c r="C22" s="55">
        <v>10028</v>
      </c>
      <c r="D22" s="55">
        <v>6693</v>
      </c>
      <c r="E22" s="56">
        <v>7657</v>
      </c>
      <c r="F22" s="68">
        <v>2181</v>
      </c>
    </row>
    <row r="23" spans="2:6" ht="14.25">
      <c r="B23" s="8"/>
      <c r="C23" s="55"/>
      <c r="D23" s="55"/>
      <c r="E23" s="56"/>
      <c r="F23" s="68"/>
    </row>
    <row r="24" spans="1:6" ht="14.25">
      <c r="A24" s="59" t="s">
        <v>140</v>
      </c>
      <c r="B24" s="23"/>
      <c r="C24" s="55"/>
      <c r="D24" s="55"/>
      <c r="E24" s="56"/>
      <c r="F24" s="68"/>
    </row>
    <row r="25" spans="2:6" ht="14.25">
      <c r="B25" s="23" t="s">
        <v>141</v>
      </c>
      <c r="C25" s="55">
        <v>39</v>
      </c>
      <c r="D25" s="55">
        <v>47</v>
      </c>
      <c r="E25" s="56">
        <v>39</v>
      </c>
      <c r="F25" s="68">
        <v>43</v>
      </c>
    </row>
    <row r="26" spans="2:6" ht="14.25">
      <c r="B26" s="23" t="s">
        <v>142</v>
      </c>
      <c r="C26" s="55">
        <f>SUM(C27:C28)</f>
        <v>1209</v>
      </c>
      <c r="D26" s="55">
        <f>SUM(D27:D28)</f>
        <v>1292</v>
      </c>
      <c r="E26" s="55">
        <v>1167</v>
      </c>
      <c r="F26" s="63">
        <f>SUM(F27:F28)</f>
        <v>1276</v>
      </c>
    </row>
    <row r="27" spans="2:6" ht="14.25">
      <c r="B27" s="23" t="s">
        <v>23</v>
      </c>
      <c r="C27" s="55">
        <v>722</v>
      </c>
      <c r="D27" s="55">
        <v>692</v>
      </c>
      <c r="E27" s="56">
        <v>572</v>
      </c>
      <c r="F27" s="68">
        <v>759</v>
      </c>
    </row>
    <row r="28" spans="2:6" ht="14.25">
      <c r="B28" s="23" t="s">
        <v>24</v>
      </c>
      <c r="C28" s="55">
        <v>487</v>
      </c>
      <c r="D28" s="55">
        <v>600</v>
      </c>
      <c r="E28" s="56">
        <v>595</v>
      </c>
      <c r="F28" s="68">
        <v>517</v>
      </c>
    </row>
    <row r="29" spans="2:6" ht="14.25">
      <c r="B29" s="23" t="s">
        <v>132</v>
      </c>
      <c r="C29" s="55">
        <v>9761</v>
      </c>
      <c r="D29" s="55">
        <v>8248</v>
      </c>
      <c r="E29" s="56">
        <v>7072</v>
      </c>
      <c r="F29" s="68">
        <v>10991</v>
      </c>
    </row>
    <row r="30" spans="2:6" ht="14.25">
      <c r="B30" s="8"/>
      <c r="C30" s="55"/>
      <c r="D30" s="55"/>
      <c r="E30" s="56"/>
      <c r="F30" s="68"/>
    </row>
    <row r="31" spans="1:6" ht="14.25">
      <c r="A31" s="59" t="s">
        <v>143</v>
      </c>
      <c r="B31" s="23"/>
      <c r="C31" s="55"/>
      <c r="D31" s="55"/>
      <c r="E31" s="56"/>
      <c r="F31" s="68"/>
    </row>
    <row r="32" spans="2:6" ht="14.25">
      <c r="B32" s="23" t="s">
        <v>144</v>
      </c>
      <c r="C32" s="55">
        <v>50</v>
      </c>
      <c r="D32" s="55">
        <v>66</v>
      </c>
      <c r="E32" s="56">
        <v>40</v>
      </c>
      <c r="F32" s="68">
        <v>17</v>
      </c>
    </row>
    <row r="33" spans="2:6" ht="14.25">
      <c r="B33" s="23" t="s">
        <v>145</v>
      </c>
      <c r="C33" s="55">
        <f>SUM(C34:C35)</f>
        <v>1875</v>
      </c>
      <c r="D33" s="55">
        <f>SUM(D34:D35)</f>
        <v>1696</v>
      </c>
      <c r="E33" s="55">
        <v>984</v>
      </c>
      <c r="F33" s="63">
        <f>SUM(F34:F35)</f>
        <v>534</v>
      </c>
    </row>
    <row r="34" spans="2:6" ht="14.25">
      <c r="B34" s="23" t="s">
        <v>23</v>
      </c>
      <c r="C34" s="55">
        <v>790</v>
      </c>
      <c r="D34" s="55">
        <v>663</v>
      </c>
      <c r="E34" s="56">
        <v>507</v>
      </c>
      <c r="F34" s="68">
        <v>270</v>
      </c>
    </row>
    <row r="35" spans="2:6" ht="14.25">
      <c r="B35" s="23" t="s">
        <v>24</v>
      </c>
      <c r="C35" s="55">
        <v>1085</v>
      </c>
      <c r="D35" s="55">
        <v>1033</v>
      </c>
      <c r="E35" s="56">
        <v>477</v>
      </c>
      <c r="F35" s="68">
        <v>264</v>
      </c>
    </row>
    <row r="36" spans="2:6" ht="14.25">
      <c r="B36" s="23" t="s">
        <v>132</v>
      </c>
      <c r="C36" s="55">
        <v>5840</v>
      </c>
      <c r="D36" s="55">
        <v>4283</v>
      </c>
      <c r="E36" s="56">
        <v>2376</v>
      </c>
      <c r="F36" s="68">
        <v>823</v>
      </c>
    </row>
    <row r="37" spans="1:6" ht="14.25">
      <c r="A37" s="15"/>
      <c r="B37" s="16"/>
      <c r="C37" s="15"/>
      <c r="D37" s="15"/>
      <c r="E37" s="15"/>
      <c r="F37" s="64"/>
    </row>
    <row r="38" ht="14.25">
      <c r="A38" t="s">
        <v>146</v>
      </c>
    </row>
    <row r="39" ht="14.25">
      <c r="A39" t="s">
        <v>147</v>
      </c>
    </row>
  </sheetData>
  <printOptions/>
  <pageMargins left="0.7874015748031497" right="0.5905511811023623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F1" sqref="F1"/>
    </sheetView>
  </sheetViews>
  <sheetFormatPr defaultColWidth="8.796875" defaultRowHeight="15"/>
  <cols>
    <col min="1" max="1" width="3.59765625" style="0" customWidth="1"/>
    <col min="2" max="2" width="13.09765625" style="0" customWidth="1"/>
    <col min="3" max="3" width="26" style="0" customWidth="1"/>
    <col min="4" max="4" width="3.59765625" style="0" customWidth="1"/>
    <col min="5" max="5" width="21.09765625" style="0" customWidth="1"/>
    <col min="6" max="6" width="31.19921875" style="0" customWidth="1"/>
    <col min="7" max="16384" width="11" style="0" customWidth="1"/>
  </cols>
  <sheetData>
    <row r="1" ht="14.25">
      <c r="F1" s="2"/>
    </row>
    <row r="3" ht="14.25">
      <c r="A3" s="59" t="s">
        <v>148</v>
      </c>
    </row>
    <row r="4" ht="15" thickBot="1"/>
    <row r="5" spans="1:6" ht="15" thickTop="1">
      <c r="A5" s="74" t="s">
        <v>149</v>
      </c>
      <c r="B5" s="75" t="s">
        <v>150</v>
      </c>
      <c r="C5" s="75" t="s">
        <v>151</v>
      </c>
      <c r="D5" s="76" t="s">
        <v>149</v>
      </c>
      <c r="E5" s="75" t="s">
        <v>150</v>
      </c>
      <c r="F5" s="75" t="s">
        <v>151</v>
      </c>
    </row>
    <row r="6" spans="1:6" ht="14.25">
      <c r="A6" s="69">
        <v>1</v>
      </c>
      <c r="B6" s="70" t="s">
        <v>152</v>
      </c>
      <c r="C6" s="70" t="s">
        <v>153</v>
      </c>
      <c r="D6" s="71">
        <v>10</v>
      </c>
      <c r="E6" s="70" t="s">
        <v>154</v>
      </c>
      <c r="F6" s="70" t="s">
        <v>155</v>
      </c>
    </row>
    <row r="7" spans="1:6" ht="14.25">
      <c r="A7">
        <v>2</v>
      </c>
      <c r="B7" s="42" t="s">
        <v>156</v>
      </c>
      <c r="C7" s="42" t="s">
        <v>157</v>
      </c>
      <c r="D7" s="72">
        <v>11</v>
      </c>
      <c r="E7" s="42" t="s">
        <v>158</v>
      </c>
      <c r="F7" s="42" t="s">
        <v>158</v>
      </c>
    </row>
    <row r="8" spans="1:6" ht="14.25">
      <c r="A8">
        <v>3</v>
      </c>
      <c r="B8" s="42" t="s">
        <v>159</v>
      </c>
      <c r="C8" s="42" t="s">
        <v>160</v>
      </c>
      <c r="D8" s="72">
        <v>12</v>
      </c>
      <c r="E8" s="42" t="s">
        <v>161</v>
      </c>
      <c r="F8" s="42" t="s">
        <v>162</v>
      </c>
    </row>
    <row r="9" spans="1:6" ht="14.25">
      <c r="A9">
        <v>4</v>
      </c>
      <c r="B9" s="42" t="s">
        <v>163</v>
      </c>
      <c r="C9" s="42" t="s">
        <v>164</v>
      </c>
      <c r="D9" s="72">
        <v>13</v>
      </c>
      <c r="E9" s="42" t="s">
        <v>165</v>
      </c>
      <c r="F9" s="42" t="s">
        <v>166</v>
      </c>
    </row>
    <row r="10" spans="1:6" ht="14.25">
      <c r="A10">
        <v>5</v>
      </c>
      <c r="B10" s="42" t="s">
        <v>167</v>
      </c>
      <c r="C10" s="42" t="s">
        <v>168</v>
      </c>
      <c r="D10" s="72">
        <v>14</v>
      </c>
      <c r="E10" s="42" t="s">
        <v>169</v>
      </c>
      <c r="F10" s="42" t="s">
        <v>170</v>
      </c>
    </row>
    <row r="11" spans="1:6" ht="14.25">
      <c r="A11">
        <v>6</v>
      </c>
      <c r="B11" s="42" t="s">
        <v>171</v>
      </c>
      <c r="C11" s="42" t="s">
        <v>172</v>
      </c>
      <c r="D11" s="72">
        <v>15</v>
      </c>
      <c r="E11" s="42" t="s">
        <v>173</v>
      </c>
      <c r="F11" s="42" t="s">
        <v>174</v>
      </c>
    </row>
    <row r="12" spans="1:6" ht="14.25">
      <c r="A12">
        <v>7</v>
      </c>
      <c r="B12" s="42" t="s">
        <v>175</v>
      </c>
      <c r="C12" s="42" t="s">
        <v>176</v>
      </c>
      <c r="D12" s="72">
        <v>16</v>
      </c>
      <c r="E12" s="42" t="s">
        <v>177</v>
      </c>
      <c r="F12" s="42" t="s">
        <v>178</v>
      </c>
    </row>
    <row r="13" spans="1:6" ht="14.25">
      <c r="A13">
        <v>8</v>
      </c>
      <c r="B13" s="42" t="s">
        <v>179</v>
      </c>
      <c r="C13" s="42" t="s">
        <v>180</v>
      </c>
      <c r="D13" s="72">
        <v>17</v>
      </c>
      <c r="E13" s="42" t="s">
        <v>181</v>
      </c>
      <c r="F13" s="42" t="s">
        <v>182</v>
      </c>
    </row>
    <row r="14" spans="1:6" ht="14.25">
      <c r="A14" s="15">
        <v>9</v>
      </c>
      <c r="B14" s="47" t="s">
        <v>183</v>
      </c>
      <c r="C14" s="47" t="s">
        <v>184</v>
      </c>
      <c r="D14" s="73">
        <v>18</v>
      </c>
      <c r="E14" s="47" t="s">
        <v>185</v>
      </c>
      <c r="F14" s="47" t="s">
        <v>186</v>
      </c>
    </row>
    <row r="15" spans="1:6" ht="14.25">
      <c r="A15" s="53"/>
      <c r="B15" s="53"/>
      <c r="C15" s="53"/>
      <c r="D15" s="53"/>
      <c r="E15" s="53"/>
      <c r="F15" s="53"/>
    </row>
    <row r="16" ht="14.25">
      <c r="A16" s="53" t="s">
        <v>187</v>
      </c>
    </row>
  </sheetData>
  <printOptions/>
  <pageMargins left="0.75" right="0.75" top="1" bottom="1" header="0.512" footer="0.51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7"/>
  <sheetViews>
    <sheetView workbookViewId="0" topLeftCell="A1">
      <selection activeCell="A1" sqref="A1"/>
    </sheetView>
  </sheetViews>
  <sheetFormatPr defaultColWidth="8.796875" defaultRowHeight="15"/>
  <cols>
    <col min="1" max="1" width="4.59765625" style="159" customWidth="1"/>
    <col min="2" max="2" width="18.3984375" style="159" customWidth="1"/>
    <col min="3" max="7" width="13.3984375" style="159" customWidth="1"/>
    <col min="8" max="16384" width="11" style="159" customWidth="1"/>
  </cols>
  <sheetData>
    <row r="1" s="58" customFormat="1" ht="14.25"/>
    <row r="3" ht="14.25">
      <c r="A3" s="158" t="s">
        <v>188</v>
      </c>
    </row>
    <row r="4" spans="1:7" ht="15" thickBot="1">
      <c r="A4" s="160"/>
      <c r="B4" s="160"/>
      <c r="C4" s="160"/>
      <c r="D4" s="160"/>
      <c r="E4" s="160"/>
      <c r="F4" s="160"/>
      <c r="G4" s="161" t="s">
        <v>189</v>
      </c>
    </row>
    <row r="5" spans="1:7" s="166" customFormat="1" ht="34.5" customHeight="1" thickTop="1">
      <c r="A5" s="162" t="s">
        <v>117</v>
      </c>
      <c r="B5" s="163" t="s">
        <v>190</v>
      </c>
      <c r="C5" s="164" t="s">
        <v>191</v>
      </c>
      <c r="D5" s="164">
        <v>8</v>
      </c>
      <c r="E5" s="164">
        <v>9</v>
      </c>
      <c r="F5" s="165">
        <v>10</v>
      </c>
      <c r="G5" s="156">
        <v>11</v>
      </c>
    </row>
    <row r="6" s="58" customFormat="1" ht="14.25">
      <c r="B6" s="167"/>
    </row>
    <row r="7" spans="1:7" s="58" customFormat="1" ht="14.25">
      <c r="A7" s="158" t="s">
        <v>192</v>
      </c>
      <c r="B7" s="168"/>
      <c r="C7" s="63">
        <f>SUM(C8,C17)</f>
        <v>441</v>
      </c>
      <c r="D7" s="63">
        <f>SUM(D8,D17)</f>
        <v>440</v>
      </c>
      <c r="E7" s="63">
        <f>SUM(E8,E17)</f>
        <v>442</v>
      </c>
      <c r="F7" s="63">
        <f>SUM(F8,F17)</f>
        <v>444</v>
      </c>
      <c r="G7" s="63">
        <v>438</v>
      </c>
    </row>
    <row r="8" spans="1:7" s="58" customFormat="1" ht="14.25">
      <c r="A8" s="58" t="s">
        <v>193</v>
      </c>
      <c r="B8" s="169"/>
      <c r="C8" s="56">
        <f>SUM(C9,C13)</f>
        <v>312</v>
      </c>
      <c r="D8" s="56">
        <f>SUM(D9,D13)</f>
        <v>311</v>
      </c>
      <c r="E8" s="56">
        <v>312</v>
      </c>
      <c r="F8" s="56">
        <f>SUM(F9,F13)</f>
        <v>313</v>
      </c>
      <c r="G8" s="63">
        <v>313</v>
      </c>
    </row>
    <row r="9" spans="1:7" ht="14.25">
      <c r="A9" s="58" t="s">
        <v>194</v>
      </c>
      <c r="B9" s="170"/>
      <c r="C9" s="56">
        <f>SUM(C10:C11)</f>
        <v>85</v>
      </c>
      <c r="D9" s="56">
        <f>SUM(D10:D11)</f>
        <v>84</v>
      </c>
      <c r="E9" s="56">
        <v>86</v>
      </c>
      <c r="F9" s="56">
        <f>SUM(F10:F11)</f>
        <v>86</v>
      </c>
      <c r="G9" s="68">
        <f>SUM(G10:G11)</f>
        <v>87</v>
      </c>
    </row>
    <row r="10" spans="1:7" s="58" customFormat="1" ht="14.25">
      <c r="A10" s="159"/>
      <c r="B10" s="171" t="s">
        <v>195</v>
      </c>
      <c r="C10" s="172">
        <v>77</v>
      </c>
      <c r="D10" s="172">
        <v>78</v>
      </c>
      <c r="E10" s="172">
        <v>78</v>
      </c>
      <c r="F10" s="172">
        <v>78</v>
      </c>
      <c r="G10" s="63">
        <v>80</v>
      </c>
    </row>
    <row r="11" spans="1:7" ht="14.25">
      <c r="A11" s="58"/>
      <c r="B11" s="169" t="s">
        <v>196</v>
      </c>
      <c r="C11" s="56">
        <v>8</v>
      </c>
      <c r="D11" s="56">
        <v>6</v>
      </c>
      <c r="E11" s="56">
        <v>6</v>
      </c>
      <c r="F11" s="56">
        <v>8</v>
      </c>
      <c r="G11" s="68">
        <v>7</v>
      </c>
    </row>
    <row r="12" spans="1:7" s="58" customFormat="1" ht="14.25">
      <c r="A12" s="159"/>
      <c r="B12" s="173"/>
      <c r="C12" s="172"/>
      <c r="D12" s="172"/>
      <c r="E12" s="172"/>
      <c r="F12" s="172"/>
      <c r="G12" s="63"/>
    </row>
    <row r="13" spans="1:7" s="58" customFormat="1" ht="14.25">
      <c r="A13" s="58" t="s">
        <v>197</v>
      </c>
      <c r="B13" s="170"/>
      <c r="C13" s="56">
        <f>SUM(C14:C15)</f>
        <v>227</v>
      </c>
      <c r="D13" s="56">
        <v>227</v>
      </c>
      <c r="E13" s="56">
        <f>SUM(E14:E15)</f>
        <v>226</v>
      </c>
      <c r="F13" s="56">
        <v>227</v>
      </c>
      <c r="G13" s="63">
        <v>226</v>
      </c>
    </row>
    <row r="14" spans="1:7" ht="14.25">
      <c r="A14" s="58"/>
      <c r="B14" s="169" t="s">
        <v>195</v>
      </c>
      <c r="C14" s="56">
        <v>187</v>
      </c>
      <c r="D14" s="56">
        <v>186</v>
      </c>
      <c r="E14" s="56">
        <v>190</v>
      </c>
      <c r="F14" s="56">
        <v>190</v>
      </c>
      <c r="G14" s="68">
        <v>201</v>
      </c>
    </row>
    <row r="15" spans="1:7" s="58" customFormat="1" ht="14.25">
      <c r="A15" s="159"/>
      <c r="B15" s="171" t="s">
        <v>196</v>
      </c>
      <c r="C15" s="172">
        <v>40</v>
      </c>
      <c r="D15" s="172">
        <v>40</v>
      </c>
      <c r="E15" s="172">
        <v>36</v>
      </c>
      <c r="F15" s="172">
        <v>36</v>
      </c>
      <c r="G15" s="63">
        <v>52</v>
      </c>
    </row>
    <row r="16" spans="1:7" ht="14.25">
      <c r="A16" s="58"/>
      <c r="B16" s="169"/>
      <c r="C16" s="56"/>
      <c r="D16" s="56"/>
      <c r="E16" s="56"/>
      <c r="F16" s="56"/>
      <c r="G16" s="68"/>
    </row>
    <row r="17" spans="1:7" s="58" customFormat="1" ht="14.25">
      <c r="A17" s="159" t="s">
        <v>198</v>
      </c>
      <c r="B17" s="171"/>
      <c r="C17" s="172">
        <f>SUM(C18:C19)</f>
        <v>129</v>
      </c>
      <c r="D17" s="172">
        <v>129</v>
      </c>
      <c r="E17" s="172">
        <v>130</v>
      </c>
      <c r="F17" s="172">
        <v>131</v>
      </c>
      <c r="G17" s="63">
        <v>125</v>
      </c>
    </row>
    <row r="18" spans="1:7" ht="14.25">
      <c r="A18" s="58"/>
      <c r="B18" s="169" t="s">
        <v>195</v>
      </c>
      <c r="C18" s="56">
        <v>25</v>
      </c>
      <c r="D18" s="56">
        <v>26</v>
      </c>
      <c r="E18" s="56">
        <v>25</v>
      </c>
      <c r="F18" s="56">
        <v>31</v>
      </c>
      <c r="G18" s="68">
        <v>20</v>
      </c>
    </row>
    <row r="19" spans="1:7" s="58" customFormat="1" ht="14.25">
      <c r="A19" s="159"/>
      <c r="B19" s="171" t="s">
        <v>196</v>
      </c>
      <c r="C19" s="172">
        <v>104</v>
      </c>
      <c r="D19" s="172">
        <v>106</v>
      </c>
      <c r="E19" s="172">
        <v>104</v>
      </c>
      <c r="F19" s="172">
        <v>109</v>
      </c>
      <c r="G19" s="63">
        <v>102</v>
      </c>
    </row>
    <row r="20" spans="1:7" ht="14.25">
      <c r="A20" s="58"/>
      <c r="B20" s="169"/>
      <c r="C20" s="56"/>
      <c r="D20" s="56"/>
      <c r="E20" s="56"/>
      <c r="F20" s="56"/>
      <c r="G20" s="68"/>
    </row>
    <row r="21" spans="1:7" ht="14.25">
      <c r="A21" s="59" t="s">
        <v>199</v>
      </c>
      <c r="B21" s="169"/>
      <c r="C21" s="56">
        <v>3940</v>
      </c>
      <c r="D21" s="56">
        <v>4019</v>
      </c>
      <c r="E21" s="56">
        <v>3909</v>
      </c>
      <c r="F21" s="56">
        <v>3812</v>
      </c>
      <c r="G21" s="68">
        <v>3930</v>
      </c>
    </row>
    <row r="22" spans="1:7" ht="14.25">
      <c r="A22" s="174"/>
      <c r="B22" s="175"/>
      <c r="C22" s="174"/>
      <c r="D22" s="174"/>
      <c r="E22" s="174"/>
      <c r="F22" s="174"/>
      <c r="G22" s="174"/>
    </row>
    <row r="24" ht="14.25">
      <c r="A24" s="159" t="s">
        <v>200</v>
      </c>
    </row>
    <row r="25" ht="14.25">
      <c r="A25" s="159" t="s">
        <v>201</v>
      </c>
    </row>
    <row r="26" ht="14.25">
      <c r="A26" s="159" t="s">
        <v>202</v>
      </c>
    </row>
    <row r="27" ht="14.25">
      <c r="A27" s="159" t="s">
        <v>147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38"/>
  <sheetViews>
    <sheetView tabSelected="1" workbookViewId="0" topLeftCell="A1">
      <pane xSplit="3" ySplit="7" topLeftCell="D2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45" sqref="H45"/>
    </sheetView>
  </sheetViews>
  <sheetFormatPr defaultColWidth="8.796875" defaultRowHeight="15"/>
  <cols>
    <col min="1" max="2" width="2.09765625" style="0" customWidth="1"/>
    <col min="3" max="3" width="29.69921875" style="0" customWidth="1"/>
    <col min="4" max="12" width="6.59765625" style="0" customWidth="1"/>
    <col min="13" max="16384" width="11" style="0" customWidth="1"/>
  </cols>
  <sheetData>
    <row r="3" ht="14.25">
      <c r="A3" s="66" t="s">
        <v>203</v>
      </c>
    </row>
    <row r="4" spans="1:12" ht="1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 t="s">
        <v>204</v>
      </c>
    </row>
    <row r="5" spans="3:12" ht="19.5" customHeight="1" thickTop="1">
      <c r="C5" s="8"/>
      <c r="D5" s="12">
        <v>10</v>
      </c>
      <c r="E5" s="12"/>
      <c r="F5" s="13"/>
      <c r="G5" s="155">
        <v>11</v>
      </c>
      <c r="H5" s="54"/>
      <c r="I5" s="12"/>
      <c r="J5" s="153">
        <v>12</v>
      </c>
      <c r="K5" s="12"/>
      <c r="L5" s="12"/>
    </row>
    <row r="6" spans="1:12" ht="19.5" customHeight="1">
      <c r="A6" s="12" t="s">
        <v>205</v>
      </c>
      <c r="B6" s="12"/>
      <c r="C6" s="13"/>
      <c r="D6" s="67" t="s">
        <v>206</v>
      </c>
      <c r="E6" s="20" t="s">
        <v>207</v>
      </c>
      <c r="F6" s="20" t="s">
        <v>208</v>
      </c>
      <c r="G6" s="21" t="s">
        <v>206</v>
      </c>
      <c r="H6" s="20" t="s">
        <v>207</v>
      </c>
      <c r="I6" s="45" t="s">
        <v>208</v>
      </c>
      <c r="J6" s="154" t="s">
        <v>206</v>
      </c>
      <c r="K6" s="20" t="s">
        <v>207</v>
      </c>
      <c r="L6" s="45" t="s">
        <v>208</v>
      </c>
    </row>
    <row r="7" ht="14.25">
      <c r="C7" s="8"/>
    </row>
    <row r="8" spans="1:12" ht="14.25">
      <c r="A8" s="59" t="s">
        <v>209</v>
      </c>
      <c r="C8" s="8"/>
      <c r="D8" s="63">
        <v>597</v>
      </c>
      <c r="E8" s="63">
        <v>163</v>
      </c>
      <c r="F8" s="63">
        <v>434</v>
      </c>
      <c r="G8" s="63">
        <f aca="true" t="shared" si="0" ref="G8:L8">G10+G23</f>
        <v>604</v>
      </c>
      <c r="H8" s="63">
        <f t="shared" si="0"/>
        <v>164</v>
      </c>
      <c r="I8" s="63">
        <f t="shared" si="0"/>
        <v>440</v>
      </c>
      <c r="J8" s="63">
        <f t="shared" si="0"/>
        <v>613</v>
      </c>
      <c r="K8" s="63">
        <f t="shared" si="0"/>
        <v>165</v>
      </c>
      <c r="L8" s="63">
        <f t="shared" si="0"/>
        <v>448</v>
      </c>
    </row>
    <row r="9" spans="3:12" ht="14.25">
      <c r="C9" s="8"/>
      <c r="D9" s="55"/>
      <c r="E9" s="55"/>
      <c r="F9" s="55"/>
      <c r="G9" s="55"/>
      <c r="H9" s="55"/>
      <c r="I9" s="55"/>
      <c r="J9" s="55"/>
      <c r="K9" s="55"/>
      <c r="L9" s="55"/>
    </row>
    <row r="10" spans="2:12" ht="14.25">
      <c r="B10" t="s">
        <v>210</v>
      </c>
      <c r="C10" s="8"/>
      <c r="D10" s="56">
        <v>342</v>
      </c>
      <c r="E10" s="55">
        <v>89</v>
      </c>
      <c r="F10" s="55">
        <v>253</v>
      </c>
      <c r="G10" s="56">
        <f aca="true" t="shared" si="1" ref="G10:L10">SUM(G11:G12)</f>
        <v>347</v>
      </c>
      <c r="H10" s="55">
        <f t="shared" si="1"/>
        <v>90</v>
      </c>
      <c r="I10" s="55">
        <f t="shared" si="1"/>
        <v>257</v>
      </c>
      <c r="J10" s="63">
        <f t="shared" si="1"/>
        <v>353</v>
      </c>
      <c r="K10" s="55">
        <f t="shared" si="1"/>
        <v>91</v>
      </c>
      <c r="L10" s="55">
        <f t="shared" si="1"/>
        <v>262</v>
      </c>
    </row>
    <row r="11" spans="3:12" ht="14.25">
      <c r="C11" s="23" t="s">
        <v>211</v>
      </c>
      <c r="D11" s="56">
        <v>3</v>
      </c>
      <c r="E11" s="55">
        <v>3</v>
      </c>
      <c r="F11" s="57" t="s">
        <v>29</v>
      </c>
      <c r="G11" s="56">
        <f>SUM(H11:I11)</f>
        <v>3</v>
      </c>
      <c r="H11" s="57">
        <v>3</v>
      </c>
      <c r="I11" s="57" t="s">
        <v>29</v>
      </c>
      <c r="J11" s="63">
        <f>SUM(K11:L11)</f>
        <v>3</v>
      </c>
      <c r="K11" s="57">
        <v>3</v>
      </c>
      <c r="L11" s="57" t="s">
        <v>29</v>
      </c>
    </row>
    <row r="12" spans="3:12" ht="14.25">
      <c r="C12" s="23" t="s">
        <v>212</v>
      </c>
      <c r="D12" s="56">
        <v>339</v>
      </c>
      <c r="E12" s="55">
        <v>86</v>
      </c>
      <c r="F12" s="55">
        <v>253</v>
      </c>
      <c r="G12" s="56">
        <f aca="true" t="shared" si="2" ref="G12:L12">SUM(G13:G21)</f>
        <v>344</v>
      </c>
      <c r="H12" s="55">
        <f t="shared" si="2"/>
        <v>87</v>
      </c>
      <c r="I12" s="55">
        <f t="shared" si="2"/>
        <v>257</v>
      </c>
      <c r="J12" s="63">
        <f t="shared" si="2"/>
        <v>350</v>
      </c>
      <c r="K12" s="55">
        <f t="shared" si="2"/>
        <v>88</v>
      </c>
      <c r="L12" s="55">
        <f t="shared" si="2"/>
        <v>262</v>
      </c>
    </row>
    <row r="13" spans="3:12" ht="14.25">
      <c r="C13" s="27" t="s">
        <v>213</v>
      </c>
      <c r="D13" s="56">
        <v>66</v>
      </c>
      <c r="E13" s="55">
        <v>28</v>
      </c>
      <c r="F13" s="55">
        <v>38</v>
      </c>
      <c r="G13" s="56">
        <f aca="true" t="shared" si="3" ref="G13:G21">SUM(H13:I13)</f>
        <v>67</v>
      </c>
      <c r="H13" s="55">
        <v>29</v>
      </c>
      <c r="I13" s="55">
        <v>38</v>
      </c>
      <c r="J13" s="63">
        <f aca="true" t="shared" si="4" ref="J13:J21">SUM(K13:L13)</f>
        <v>68</v>
      </c>
      <c r="K13" s="55">
        <v>30</v>
      </c>
      <c r="L13" s="55">
        <v>38</v>
      </c>
    </row>
    <row r="14" spans="3:12" ht="14.25">
      <c r="C14" s="27" t="s">
        <v>214</v>
      </c>
      <c r="D14" s="56">
        <v>29</v>
      </c>
      <c r="E14" s="55">
        <v>4</v>
      </c>
      <c r="F14" s="55">
        <v>25</v>
      </c>
      <c r="G14" s="56">
        <f t="shared" si="3"/>
        <v>29</v>
      </c>
      <c r="H14" s="56">
        <v>4</v>
      </c>
      <c r="I14" s="55">
        <v>25</v>
      </c>
      <c r="J14" s="63">
        <f t="shared" si="4"/>
        <v>29</v>
      </c>
      <c r="K14" s="56">
        <v>4</v>
      </c>
      <c r="L14" s="55">
        <v>25</v>
      </c>
    </row>
    <row r="15" spans="3:12" ht="14.25">
      <c r="C15" s="27" t="s">
        <v>215</v>
      </c>
      <c r="D15" s="56">
        <v>100</v>
      </c>
      <c r="E15" s="55">
        <v>22</v>
      </c>
      <c r="F15" s="55">
        <v>78</v>
      </c>
      <c r="G15" s="56">
        <f t="shared" si="3"/>
        <v>101</v>
      </c>
      <c r="H15" s="56">
        <v>22</v>
      </c>
      <c r="I15" s="55">
        <v>79</v>
      </c>
      <c r="J15" s="63">
        <f t="shared" si="4"/>
        <v>101</v>
      </c>
      <c r="K15" s="56">
        <v>22</v>
      </c>
      <c r="L15" s="55">
        <v>79</v>
      </c>
    </row>
    <row r="16" spans="3:12" ht="14.25">
      <c r="C16" s="27" t="s">
        <v>216</v>
      </c>
      <c r="D16" s="56">
        <v>79</v>
      </c>
      <c r="E16" s="55">
        <v>21</v>
      </c>
      <c r="F16" s="55">
        <v>58</v>
      </c>
      <c r="G16" s="56">
        <f t="shared" si="3"/>
        <v>80</v>
      </c>
      <c r="H16" s="56">
        <v>21</v>
      </c>
      <c r="I16" s="55">
        <v>59</v>
      </c>
      <c r="J16" s="63">
        <f t="shared" si="4"/>
        <v>80</v>
      </c>
      <c r="K16" s="56">
        <v>21</v>
      </c>
      <c r="L16" s="55">
        <v>59</v>
      </c>
    </row>
    <row r="17" spans="3:12" ht="14.25">
      <c r="C17" s="27" t="s">
        <v>217</v>
      </c>
      <c r="D17" s="56">
        <v>12</v>
      </c>
      <c r="E17" s="55">
        <v>1</v>
      </c>
      <c r="F17" s="55">
        <v>11</v>
      </c>
      <c r="G17" s="56">
        <f t="shared" si="3"/>
        <v>12</v>
      </c>
      <c r="H17" s="56">
        <v>1</v>
      </c>
      <c r="I17" s="55">
        <v>11</v>
      </c>
      <c r="J17" s="63">
        <f t="shared" si="4"/>
        <v>12</v>
      </c>
      <c r="K17" s="56">
        <v>1</v>
      </c>
      <c r="L17" s="55">
        <v>11</v>
      </c>
    </row>
    <row r="18" spans="3:12" ht="14.25">
      <c r="C18" s="27" t="s">
        <v>218</v>
      </c>
      <c r="D18" s="56">
        <v>1</v>
      </c>
      <c r="E18" s="57" t="s">
        <v>29</v>
      </c>
      <c r="F18" s="55">
        <v>1</v>
      </c>
      <c r="G18" s="57">
        <f t="shared" si="3"/>
        <v>1</v>
      </c>
      <c r="H18" s="57" t="s">
        <v>29</v>
      </c>
      <c r="I18" s="55">
        <v>1</v>
      </c>
      <c r="J18" s="65">
        <f t="shared" si="4"/>
        <v>2</v>
      </c>
      <c r="K18" s="57" t="s">
        <v>29</v>
      </c>
      <c r="L18" s="55">
        <v>2</v>
      </c>
    </row>
    <row r="19" spans="3:12" ht="14.25">
      <c r="C19" s="27" t="s">
        <v>219</v>
      </c>
      <c r="D19" s="56">
        <v>9</v>
      </c>
      <c r="E19" s="55">
        <v>2</v>
      </c>
      <c r="F19" s="55">
        <v>7</v>
      </c>
      <c r="G19" s="56">
        <f t="shared" si="3"/>
        <v>10</v>
      </c>
      <c r="H19" s="57">
        <v>2</v>
      </c>
      <c r="I19" s="55">
        <v>8</v>
      </c>
      <c r="J19" s="63">
        <f t="shared" si="4"/>
        <v>11</v>
      </c>
      <c r="K19" s="57">
        <v>2</v>
      </c>
      <c r="L19" s="55">
        <v>9</v>
      </c>
    </row>
    <row r="20" spans="3:12" ht="14.25">
      <c r="C20" s="27" t="s">
        <v>220</v>
      </c>
      <c r="D20" s="56">
        <v>35</v>
      </c>
      <c r="E20" s="55">
        <v>8</v>
      </c>
      <c r="F20" s="55">
        <v>27</v>
      </c>
      <c r="G20" s="56">
        <f t="shared" si="3"/>
        <v>36</v>
      </c>
      <c r="H20" s="56">
        <v>8</v>
      </c>
      <c r="I20" s="55">
        <v>28</v>
      </c>
      <c r="J20" s="63">
        <f t="shared" si="4"/>
        <v>38</v>
      </c>
      <c r="K20" s="56">
        <v>8</v>
      </c>
      <c r="L20" s="55">
        <v>30</v>
      </c>
    </row>
    <row r="21" spans="3:12" ht="14.25">
      <c r="C21" s="27" t="s">
        <v>221</v>
      </c>
      <c r="D21" s="56">
        <v>8</v>
      </c>
      <c r="E21" s="57" t="s">
        <v>29</v>
      </c>
      <c r="F21" s="55">
        <v>8</v>
      </c>
      <c r="G21" s="57">
        <f t="shared" si="3"/>
        <v>8</v>
      </c>
      <c r="H21" s="57" t="s">
        <v>29</v>
      </c>
      <c r="I21" s="55">
        <v>8</v>
      </c>
      <c r="J21" s="65">
        <f t="shared" si="4"/>
        <v>9</v>
      </c>
      <c r="K21" s="57">
        <v>0</v>
      </c>
      <c r="L21" s="55">
        <v>9</v>
      </c>
    </row>
    <row r="22" spans="3:12" ht="14.25">
      <c r="C22" s="7"/>
      <c r="D22" s="56"/>
      <c r="E22" s="55"/>
      <c r="F22" s="55"/>
      <c r="G22" s="56"/>
      <c r="H22" s="55"/>
      <c r="I22" s="55"/>
      <c r="J22" s="63"/>
      <c r="K22" s="55"/>
      <c r="L22" s="55"/>
    </row>
    <row r="23" spans="2:12" ht="14.25">
      <c r="B23" t="s">
        <v>222</v>
      </c>
      <c r="C23" s="7"/>
      <c r="D23" s="56">
        <v>255</v>
      </c>
      <c r="E23" s="55">
        <v>74</v>
      </c>
      <c r="F23" s="55">
        <v>181</v>
      </c>
      <c r="G23" s="56">
        <f aca="true" t="shared" si="5" ref="G23:L23">SUM(G24:G34)</f>
        <v>257</v>
      </c>
      <c r="H23" s="55">
        <f t="shared" si="5"/>
        <v>74</v>
      </c>
      <c r="I23" s="55">
        <f t="shared" si="5"/>
        <v>183</v>
      </c>
      <c r="J23" s="63">
        <f t="shared" si="5"/>
        <v>260</v>
      </c>
      <c r="K23" s="55">
        <f t="shared" si="5"/>
        <v>74</v>
      </c>
      <c r="L23" s="55">
        <f t="shared" si="5"/>
        <v>186</v>
      </c>
    </row>
    <row r="24" spans="3:12" ht="14.25">
      <c r="C24" s="23" t="s">
        <v>223</v>
      </c>
      <c r="D24" s="56">
        <v>3</v>
      </c>
      <c r="E24" s="57" t="s">
        <v>29</v>
      </c>
      <c r="F24" s="55">
        <v>3</v>
      </c>
      <c r="G24" s="56">
        <f aca="true" t="shared" si="6" ref="G24:G35">SUM(H24:I24)</f>
        <v>3</v>
      </c>
      <c r="H24" s="57" t="s">
        <v>29</v>
      </c>
      <c r="I24" s="55">
        <v>3</v>
      </c>
      <c r="J24" s="63">
        <f aca="true" t="shared" si="7" ref="J24:J35">SUM(K24:L24)</f>
        <v>3</v>
      </c>
      <c r="K24" s="57">
        <v>0</v>
      </c>
      <c r="L24" s="55">
        <v>3</v>
      </c>
    </row>
    <row r="25" spans="3:12" ht="14.25">
      <c r="C25" s="23" t="s">
        <v>224</v>
      </c>
      <c r="D25" s="56">
        <v>38</v>
      </c>
      <c r="E25" s="55">
        <v>5</v>
      </c>
      <c r="F25" s="55">
        <v>33</v>
      </c>
      <c r="G25" s="56">
        <f t="shared" si="6"/>
        <v>39</v>
      </c>
      <c r="H25" s="56">
        <v>5</v>
      </c>
      <c r="I25" s="55">
        <v>34</v>
      </c>
      <c r="J25" s="63">
        <f t="shared" si="7"/>
        <v>40</v>
      </c>
      <c r="K25" s="56">
        <v>5</v>
      </c>
      <c r="L25" s="55">
        <v>35</v>
      </c>
    </row>
    <row r="26" spans="3:12" ht="14.25">
      <c r="C26" s="23" t="s">
        <v>225</v>
      </c>
      <c r="D26" s="56">
        <v>42</v>
      </c>
      <c r="E26" s="55">
        <v>5</v>
      </c>
      <c r="F26" s="55">
        <v>37</v>
      </c>
      <c r="G26" s="56">
        <f t="shared" si="6"/>
        <v>42</v>
      </c>
      <c r="H26" s="56">
        <v>5</v>
      </c>
      <c r="I26" s="55">
        <v>37</v>
      </c>
      <c r="J26" s="63">
        <f t="shared" si="7"/>
        <v>43</v>
      </c>
      <c r="K26" s="56">
        <v>5</v>
      </c>
      <c r="L26" s="55">
        <v>38</v>
      </c>
    </row>
    <row r="27" spans="3:12" ht="14.25">
      <c r="C27" s="23" t="s">
        <v>226</v>
      </c>
      <c r="D27" s="56">
        <v>2</v>
      </c>
      <c r="E27" s="55">
        <v>2</v>
      </c>
      <c r="F27" s="57" t="s">
        <v>29</v>
      </c>
      <c r="G27" s="56">
        <f t="shared" si="6"/>
        <v>2</v>
      </c>
      <c r="H27" s="56">
        <v>2</v>
      </c>
      <c r="I27" s="57" t="s">
        <v>29</v>
      </c>
      <c r="J27" s="63">
        <f t="shared" si="7"/>
        <v>2</v>
      </c>
      <c r="K27" s="56">
        <v>2</v>
      </c>
      <c r="L27" s="57" t="s">
        <v>29</v>
      </c>
    </row>
    <row r="28" spans="3:12" ht="14.25">
      <c r="C28" s="23" t="s">
        <v>227</v>
      </c>
      <c r="D28" s="56">
        <v>77</v>
      </c>
      <c r="E28" s="55">
        <v>30</v>
      </c>
      <c r="F28" s="55">
        <v>47</v>
      </c>
      <c r="G28" s="56">
        <f t="shared" si="6"/>
        <v>77</v>
      </c>
      <c r="H28" s="56">
        <v>30</v>
      </c>
      <c r="I28" s="55">
        <v>47</v>
      </c>
      <c r="J28" s="63">
        <f t="shared" si="7"/>
        <v>77</v>
      </c>
      <c r="K28" s="56">
        <v>30</v>
      </c>
      <c r="L28" s="55">
        <v>47</v>
      </c>
    </row>
    <row r="29" spans="3:12" ht="14.25">
      <c r="C29" s="23" t="s">
        <v>228</v>
      </c>
      <c r="D29" s="56">
        <v>5</v>
      </c>
      <c r="E29" s="55">
        <v>2</v>
      </c>
      <c r="F29" s="55">
        <v>3</v>
      </c>
      <c r="G29" s="56">
        <f t="shared" si="6"/>
        <v>5</v>
      </c>
      <c r="H29" s="56">
        <v>2</v>
      </c>
      <c r="I29" s="55">
        <v>3</v>
      </c>
      <c r="J29" s="63">
        <f t="shared" si="7"/>
        <v>5</v>
      </c>
      <c r="K29" s="56">
        <v>2</v>
      </c>
      <c r="L29" s="55">
        <v>3</v>
      </c>
    </row>
    <row r="30" spans="3:12" ht="14.25">
      <c r="C30" s="23" t="s">
        <v>229</v>
      </c>
      <c r="D30" s="56">
        <v>2</v>
      </c>
      <c r="E30" s="55">
        <v>2</v>
      </c>
      <c r="F30" s="57" t="s">
        <v>29</v>
      </c>
      <c r="G30" s="56">
        <f t="shared" si="6"/>
        <v>2</v>
      </c>
      <c r="H30" s="56">
        <v>2</v>
      </c>
      <c r="I30" s="57" t="s">
        <v>29</v>
      </c>
      <c r="J30" s="63">
        <f t="shared" si="7"/>
        <v>2</v>
      </c>
      <c r="K30" s="56">
        <v>2</v>
      </c>
      <c r="L30" s="57">
        <v>0</v>
      </c>
    </row>
    <row r="31" spans="3:12" ht="14.25">
      <c r="C31" s="23" t="s">
        <v>230</v>
      </c>
      <c r="D31" s="56">
        <v>4</v>
      </c>
      <c r="E31" s="57" t="s">
        <v>29</v>
      </c>
      <c r="F31" s="55">
        <v>4</v>
      </c>
      <c r="G31" s="56">
        <f t="shared" si="6"/>
        <v>4</v>
      </c>
      <c r="H31" s="57" t="s">
        <v>29</v>
      </c>
      <c r="I31" s="55">
        <v>4</v>
      </c>
      <c r="J31" s="63">
        <f t="shared" si="7"/>
        <v>4</v>
      </c>
      <c r="K31" s="57">
        <v>0</v>
      </c>
      <c r="L31" s="55">
        <v>4</v>
      </c>
    </row>
    <row r="32" spans="3:12" ht="14.25">
      <c r="C32" s="23" t="s">
        <v>231</v>
      </c>
      <c r="D32" s="56">
        <v>79</v>
      </c>
      <c r="E32" s="55">
        <v>26</v>
      </c>
      <c r="F32" s="55">
        <v>53</v>
      </c>
      <c r="G32" s="56">
        <f t="shared" si="6"/>
        <v>80</v>
      </c>
      <c r="H32" s="56">
        <v>26</v>
      </c>
      <c r="I32" s="55">
        <v>54</v>
      </c>
      <c r="J32" s="63">
        <f t="shared" si="7"/>
        <v>81</v>
      </c>
      <c r="K32" s="56">
        <v>26</v>
      </c>
      <c r="L32" s="55">
        <v>55</v>
      </c>
    </row>
    <row r="33" spans="3:12" ht="17.25" customHeight="1">
      <c r="C33" s="23" t="s">
        <v>232</v>
      </c>
      <c r="D33" s="56">
        <v>1</v>
      </c>
      <c r="E33" s="55">
        <v>1</v>
      </c>
      <c r="F33" s="57" t="s">
        <v>29</v>
      </c>
      <c r="G33" s="56">
        <f t="shared" si="6"/>
        <v>1</v>
      </c>
      <c r="H33" s="56">
        <v>1</v>
      </c>
      <c r="I33" s="57" t="s">
        <v>29</v>
      </c>
      <c r="J33" s="63">
        <f t="shared" si="7"/>
        <v>1</v>
      </c>
      <c r="K33" s="56">
        <v>1</v>
      </c>
      <c r="L33" s="57" t="s">
        <v>29</v>
      </c>
    </row>
    <row r="34" spans="3:12" ht="14.25">
      <c r="C34" s="23" t="s">
        <v>233</v>
      </c>
      <c r="D34" s="56">
        <v>2</v>
      </c>
      <c r="E34" s="55">
        <v>1</v>
      </c>
      <c r="F34" s="55">
        <v>1</v>
      </c>
      <c r="G34" s="56">
        <f t="shared" si="6"/>
        <v>2</v>
      </c>
      <c r="H34" s="56">
        <v>1</v>
      </c>
      <c r="I34" s="55">
        <v>1</v>
      </c>
      <c r="J34" s="63">
        <f t="shared" si="7"/>
        <v>2</v>
      </c>
      <c r="K34" s="56">
        <v>1</v>
      </c>
      <c r="L34" s="55">
        <v>1</v>
      </c>
    </row>
    <row r="35" spans="2:12" ht="14.25">
      <c r="B35" t="s">
        <v>234</v>
      </c>
      <c r="C35" s="23"/>
      <c r="D35" s="56">
        <v>33</v>
      </c>
      <c r="E35" s="55">
        <v>33</v>
      </c>
      <c r="F35" s="57" t="s">
        <v>29</v>
      </c>
      <c r="G35" s="56">
        <f t="shared" si="6"/>
        <v>33</v>
      </c>
      <c r="H35" s="56">
        <v>33</v>
      </c>
      <c r="I35" s="57" t="s">
        <v>29</v>
      </c>
      <c r="J35" s="63">
        <f t="shared" si="7"/>
        <v>33</v>
      </c>
      <c r="K35" s="56">
        <v>33</v>
      </c>
      <c r="L35" s="57" t="s">
        <v>29</v>
      </c>
    </row>
    <row r="36" spans="1:12" ht="14.25">
      <c r="A36" s="15"/>
      <c r="B36" s="15"/>
      <c r="C36" s="16"/>
      <c r="D36" s="15"/>
      <c r="E36" s="15"/>
      <c r="F36" s="15"/>
      <c r="G36" s="15"/>
      <c r="H36" s="15"/>
      <c r="I36" s="15"/>
      <c r="J36" s="15"/>
      <c r="K36" s="15"/>
      <c r="L36" s="15"/>
    </row>
    <row r="37" ht="14.25">
      <c r="B37" t="s">
        <v>235</v>
      </c>
    </row>
    <row r="38" ht="14.25">
      <c r="A38" t="s">
        <v>236</v>
      </c>
    </row>
  </sheetData>
  <printOptions/>
  <pageMargins left="0.75" right="0.75" top="1" bottom="1" header="0.512" footer="0.512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情報チーム</cp:lastModifiedBy>
  <cp:lastPrinted>2000-09-14T07:17:11Z</cp:lastPrinted>
  <dcterms:created xsi:type="dcterms:W3CDTF">2002-02-25T06:38:58Z</dcterms:created>
  <dcterms:modified xsi:type="dcterms:W3CDTF">2002-02-25T06:38:58Z</dcterms:modified>
  <cp:category/>
  <cp:version/>
  <cp:contentType/>
  <cp:contentStatus/>
</cp:coreProperties>
</file>