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215" windowHeight="10635" activeTab="8"/>
  </bookViews>
  <sheets>
    <sheet name="84" sheetId="1" r:id="rId1"/>
    <sheet name="85" sheetId="2" r:id="rId2"/>
    <sheet name="86" sheetId="3" r:id="rId3"/>
    <sheet name="87" sheetId="4" r:id="rId4"/>
    <sheet name="88" sheetId="5" r:id="rId5"/>
    <sheet name="89" sheetId="6" r:id="rId6"/>
    <sheet name="90" sheetId="7" r:id="rId7"/>
    <sheet name="91" sheetId="8" r:id="rId8"/>
    <sheet name="92" sheetId="9" r:id="rId9"/>
  </sheets>
  <definedNames/>
  <calcPr fullCalcOnLoad="1"/>
</workbook>
</file>

<file path=xl/sharedStrings.xml><?xml version="1.0" encoding="utf-8"?>
<sst xmlns="http://schemas.openxmlformats.org/spreadsheetml/2006/main" count="685" uniqueCount="295">
  <si>
    <t>84.県民経済計算総括表</t>
  </si>
  <si>
    <t>（単位：億円、％）</t>
  </si>
  <si>
    <t>項　　　　　　目</t>
  </si>
  <si>
    <t>実　　　　数</t>
  </si>
  <si>
    <t>対前年度増加率</t>
  </si>
  <si>
    <t>対前年増加寄与度</t>
  </si>
  <si>
    <t>構   成   比</t>
  </si>
  <si>
    <t>平成９年度</t>
  </si>
  <si>
    <t>県　内　総　生　産</t>
  </si>
  <si>
    <t>第１次産業</t>
  </si>
  <si>
    <t>第2次産業</t>
  </si>
  <si>
    <t>第3次産業</t>
  </si>
  <si>
    <t>県民所得（分配）</t>
  </si>
  <si>
    <t>雇用者所得</t>
  </si>
  <si>
    <t>財産所得</t>
  </si>
  <si>
    <t>企業所得</t>
  </si>
  <si>
    <t>１人当たり県民所得（千円）</t>
  </si>
  <si>
    <t>－</t>
  </si>
  <si>
    <t>県内総支出（名目）</t>
  </si>
  <si>
    <t>民間最終消費支出</t>
  </si>
  <si>
    <t>政府最終消費支出</t>
  </si>
  <si>
    <t>県内総資本形成</t>
  </si>
  <si>
    <t>移（輸）出入・統計上の不突合</t>
  </si>
  <si>
    <t>県内総支出（実質）</t>
  </si>
  <si>
    <t>県民総支出（実質）</t>
  </si>
  <si>
    <t>　注：県内総生産の産業別数値は、帰属利子等を含むため合計とは一致しない。</t>
  </si>
  <si>
    <t>資料：県統計調査課「福島県民経済計算の概要」</t>
  </si>
  <si>
    <t>85.県民所得関連指標</t>
  </si>
  <si>
    <t>（単位：％）</t>
  </si>
  <si>
    <t>平成3年度</t>
  </si>
  <si>
    <t>経済成長率に関するもの</t>
  </si>
  <si>
    <t>名目県民総生産(=支出)</t>
  </si>
  <si>
    <t>実質県民総生産(=支出)</t>
  </si>
  <si>
    <t>名目県内総生産(=支出)</t>
  </si>
  <si>
    <t>実質県内総生産(=支出)</t>
  </si>
  <si>
    <t>県民所得(分配)</t>
  </si>
  <si>
    <t>所得・物価　131</t>
  </si>
  <si>
    <t>（参考）国民所得関連指標</t>
  </si>
  <si>
    <t>　　（単位：％）</t>
  </si>
  <si>
    <t>平成３年度</t>
  </si>
  <si>
    <t>経済成長率</t>
  </si>
  <si>
    <t>名   目   国   民   総   生   産</t>
  </si>
  <si>
    <t>実   質   国   民   総   生   産</t>
  </si>
  <si>
    <t>名   目   国   内   総   生   産</t>
  </si>
  <si>
    <t>実   質   国   内   総   生   産</t>
  </si>
  <si>
    <t>国   民   所   得    ( 分   配 )</t>
  </si>
  <si>
    <t>資料：経済企画庁経済研究所「国民経済計算年報」</t>
  </si>
  <si>
    <t>86.経済活動別県内総生産</t>
  </si>
  <si>
    <t>（単位：百万円、％）</t>
  </si>
  <si>
    <t>構　成　比</t>
  </si>
  <si>
    <t>項　　　　　目</t>
  </si>
  <si>
    <t>平成9年度</t>
  </si>
  <si>
    <t>県 　内 　総 　生 　産</t>
  </si>
  <si>
    <t>産 　　　　　　　　　業</t>
  </si>
  <si>
    <t>農林水産業</t>
  </si>
  <si>
    <t>農　　　　　　　業</t>
  </si>
  <si>
    <t>林　　　　　　　業</t>
  </si>
  <si>
    <t>水　　　産　　　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</si>
  <si>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</si>
  <si>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</si>
  <si>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</si>
  <si>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</si>
  <si>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</si>
  <si>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</si>
  <si>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</si>
  <si>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</si>
  <si>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</si>
  <si>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 府 ・ サービス生産者</t>
  </si>
  <si>
    <t>公務</t>
  </si>
  <si>
    <t>対 家 計 民 間 非 営 利</t>
  </si>
  <si>
    <t>サ ー ビ ス 生 産 者</t>
  </si>
  <si>
    <t>小 　　　　　　　　　計</t>
  </si>
  <si>
    <t>輸　　　　入　　　　税</t>
  </si>
  <si>
    <t>(控除）その他</t>
  </si>
  <si>
    <t>(控除)帰属利子</t>
  </si>
  <si>
    <t>産 　業　 別 　内　 訳</t>
  </si>
  <si>
    <t>第２次産業</t>
  </si>
  <si>
    <t>第３次産業</t>
  </si>
  <si>
    <t>　　注：第１次、第２次、第３次産業には、帰属利子等を含むため合計とは一致しない。</t>
  </si>
  <si>
    <t>　資料：県統計調査課「福島県民経済計算の概要」</t>
  </si>
  <si>
    <t>87.県民経済計算全国順位表（平成９年度）</t>
  </si>
  <si>
    <t>県内総生産額（名目）</t>
  </si>
  <si>
    <t>経済成長率（名目）</t>
  </si>
  <si>
    <t>県民所得</t>
  </si>
  <si>
    <t>1人当たり県民所得</t>
  </si>
  <si>
    <t>順</t>
  </si>
  <si>
    <t>県　　別</t>
  </si>
  <si>
    <t>(単位：百万円)</t>
  </si>
  <si>
    <t>（単位：千円）</t>
  </si>
  <si>
    <t>位</t>
  </si>
  <si>
    <t>東京</t>
  </si>
  <si>
    <t>大分</t>
  </si>
  <si>
    <t>大阪</t>
  </si>
  <si>
    <t>福井</t>
  </si>
  <si>
    <t>愛知</t>
  </si>
  <si>
    <t>香川</t>
  </si>
  <si>
    <t>神奈川</t>
  </si>
  <si>
    <t>鹿児島</t>
  </si>
  <si>
    <t>滋賀</t>
  </si>
  <si>
    <t>兵庫</t>
  </si>
  <si>
    <t>茨城</t>
  </si>
  <si>
    <t>埼玉</t>
  </si>
  <si>
    <t>福岡</t>
  </si>
  <si>
    <t>千葉</t>
  </si>
  <si>
    <t>○</t>
  </si>
  <si>
    <t>北海道</t>
  </si>
  <si>
    <t>宮崎</t>
  </si>
  <si>
    <t>群馬</t>
  </si>
  <si>
    <t>栃木</t>
  </si>
  <si>
    <t>静岡</t>
  </si>
  <si>
    <t>徳島</t>
  </si>
  <si>
    <t>広島</t>
  </si>
  <si>
    <t>島根</t>
  </si>
  <si>
    <t>京都</t>
  </si>
  <si>
    <t>●</t>
  </si>
  <si>
    <t>福島</t>
  </si>
  <si>
    <t>富山</t>
  </si>
  <si>
    <t>新潟</t>
  </si>
  <si>
    <t>宮城</t>
  </si>
  <si>
    <t>長野</t>
  </si>
  <si>
    <t>山形</t>
  </si>
  <si>
    <t>沖縄</t>
  </si>
  <si>
    <t>石川</t>
  </si>
  <si>
    <t>岐阜</t>
  </si>
  <si>
    <t>山梨</t>
  </si>
  <si>
    <t>岡山</t>
  </si>
  <si>
    <t>奈良</t>
  </si>
  <si>
    <t>三重</t>
  </si>
  <si>
    <t>和歌山</t>
  </si>
  <si>
    <t>山口</t>
  </si>
  <si>
    <t>熊本</t>
  </si>
  <si>
    <t>岩手</t>
  </si>
  <si>
    <t>愛媛</t>
  </si>
  <si>
    <t>長崎</t>
  </si>
  <si>
    <t>青森</t>
  </si>
  <si>
    <t>鳥取</t>
  </si>
  <si>
    <t>佐賀</t>
  </si>
  <si>
    <t>高知</t>
  </si>
  <si>
    <t>秋田</t>
  </si>
  <si>
    <t>全国計</t>
  </si>
  <si>
    <t>全国平均</t>
  </si>
  <si>
    <t>　　注：北海道、東北ブロックの各道・県名には○印を付した。（本県は●印）</t>
  </si>
  <si>
    <t>　資料：経済企画庁「県民経済計算年報」</t>
  </si>
  <si>
    <t>88.消費者物価指数</t>
  </si>
  <si>
    <t>　　　　　　（平成７年=100）</t>
  </si>
  <si>
    <t>平　　　　　　均</t>
  </si>
  <si>
    <t>対前年上昇率（％）</t>
  </si>
  <si>
    <t>区　　　　　分</t>
  </si>
  <si>
    <t>平成8年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</si>
  <si>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</t>
    </r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</si>
  <si>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</si>
  <si>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</si>
  <si>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</si>
  <si>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</si>
  <si>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</si>
  <si>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</si>
  <si>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</si>
  <si>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</si>
  <si>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</si>
  <si>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</si>
  <si>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</si>
  <si>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</si>
  <si>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</si>
  <si>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</si>
  <si>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　　注：生鮮食品には生鮮魚介、生鮮野菜、生鮮果物が含まれる。</t>
  </si>
  <si>
    <t>　　資料：県統計調査課「福島県消費者物価指数」</t>
  </si>
  <si>
    <t>89.消費者物価地域差指数（平成11年）</t>
  </si>
  <si>
    <t>全国平均＝100</t>
  </si>
  <si>
    <t>東京都区部＝100</t>
  </si>
  <si>
    <t>地　　　域</t>
  </si>
  <si>
    <t>＊</t>
  </si>
  <si>
    <t>家賃を除く</t>
  </si>
  <si>
    <t>総　合</t>
  </si>
  <si>
    <t>食　料</t>
  </si>
  <si>
    <t>総　　　合</t>
  </si>
  <si>
    <t>全国</t>
  </si>
  <si>
    <t>福島市</t>
  </si>
  <si>
    <t>都市階級</t>
  </si>
  <si>
    <t>大　　都　　市</t>
  </si>
  <si>
    <t>中　　都　　市</t>
  </si>
  <si>
    <t>小　都　市　Ａ</t>
  </si>
  <si>
    <t>小　都　市　Ｂ</t>
  </si>
  <si>
    <t>町　　　　　村</t>
  </si>
  <si>
    <t>地方</t>
  </si>
  <si>
    <t>北　　海　　道</t>
  </si>
  <si>
    <t>東　　　　　北</t>
  </si>
  <si>
    <t>関　　　　　東</t>
  </si>
  <si>
    <t>北　　　　　陸</t>
  </si>
  <si>
    <t>東　　　　　海</t>
  </si>
  <si>
    <t>近　　　　　畿</t>
  </si>
  <si>
    <t>中　　　　　国</t>
  </si>
  <si>
    <t>四　　　　　国</t>
  </si>
  <si>
    <t>九　　　　　州</t>
  </si>
  <si>
    <t>沖　　　　　縄</t>
  </si>
  <si>
    <t>　</t>
  </si>
  <si>
    <t>　注：＊……………持家の帰属家賃を除く総合</t>
  </si>
  <si>
    <t>　　　大都市………人口100万以上の市（仙台市及び千葉市を含む）</t>
  </si>
  <si>
    <t>　　　中都市………人口15万以上100万未満の市</t>
  </si>
  <si>
    <t>　　　小都市Ａ……人口5万以上15万未満の市</t>
  </si>
  <si>
    <t>小都市Ｂ……人口5万未満の市</t>
  </si>
  <si>
    <t>　資料：総務庁統計局「消費者物価指数月報」</t>
  </si>
  <si>
    <t>90.１世帯当たり1か月間の収入（勤労者世帯）</t>
  </si>
  <si>
    <t>（単位：円、％）</t>
  </si>
  <si>
    <t>区　　　　分</t>
  </si>
  <si>
    <t>平成9年</t>
  </si>
  <si>
    <t>対前年増加率</t>
  </si>
  <si>
    <r>
      <t>1</t>
    </r>
    <r>
      <rPr>
        <sz val="12"/>
        <rFont val="Osaka"/>
        <family val="3"/>
      </rPr>
      <t>1</t>
    </r>
    <r>
      <rPr>
        <sz val="12"/>
        <rFont val="Osaka"/>
        <family val="3"/>
      </rPr>
      <t>（全国)</t>
    </r>
  </si>
  <si>
    <t>平　均</t>
  </si>
  <si>
    <t>構成比</t>
  </si>
  <si>
    <t>名目</t>
  </si>
  <si>
    <t>実質</t>
  </si>
  <si>
    <t>集　計　世　帯　数</t>
  </si>
  <si>
    <t>-</t>
  </si>
  <si>
    <t>世　帯　人　員（人）</t>
  </si>
  <si>
    <t>有　業　人　員（人）</t>
  </si>
  <si>
    <t>収　　入　　総　　額</t>
  </si>
  <si>
    <t>実　　　収　　　入</t>
  </si>
  <si>
    <t>経　　常　　収　　入</t>
  </si>
  <si>
    <t>勤　め　先　収　入</t>
  </si>
  <si>
    <t>世  帯  主  収  入</t>
  </si>
  <si>
    <t>　　定　期　収　入</t>
  </si>
  <si>
    <t>　　臨　時　収　入</t>
  </si>
  <si>
    <t>　　賞　　　　　与</t>
  </si>
  <si>
    <t>世帯主の配偶者の収入</t>
  </si>
  <si>
    <t>他 の 世帯員収入</t>
  </si>
  <si>
    <t>事　業・内　職　収　入</t>
  </si>
  <si>
    <t>事業収入</t>
  </si>
  <si>
    <t>内職収入</t>
  </si>
  <si>
    <t>他　の　経　常　収　入</t>
  </si>
  <si>
    <t>財産収入</t>
  </si>
  <si>
    <t>社会保障給付</t>
  </si>
  <si>
    <t>仕送り金</t>
  </si>
  <si>
    <t>特　　別　　収　　入</t>
  </si>
  <si>
    <t>受贈金</t>
  </si>
  <si>
    <t>その他</t>
  </si>
  <si>
    <t>実 収 入 以 外 の 収 入</t>
  </si>
  <si>
    <t>預貯金引出</t>
  </si>
  <si>
    <t>保険取金</t>
  </si>
  <si>
    <t>土地家屋借入金</t>
  </si>
  <si>
    <t>他の借入金</t>
  </si>
  <si>
    <t>月賦</t>
  </si>
  <si>
    <t>掛買</t>
  </si>
  <si>
    <t>有価証券売却</t>
  </si>
  <si>
    <t>財産売却</t>
  </si>
  <si>
    <t>繰入金</t>
  </si>
  <si>
    <t>　資料：県統計調査課「福島県家計調査報告」</t>
  </si>
  <si>
    <t>91.１世帯当たり1か月間の支出（勤労者世帯）</t>
  </si>
  <si>
    <t>集計世帯数</t>
  </si>
  <si>
    <t>世帯人員（人）</t>
  </si>
  <si>
    <t>有業人員（人）</t>
  </si>
  <si>
    <t>支出総額</t>
  </si>
  <si>
    <t>実支出</t>
  </si>
  <si>
    <t>消費支出</t>
  </si>
  <si>
    <t>交通・通信</t>
  </si>
  <si>
    <t>その他の消費支出</t>
  </si>
  <si>
    <t>非消費支出</t>
  </si>
  <si>
    <t>　勤　労　所　得　税</t>
  </si>
  <si>
    <t>　他　　　の　　　税</t>
  </si>
  <si>
    <t>　社　会　保　険　料</t>
  </si>
  <si>
    <t>　他 の 非 消 費 支 出</t>
  </si>
  <si>
    <t>実支出以外の支出</t>
  </si>
  <si>
    <t>　預　　貯　　金</t>
  </si>
  <si>
    <t>　保　険　掛　金</t>
  </si>
  <si>
    <t>　土地・家屋借金返済</t>
  </si>
  <si>
    <t>　他 の 借 金 返 済</t>
  </si>
  <si>
    <t>　月　　賦　　払</t>
  </si>
  <si>
    <t>　掛　　買　　払</t>
  </si>
  <si>
    <t>　有 価 証 券 購 入</t>
  </si>
  <si>
    <t>　財　産　購　入</t>
  </si>
  <si>
    <t>　そ　　の　　他</t>
  </si>
  <si>
    <t>繰越金</t>
  </si>
  <si>
    <t>現物総額</t>
  </si>
  <si>
    <t>可処分所得</t>
  </si>
  <si>
    <t>黒字</t>
  </si>
  <si>
    <t>貯蓄純増</t>
  </si>
  <si>
    <t>平均消費性向（％）</t>
  </si>
  <si>
    <t>平均貯蓄率（％）</t>
  </si>
  <si>
    <t>エンゲル係数（％）</t>
  </si>
  <si>
    <t>92.貯蓄・負債現在高（全世帯）</t>
  </si>
  <si>
    <t>　　　（単位：千円、％）</t>
  </si>
  <si>
    <t>平成元年</t>
  </si>
  <si>
    <t>６（全国）</t>
  </si>
  <si>
    <t>貯蓄現在高</t>
  </si>
  <si>
    <t>　通貨性預貯金</t>
  </si>
  <si>
    <t>　定期性預貯金</t>
  </si>
  <si>
    <t>　金投資口座・金貯蓄口座</t>
  </si>
  <si>
    <t>　生命保険など</t>
  </si>
  <si>
    <t>　有価証券</t>
  </si>
  <si>
    <t>　金融機関外</t>
  </si>
  <si>
    <t>負債現在高</t>
  </si>
  <si>
    <t>　住宅・土地のための負債</t>
  </si>
  <si>
    <t>　その他の負債</t>
  </si>
  <si>
    <t>　月賦・年賦</t>
  </si>
  <si>
    <t>注：各年１１月末日現在</t>
  </si>
  <si>
    <t>資料：総務庁統計局「全国消費実態調査報告」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</si>
</sst>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&quot;△&quot;#,##0.0"/>
    <numFmt numFmtId="180" formatCode="#,##0.00;&quot;△&quot;#,##0.00"/>
    <numFmt numFmtId="181" formatCode="#,##0;&quot;△&quot;#,##0"/>
    <numFmt numFmtId="182" formatCode="0.000000"/>
    <numFmt numFmtId="183" formatCode="0.00000"/>
    <numFmt numFmtId="184" formatCode="0.0000000"/>
    <numFmt numFmtId="185" formatCode="0.00000000"/>
    <numFmt numFmtId="186" formatCode="#,##0.0;[Red]\-#,##0.0"/>
    <numFmt numFmtId="187" formatCode="#,##0.000;[Red]\-#,##0.000"/>
    <numFmt numFmtId="188" formatCode="0.000000000"/>
    <numFmt numFmtId="189" formatCode="&quot;△&quot;0.0"/>
    <numFmt numFmtId="190" formatCode="\%"/>
    <numFmt numFmtId="191" formatCode="0.0%"/>
    <numFmt numFmtId="192" formatCode="&quot;△&quot;#,##0"/>
    <numFmt numFmtId="193" formatCode="\-&quot;△&quot;#,##0"/>
    <numFmt numFmtId="194" formatCode="\(0\)"/>
    <numFmt numFmtId="195" formatCode="\-General"/>
    <numFmt numFmtId="196" formatCode="0.000%"/>
    <numFmt numFmtId="197" formatCode="0.0000%"/>
    <numFmt numFmtId="198" formatCode="#,##0.0"/>
    <numFmt numFmtId="199" formatCode="#,##0.000;&quot;△&quot;#,##0.00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\ \ \ 0.0\ \ \ ;\ \ \ &quot;△&quot;\ \ 0.0\ \ \ ;\ \ 0.0\ \ \ "/>
    <numFmt numFmtId="207" formatCode="#,##0.0;&quot;△ &quot;#,##0.0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12"/>
      <color indexed="8"/>
      <name val="平成明朝"/>
      <family val="3"/>
    </font>
    <font>
      <b/>
      <sz val="14"/>
      <color indexed="8"/>
      <name val="平成明朝"/>
      <family val="3"/>
    </font>
    <font>
      <b/>
      <sz val="14"/>
      <color indexed="8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name val="Osaka"/>
      <family val="3"/>
    </font>
    <font>
      <b/>
      <sz val="10"/>
      <color indexed="8"/>
      <name val="平成明朝"/>
      <family val="3"/>
    </font>
    <font>
      <sz val="10"/>
      <color indexed="8"/>
      <name val="平成明朝"/>
      <family val="3"/>
    </font>
    <font>
      <sz val="14"/>
      <name val="Osaka"/>
      <family val="3"/>
    </font>
    <font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3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right"/>
      <protection/>
    </xf>
    <xf numFmtId="0" fontId="5" fillId="0" borderId="0" xfId="20" applyFont="1" applyAlignment="1">
      <alignment/>
      <protection/>
    </xf>
    <xf numFmtId="0" fontId="7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2" xfId="21" applyBorder="1" applyAlignment="1">
      <alignment horizontal="center" vertical="distributed"/>
      <protection/>
    </xf>
    <xf numFmtId="0" fontId="4" fillId="0" borderId="3" xfId="21" applyBorder="1" applyAlignment="1">
      <alignment horizontal="center" vertical="distributed"/>
      <protection/>
    </xf>
    <xf numFmtId="0" fontId="8" fillId="0" borderId="4" xfId="21" applyFont="1" applyBorder="1" applyAlignment="1">
      <alignment horizontal="center" vertical="distributed"/>
      <protection/>
    </xf>
    <xf numFmtId="0" fontId="4" fillId="0" borderId="0" xfId="21" applyAlignment="1">
      <alignment vertical="distributed"/>
      <protection/>
    </xf>
    <xf numFmtId="0" fontId="4" fillId="0" borderId="5" xfId="21" applyBorder="1">
      <alignment/>
      <protection/>
    </xf>
    <xf numFmtId="0" fontId="8" fillId="0" borderId="0" xfId="21" applyFont="1">
      <alignment/>
      <protection/>
    </xf>
    <xf numFmtId="0" fontId="4" fillId="0" borderId="5" xfId="21" applyBorder="1" applyAlignment="1">
      <alignment horizontal="distributed"/>
      <protection/>
    </xf>
    <xf numFmtId="179" fontId="4" fillId="0" borderId="0" xfId="21" applyNumberFormat="1">
      <alignment/>
      <protection/>
    </xf>
    <xf numFmtId="179" fontId="8" fillId="0" borderId="0" xfId="21" applyNumberFormat="1" applyFont="1">
      <alignment/>
      <protection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38" fontId="8" fillId="0" borderId="0" xfId="16" applyFont="1" applyAlignment="1">
      <alignment/>
    </xf>
    <xf numFmtId="0" fontId="4" fillId="0" borderId="5" xfId="2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Alignment="1">
      <alignment horizontal="right"/>
      <protection/>
    </xf>
    <xf numFmtId="0" fontId="4" fillId="0" borderId="0" xfId="21" applyAlignment="1">
      <alignment horizontal="right"/>
      <protection/>
    </xf>
    <xf numFmtId="38" fontId="8" fillId="0" borderId="0" xfId="16" applyFont="1" applyAlignment="1">
      <alignment horizontal="right"/>
    </xf>
    <xf numFmtId="38" fontId="4" fillId="0" borderId="0" xfId="16" applyAlignment="1">
      <alignment/>
    </xf>
    <xf numFmtId="38" fontId="4" fillId="0" borderId="3" xfId="16" applyBorder="1" applyAlignment="1">
      <alignment/>
    </xf>
    <xf numFmtId="0" fontId="4" fillId="0" borderId="0" xfId="22">
      <alignment/>
      <protection/>
    </xf>
    <xf numFmtId="0" fontId="8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5" xfId="22" applyBorder="1">
      <alignment/>
      <protection/>
    </xf>
    <xf numFmtId="0" fontId="4" fillId="0" borderId="3" xfId="22" applyBorder="1" applyAlignment="1">
      <alignment horizontal="centerContinuous"/>
      <protection/>
    </xf>
    <xf numFmtId="0" fontId="4" fillId="0" borderId="2" xfId="22" applyBorder="1" applyAlignment="1">
      <alignment horizontal="centerContinuous"/>
      <protection/>
    </xf>
    <xf numFmtId="0" fontId="8" fillId="0" borderId="2" xfId="22" applyFont="1" applyBorder="1" applyAlignment="1">
      <alignment horizontal="center"/>
      <protection/>
    </xf>
    <xf numFmtId="0" fontId="4" fillId="0" borderId="0" xfId="22" applyBorder="1">
      <alignment/>
      <protection/>
    </xf>
    <xf numFmtId="38" fontId="4" fillId="0" borderId="0" xfId="16" applyBorder="1" applyAlignment="1">
      <alignment/>
    </xf>
    <xf numFmtId="38" fontId="4" fillId="0" borderId="0" xfId="16" applyFont="1" applyBorder="1" applyAlignment="1">
      <alignment/>
    </xf>
    <xf numFmtId="179" fontId="4" fillId="0" borderId="0" xfId="22" applyNumberFormat="1" applyBorder="1">
      <alignment/>
      <protection/>
    </xf>
    <xf numFmtId="186" fontId="4" fillId="0" borderId="0" xfId="16" applyNumberFormat="1" applyAlignment="1">
      <alignment/>
    </xf>
    <xf numFmtId="186" fontId="4" fillId="0" borderId="0" xfId="16" applyNumberFormat="1" applyFont="1" applyAlignment="1">
      <alignment/>
    </xf>
    <xf numFmtId="0" fontId="4" fillId="0" borderId="5" xfId="22" applyBorder="1" applyAlignment="1">
      <alignment horizontal="distributed"/>
      <protection/>
    </xf>
    <xf numFmtId="0" fontId="4" fillId="0" borderId="5" xfId="22" applyBorder="1" applyAlignment="1">
      <alignment horizontal="right"/>
      <protection/>
    </xf>
    <xf numFmtId="179" fontId="4" fillId="0" borderId="0" xfId="22" applyNumberFormat="1">
      <alignment/>
      <protection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0" fontId="0" fillId="0" borderId="0" xfId="31" applyFont="1" applyAlignment="1">
      <alignment/>
      <protection/>
    </xf>
    <xf numFmtId="0" fontId="0" fillId="0" borderId="0" xfId="31" applyAlignment="1">
      <alignment horizontal="distributed"/>
      <protection/>
    </xf>
    <xf numFmtId="0" fontId="0" fillId="0" borderId="0" xfId="31">
      <alignment/>
      <protection/>
    </xf>
    <xf numFmtId="0" fontId="0" fillId="0" borderId="0" xfId="31" applyAlignment="1">
      <alignment horizontal="center"/>
      <protection/>
    </xf>
    <xf numFmtId="0" fontId="0" fillId="0" borderId="5" xfId="31" applyBorder="1" applyAlignment="1">
      <alignment horizontal="center"/>
      <protection/>
    </xf>
    <xf numFmtId="0" fontId="0" fillId="0" borderId="0" xfId="31" applyBorder="1" applyAlignment="1">
      <alignment horizontal="center"/>
      <protection/>
    </xf>
    <xf numFmtId="0" fontId="0" fillId="0" borderId="0" xfId="31" applyBorder="1">
      <alignment/>
      <protection/>
    </xf>
    <xf numFmtId="0" fontId="0" fillId="0" borderId="0" xfId="31" applyFont="1" applyBorder="1" applyAlignment="1">
      <alignment horizontal="centerContinuous"/>
      <protection/>
    </xf>
    <xf numFmtId="0" fontId="0" fillId="0" borderId="5" xfId="31" applyBorder="1" applyAlignment="1">
      <alignment horizontal="centerContinuous"/>
      <protection/>
    </xf>
    <xf numFmtId="0" fontId="0" fillId="0" borderId="2" xfId="31" applyBorder="1" applyAlignment="1">
      <alignment horizontal="center"/>
      <protection/>
    </xf>
    <xf numFmtId="0" fontId="0" fillId="0" borderId="3" xfId="31" applyBorder="1" applyAlignment="1">
      <alignment horizontal="center"/>
      <protection/>
    </xf>
    <xf numFmtId="0" fontId="0" fillId="0" borderId="2" xfId="31" applyBorder="1" applyAlignment="1">
      <alignment horizontal="distributed"/>
      <protection/>
    </xf>
    <xf numFmtId="0" fontId="11" fillId="0" borderId="2" xfId="31" applyFont="1" applyBorder="1" applyAlignment="1">
      <alignment horizontal="center"/>
      <protection/>
    </xf>
    <xf numFmtId="0" fontId="0" fillId="0" borderId="4" xfId="31" applyBorder="1" applyAlignment="1">
      <alignment horizontal="center"/>
      <protection/>
    </xf>
    <xf numFmtId="0" fontId="0" fillId="0" borderId="5" xfId="31" applyBorder="1">
      <alignment/>
      <protection/>
    </xf>
    <xf numFmtId="38" fontId="0" fillId="0" borderId="5" xfId="16" applyBorder="1" applyAlignment="1">
      <alignment/>
    </xf>
    <xf numFmtId="38" fontId="0" fillId="0" borderId="0" xfId="16" applyBorder="1" applyAlignment="1">
      <alignment/>
    </xf>
    <xf numFmtId="3" fontId="0" fillId="0" borderId="5" xfId="31" applyNumberFormat="1" applyBorder="1" applyAlignment="1" applyProtection="1">
      <alignment horizontal="right"/>
      <protection locked="0"/>
    </xf>
    <xf numFmtId="179" fontId="0" fillId="0" borderId="5" xfId="31" applyNumberFormat="1" applyBorder="1" applyAlignment="1" applyProtection="1">
      <alignment horizontal="right"/>
      <protection locked="0"/>
    </xf>
    <xf numFmtId="3" fontId="0" fillId="0" borderId="0" xfId="31" applyNumberFormat="1" applyBorder="1" applyAlignment="1" applyProtection="1">
      <alignment horizontal="right"/>
      <protection locked="0"/>
    </xf>
    <xf numFmtId="0" fontId="0" fillId="0" borderId="0" xfId="31" applyFont="1" applyAlignment="1">
      <alignment horizontal="center"/>
      <protection/>
    </xf>
    <xf numFmtId="0" fontId="0" fillId="0" borderId="0" xfId="31" applyBorder="1" applyAlignment="1">
      <alignment horizontal="distributed"/>
      <protection/>
    </xf>
    <xf numFmtId="3" fontId="0" fillId="0" borderId="5" xfId="31" applyNumberFormat="1" applyBorder="1">
      <alignment/>
      <protection/>
    </xf>
    <xf numFmtId="179" fontId="0" fillId="0" borderId="5" xfId="16" applyNumberFormat="1" applyBorder="1" applyAlignment="1">
      <alignment/>
    </xf>
    <xf numFmtId="38" fontId="0" fillId="0" borderId="0" xfId="16" applyFont="1" applyBorder="1" applyAlignment="1">
      <alignment/>
    </xf>
    <xf numFmtId="0" fontId="0" fillId="0" borderId="3" xfId="31" applyBorder="1" applyAlignment="1">
      <alignment horizontal="distributed"/>
      <protection/>
    </xf>
    <xf numFmtId="0" fontId="0" fillId="0" borderId="2" xfId="31" applyBorder="1">
      <alignment/>
      <protection/>
    </xf>
    <xf numFmtId="0" fontId="0" fillId="0" borderId="3" xfId="31" applyBorder="1">
      <alignment/>
      <protection/>
    </xf>
    <xf numFmtId="0" fontId="0" fillId="0" borderId="0" xfId="31" applyAlignment="1">
      <alignment/>
      <protection/>
    </xf>
    <xf numFmtId="3" fontId="0" fillId="0" borderId="0" xfId="31" applyNumberFormat="1" applyBorder="1" applyAlignment="1">
      <alignment horizontal="right"/>
      <protection/>
    </xf>
    <xf numFmtId="0" fontId="0" fillId="0" borderId="0" xfId="32">
      <alignment/>
      <protection/>
    </xf>
    <xf numFmtId="0" fontId="0" fillId="0" borderId="5" xfId="32" applyFont="1" applyBorder="1" applyAlignment="1">
      <alignment horizontal="center"/>
      <protection/>
    </xf>
    <xf numFmtId="0" fontId="0" fillId="0" borderId="5" xfId="32" applyBorder="1" applyAlignment="1">
      <alignment horizontal="right"/>
      <protection/>
    </xf>
    <xf numFmtId="0" fontId="0" fillId="0" borderId="5" xfId="32" applyBorder="1">
      <alignment/>
      <protection/>
    </xf>
    <xf numFmtId="0" fontId="0" fillId="0" borderId="5" xfId="32" applyBorder="1" applyAlignment="1">
      <alignment horizontal="center"/>
      <protection/>
    </xf>
    <xf numFmtId="0" fontId="0" fillId="0" borderId="0" xfId="32" applyBorder="1" applyAlignment="1">
      <alignment horizontal="center"/>
      <protection/>
    </xf>
    <xf numFmtId="0" fontId="0" fillId="0" borderId="2" xfId="32" applyBorder="1">
      <alignment/>
      <protection/>
    </xf>
    <xf numFmtId="0" fontId="0" fillId="0" borderId="2" xfId="32" applyBorder="1" applyAlignment="1">
      <alignment horizontal="center"/>
      <protection/>
    </xf>
    <xf numFmtId="0" fontId="0" fillId="0" borderId="3" xfId="32" applyBorder="1" applyAlignment="1">
      <alignment horizontal="center"/>
      <protection/>
    </xf>
    <xf numFmtId="0" fontId="1" fillId="0" borderId="5" xfId="32" applyFont="1" applyBorder="1" applyAlignment="1">
      <alignment horizontal="distributed"/>
      <protection/>
    </xf>
    <xf numFmtId="176" fontId="0" fillId="0" borderId="0" xfId="32" applyNumberFormat="1">
      <alignment/>
      <protection/>
    </xf>
    <xf numFmtId="176" fontId="0" fillId="0" borderId="5" xfId="32" applyNumberFormat="1" applyBorder="1">
      <alignment/>
      <protection/>
    </xf>
    <xf numFmtId="0" fontId="0" fillId="0" borderId="5" xfId="32" applyBorder="1" applyAlignment="1">
      <alignment horizontal="distributed"/>
      <protection/>
    </xf>
    <xf numFmtId="176" fontId="0" fillId="0" borderId="3" xfId="32" applyNumberFormat="1" applyBorder="1">
      <alignment/>
      <protection/>
    </xf>
    <xf numFmtId="176" fontId="0" fillId="0" borderId="2" xfId="32" applyNumberFormat="1" applyBorder="1">
      <alignment/>
      <protection/>
    </xf>
    <xf numFmtId="0" fontId="10" fillId="0" borderId="0" xfId="32" applyFont="1">
      <alignment/>
      <protection/>
    </xf>
    <xf numFmtId="0" fontId="11" fillId="0" borderId="0" xfId="32" applyFont="1">
      <alignment/>
      <protection/>
    </xf>
    <xf numFmtId="0" fontId="4" fillId="0" borderId="0" xfId="23">
      <alignment/>
      <protection/>
    </xf>
    <xf numFmtId="0" fontId="0" fillId="0" borderId="0" xfId="29" applyAlignment="1">
      <alignment horizontal="distributed"/>
      <protection/>
    </xf>
    <xf numFmtId="0" fontId="0" fillId="0" borderId="0" xfId="29">
      <alignment/>
      <protection/>
    </xf>
    <xf numFmtId="0" fontId="1" fillId="0" borderId="0" xfId="29" applyFont="1" applyAlignment="1">
      <alignment/>
      <protection/>
    </xf>
    <xf numFmtId="0" fontId="0" fillId="0" borderId="0" xfId="29" applyAlignment="1">
      <alignment/>
      <protection/>
    </xf>
    <xf numFmtId="0" fontId="0" fillId="0" borderId="1" xfId="29" applyBorder="1" applyAlignment="1">
      <alignment horizontal="distributed"/>
      <protection/>
    </xf>
    <xf numFmtId="0" fontId="0" fillId="0" borderId="1" xfId="29" applyBorder="1">
      <alignment/>
      <protection/>
    </xf>
    <xf numFmtId="0" fontId="0" fillId="0" borderId="0" xfId="29" applyBorder="1" applyAlignment="1">
      <alignment horizontal="distributed"/>
      <protection/>
    </xf>
    <xf numFmtId="0" fontId="0" fillId="0" borderId="4" xfId="29" applyBorder="1" applyAlignment="1">
      <alignment horizontal="distributed"/>
      <protection/>
    </xf>
    <xf numFmtId="0" fontId="0" fillId="0" borderId="3" xfId="29" applyFont="1" applyBorder="1">
      <alignment/>
      <protection/>
    </xf>
    <xf numFmtId="0" fontId="0" fillId="0" borderId="3" xfId="29" applyBorder="1">
      <alignment/>
      <protection/>
    </xf>
    <xf numFmtId="0" fontId="0" fillId="0" borderId="4" xfId="29" applyFont="1" applyBorder="1" applyAlignment="1">
      <alignment/>
      <protection/>
    </xf>
    <xf numFmtId="0" fontId="0" fillId="0" borderId="2" xfId="29" applyBorder="1" applyAlignment="1">
      <alignment horizontal="center" vertical="top"/>
      <protection/>
    </xf>
    <xf numFmtId="0" fontId="0" fillId="0" borderId="2" xfId="29" applyFont="1" applyBorder="1" applyAlignment="1">
      <alignment horizontal="center"/>
      <protection/>
    </xf>
    <xf numFmtId="0" fontId="0" fillId="0" borderId="2" xfId="29" applyBorder="1" applyAlignment="1">
      <alignment horizontal="center"/>
      <protection/>
    </xf>
    <xf numFmtId="0" fontId="1" fillId="0" borderId="2" xfId="29" applyFont="1" applyBorder="1" applyAlignment="1">
      <alignment horizontal="center"/>
      <protection/>
    </xf>
    <xf numFmtId="0" fontId="0" fillId="0" borderId="3" xfId="29" applyFont="1" applyBorder="1" applyAlignment="1">
      <alignment horizontal="center"/>
      <protection/>
    </xf>
    <xf numFmtId="0" fontId="1" fillId="0" borderId="4" xfId="29" applyFont="1" applyBorder="1" applyAlignment="1">
      <alignment horizontal="center"/>
      <protection/>
    </xf>
    <xf numFmtId="0" fontId="0" fillId="0" borderId="5" xfId="29" applyBorder="1" applyAlignment="1">
      <alignment horizontal="distributed"/>
      <protection/>
    </xf>
    <xf numFmtId="0" fontId="1" fillId="0" borderId="0" xfId="29" applyFont="1">
      <alignment/>
      <protection/>
    </xf>
    <xf numFmtId="176" fontId="0" fillId="0" borderId="0" xfId="29" applyNumberFormat="1">
      <alignment/>
      <protection/>
    </xf>
    <xf numFmtId="179" fontId="4" fillId="0" borderId="0" xfId="24" applyNumberFormat="1">
      <alignment/>
      <protection/>
    </xf>
    <xf numFmtId="176" fontId="0" fillId="0" borderId="0" xfId="30" applyNumberFormat="1">
      <alignment/>
      <protection/>
    </xf>
    <xf numFmtId="0" fontId="0" fillId="0" borderId="0" xfId="30">
      <alignment/>
      <protection/>
    </xf>
    <xf numFmtId="0" fontId="0" fillId="0" borderId="5" xfId="30" applyBorder="1" applyAlignment="1">
      <alignment horizontal="distributed"/>
      <protection/>
    </xf>
    <xf numFmtId="0" fontId="0" fillId="0" borderId="2" xfId="30" applyBorder="1" applyAlignment="1">
      <alignment horizontal="distributed"/>
      <protection/>
    </xf>
    <xf numFmtId="0" fontId="0" fillId="0" borderId="0" xfId="30" applyAlignment="1">
      <alignment/>
      <protection/>
    </xf>
    <xf numFmtId="0" fontId="4" fillId="0" borderId="0" xfId="26">
      <alignment/>
      <protection/>
    </xf>
    <xf numFmtId="0" fontId="0" fillId="0" borderId="0" xfId="28">
      <alignment/>
      <protection/>
    </xf>
    <xf numFmtId="0" fontId="8" fillId="0" borderId="0" xfId="26" applyFont="1">
      <alignment/>
      <protection/>
    </xf>
    <xf numFmtId="0" fontId="4" fillId="0" borderId="1" xfId="26" applyBorder="1">
      <alignment/>
      <protection/>
    </xf>
    <xf numFmtId="0" fontId="4" fillId="0" borderId="1" xfId="26" applyBorder="1" applyAlignment="1">
      <alignment/>
      <protection/>
    </xf>
    <xf numFmtId="0" fontId="4" fillId="0" borderId="3" xfId="26" applyBorder="1" applyAlignment="1">
      <alignment horizontal="center"/>
      <protection/>
    </xf>
    <xf numFmtId="0" fontId="4" fillId="0" borderId="6" xfId="26" applyBorder="1" applyAlignment="1">
      <alignment horizontal="center"/>
      <protection/>
    </xf>
    <xf numFmtId="0" fontId="8" fillId="0" borderId="3" xfId="26" applyFont="1" applyBorder="1" applyAlignment="1">
      <alignment horizontal="center"/>
      <protection/>
    </xf>
    <xf numFmtId="0" fontId="4" fillId="0" borderId="4" xfId="26" applyFont="1" applyBorder="1" applyAlignment="1">
      <alignment horizontal="center"/>
      <protection/>
    </xf>
    <xf numFmtId="0" fontId="4" fillId="0" borderId="4" xfId="26" applyBorder="1" applyAlignment="1">
      <alignment horizontal="center"/>
      <protection/>
    </xf>
    <xf numFmtId="38" fontId="4" fillId="0" borderId="7" xfId="16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0" xfId="16" applyAlignment="1">
      <alignment horizontal="right"/>
    </xf>
    <xf numFmtId="38" fontId="8" fillId="0" borderId="0" xfId="16" applyFont="1" applyBorder="1" applyAlignment="1">
      <alignment horizontal="right"/>
    </xf>
    <xf numFmtId="186" fontId="4" fillId="0" borderId="0" xfId="16" applyNumberFormat="1" applyFont="1" applyBorder="1" applyAlignment="1">
      <alignment horizontal="right"/>
    </xf>
    <xf numFmtId="38" fontId="0" fillId="0" borderId="0" xfId="16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4" fillId="0" borderId="3" xfId="26" applyBorder="1">
      <alignment/>
      <protection/>
    </xf>
    <xf numFmtId="38" fontId="4" fillId="0" borderId="4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3" xfId="16" applyFont="1" applyBorder="1" applyAlignment="1">
      <alignment horizontal="right"/>
    </xf>
    <xf numFmtId="0" fontId="4" fillId="0" borderId="0" xfId="26" applyBorder="1">
      <alignment/>
      <protection/>
    </xf>
    <xf numFmtId="38" fontId="4" fillId="0" borderId="0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3" xfId="30" applyNumberFormat="1" applyBorder="1">
      <alignment/>
      <protection/>
    </xf>
    <xf numFmtId="179" fontId="4" fillId="0" borderId="3" xfId="24" applyNumberFormat="1" applyBorder="1">
      <alignment/>
      <protection/>
    </xf>
    <xf numFmtId="0" fontId="12" fillId="0" borderId="1" xfId="20" applyFont="1" applyBorder="1">
      <alignment/>
      <protection/>
    </xf>
    <xf numFmtId="0" fontId="13" fillId="0" borderId="3" xfId="20" applyFont="1" applyBorder="1" applyAlignment="1">
      <alignment horizontal="centerContinuous"/>
      <protection/>
    </xf>
    <xf numFmtId="0" fontId="13" fillId="0" borderId="2" xfId="20" applyFont="1" applyBorder="1" applyAlignment="1">
      <alignment horizontal="centerContinuous"/>
      <protection/>
    </xf>
    <xf numFmtId="0" fontId="13" fillId="0" borderId="8" xfId="0" applyFont="1" applyBorder="1" applyAlignment="1">
      <alignment horizontal="center"/>
    </xf>
    <xf numFmtId="0" fontId="12" fillId="0" borderId="0" xfId="20" applyFont="1" applyBorder="1" applyAlignment="1">
      <alignment horizontal="left"/>
      <protection/>
    </xf>
    <xf numFmtId="0" fontId="13" fillId="0" borderId="5" xfId="20" applyFont="1" applyBorder="1" applyAlignment="1">
      <alignment horizontal="left"/>
      <protection/>
    </xf>
    <xf numFmtId="179" fontId="13" fillId="0" borderId="0" xfId="0" applyNumberFormat="1" applyFont="1" applyAlignment="1">
      <alignment horizontal="right"/>
    </xf>
    <xf numFmtId="179" fontId="13" fillId="0" borderId="0" xfId="20" applyNumberFormat="1" applyFont="1" applyAlignment="1">
      <alignment horizontal="right"/>
      <protection/>
    </xf>
    <xf numFmtId="0" fontId="12" fillId="0" borderId="0" xfId="20" applyFont="1" applyBorder="1">
      <alignment/>
      <protection/>
    </xf>
    <xf numFmtId="0" fontId="13" fillId="0" borderId="5" xfId="20" applyFont="1" applyBorder="1">
      <alignment/>
      <protection/>
    </xf>
    <xf numFmtId="181" fontId="13" fillId="0" borderId="0" xfId="0" applyNumberFormat="1" applyFont="1" applyAlignment="1">
      <alignment horizontal="right"/>
    </xf>
    <xf numFmtId="0" fontId="13" fillId="0" borderId="0" xfId="20" applyFont="1" applyBorder="1" applyAlignment="1">
      <alignment horizontal="right"/>
      <protection/>
    </xf>
    <xf numFmtId="0" fontId="13" fillId="0" borderId="5" xfId="20" applyFont="1" applyBorder="1" applyAlignment="1">
      <alignment horizontal="distributed"/>
      <protection/>
    </xf>
    <xf numFmtId="0" fontId="13" fillId="0" borderId="0" xfId="20" applyFont="1" applyBorder="1">
      <alignment/>
      <protection/>
    </xf>
    <xf numFmtId="0" fontId="13" fillId="0" borderId="3" xfId="20" applyFont="1" applyBorder="1" applyAlignment="1">
      <alignment horizontal="right"/>
      <protection/>
    </xf>
    <xf numFmtId="0" fontId="13" fillId="0" borderId="2" xfId="20" applyFont="1" applyBorder="1" applyAlignment="1">
      <alignment horizontal="right"/>
      <protection/>
    </xf>
    <xf numFmtId="179" fontId="13" fillId="0" borderId="3" xfId="0" applyNumberFormat="1" applyFont="1" applyBorder="1" applyAlignment="1">
      <alignment horizontal="right"/>
    </xf>
    <xf numFmtId="179" fontId="13" fillId="0" borderId="3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centerContinuous"/>
      <protection/>
    </xf>
    <xf numFmtId="0" fontId="13" fillId="0" borderId="4" xfId="20" applyFont="1" applyBorder="1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1" xfId="21" applyFont="1" applyBorder="1">
      <alignment/>
      <protection/>
    </xf>
    <xf numFmtId="0" fontId="1" fillId="0" borderId="5" xfId="32" applyFont="1" applyBorder="1" applyAlignment="1">
      <alignment horizontal="distributed"/>
      <protection/>
    </xf>
    <xf numFmtId="176" fontId="0" fillId="0" borderId="0" xfId="32" applyNumberFormat="1" applyFont="1">
      <alignment/>
      <protection/>
    </xf>
    <xf numFmtId="176" fontId="0" fillId="0" borderId="2" xfId="32" applyNumberFormat="1" applyFont="1" applyBorder="1" applyAlignment="1">
      <alignment horizontal="right"/>
      <protection/>
    </xf>
    <xf numFmtId="0" fontId="9" fillId="0" borderId="5" xfId="29" applyFont="1" applyBorder="1" applyAlignment="1">
      <alignment horizontal="distributed"/>
      <protection/>
    </xf>
    <xf numFmtId="176" fontId="1" fillId="0" borderId="0" xfId="29" applyNumberFormat="1" applyFont="1">
      <alignment/>
      <protection/>
    </xf>
    <xf numFmtId="0" fontId="8" fillId="0" borderId="0" xfId="24" applyFont="1">
      <alignment/>
      <protection/>
    </xf>
    <xf numFmtId="179" fontId="4" fillId="0" borderId="0" xfId="24" applyNumberFormat="1" applyFont="1">
      <alignment/>
      <protection/>
    </xf>
    <xf numFmtId="179" fontId="8" fillId="0" borderId="0" xfId="24" applyNumberFormat="1" applyFont="1">
      <alignment/>
      <protection/>
    </xf>
    <xf numFmtId="0" fontId="14" fillId="0" borderId="5" xfId="29" applyFont="1" applyBorder="1" applyAlignment="1">
      <alignment horizontal="distributed"/>
      <protection/>
    </xf>
    <xf numFmtId="179" fontId="1" fillId="0" borderId="0" xfId="29" applyNumberFormat="1" applyFont="1">
      <alignment/>
      <protection/>
    </xf>
    <xf numFmtId="0" fontId="14" fillId="0" borderId="5" xfId="30" applyFont="1" applyBorder="1" applyAlignment="1">
      <alignment horizontal="distributed"/>
      <protection/>
    </xf>
    <xf numFmtId="0" fontId="8" fillId="0" borderId="3" xfId="24" applyFont="1" applyBorder="1">
      <alignment/>
      <protection/>
    </xf>
    <xf numFmtId="179" fontId="1" fillId="0" borderId="3" xfId="29" applyNumberFormat="1" applyFont="1" applyBorder="1">
      <alignment/>
      <protection/>
    </xf>
    <xf numFmtId="0" fontId="0" fillId="0" borderId="0" xfId="29" applyFont="1" applyAlignment="1">
      <alignment/>
      <protection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40" fontId="0" fillId="0" borderId="0" xfId="16" applyNumberFormat="1" applyAlignment="1">
      <alignment/>
    </xf>
    <xf numFmtId="38" fontId="0" fillId="0" borderId="0" xfId="16" applyFont="1" applyAlignment="1">
      <alignment/>
    </xf>
    <xf numFmtId="179" fontId="0" fillId="0" borderId="0" xfId="16" applyNumberFormat="1" applyAlignment="1">
      <alignment/>
    </xf>
    <xf numFmtId="38" fontId="10" fillId="0" borderId="0" xfId="16" applyFont="1" applyAlignment="1">
      <alignment/>
    </xf>
    <xf numFmtId="186" fontId="0" fillId="0" borderId="0" xfId="16" applyNumberFormat="1" applyAlignment="1">
      <alignment/>
    </xf>
    <xf numFmtId="179" fontId="0" fillId="0" borderId="0" xfId="16" applyNumberFormat="1" applyFont="1" applyAlignment="1">
      <alignment horizontal="right"/>
    </xf>
    <xf numFmtId="186" fontId="0" fillId="0" borderId="0" xfId="16" applyNumberFormat="1" applyFont="1" applyAlignment="1">
      <alignment/>
    </xf>
    <xf numFmtId="186" fontId="0" fillId="0" borderId="0" xfId="16" applyNumberFormat="1" applyFont="1" applyAlignment="1">
      <alignment horizontal="right"/>
    </xf>
    <xf numFmtId="38" fontId="0" fillId="0" borderId="3" xfId="16" applyBorder="1" applyAlignment="1">
      <alignment/>
    </xf>
    <xf numFmtId="0" fontId="0" fillId="0" borderId="0" xfId="27" applyFont="1">
      <alignment/>
      <protection/>
    </xf>
    <xf numFmtId="0" fontId="0" fillId="0" borderId="0" xfId="27">
      <alignment/>
      <protection/>
    </xf>
    <xf numFmtId="0" fontId="4" fillId="0" borderId="0" xfId="25">
      <alignment/>
      <protection/>
    </xf>
    <xf numFmtId="0" fontId="0" fillId="0" borderId="0" xfId="27" applyFont="1" applyAlignment="1">
      <alignment horizontal="right"/>
      <protection/>
    </xf>
    <xf numFmtId="0" fontId="9" fillId="0" borderId="0" xfId="27" applyFont="1" applyAlignment="1">
      <alignment/>
      <protection/>
    </xf>
    <xf numFmtId="0" fontId="9" fillId="0" borderId="0" xfId="27" applyFont="1">
      <alignment/>
      <protection/>
    </xf>
    <xf numFmtId="0" fontId="0" fillId="0" borderId="1" xfId="27" applyBorder="1" applyAlignment="1">
      <alignment/>
      <protection/>
    </xf>
    <xf numFmtId="0" fontId="0" fillId="0" borderId="1" xfId="27" applyBorder="1">
      <alignment/>
      <protection/>
    </xf>
    <xf numFmtId="0" fontId="0" fillId="0" borderId="1" xfId="27" applyBorder="1" applyAlignment="1">
      <alignment horizontal="right"/>
      <protection/>
    </xf>
    <xf numFmtId="0" fontId="0" fillId="0" borderId="0" xfId="27" applyBorder="1" applyAlignment="1">
      <alignment/>
      <protection/>
    </xf>
    <xf numFmtId="0" fontId="0" fillId="0" borderId="5" xfId="27" applyBorder="1">
      <alignment/>
      <protection/>
    </xf>
    <xf numFmtId="0" fontId="0" fillId="0" borderId="0" xfId="27" applyBorder="1">
      <alignment/>
      <protection/>
    </xf>
    <xf numFmtId="0" fontId="0" fillId="0" borderId="3" xfId="27" applyBorder="1">
      <alignment/>
      <protection/>
    </xf>
    <xf numFmtId="0" fontId="0" fillId="0" borderId="2" xfId="27" applyBorder="1">
      <alignment/>
      <protection/>
    </xf>
    <xf numFmtId="0" fontId="0" fillId="0" borderId="0" xfId="27" applyBorder="1" applyAlignment="1">
      <alignment horizontal="centerContinuous"/>
      <protection/>
    </xf>
    <xf numFmtId="0" fontId="0" fillId="0" borderId="5" xfId="27" applyBorder="1" applyAlignment="1">
      <alignment horizontal="centerContinuous"/>
      <protection/>
    </xf>
    <xf numFmtId="0" fontId="0" fillId="0" borderId="3" xfId="27" applyFont="1" applyBorder="1" applyAlignment="1">
      <alignment horizontal="centerContinuous"/>
      <protection/>
    </xf>
    <xf numFmtId="0" fontId="0" fillId="0" borderId="2" xfId="27" applyBorder="1" applyAlignment="1">
      <alignment horizontal="centerContinuous"/>
      <protection/>
    </xf>
    <xf numFmtId="0" fontId="0" fillId="0" borderId="3" xfId="27" applyBorder="1" applyAlignment="1">
      <alignment horizontal="centerContinuous"/>
      <protection/>
    </xf>
    <xf numFmtId="0" fontId="0" fillId="0" borderId="2" xfId="27" applyFont="1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5" xfId="27" applyFont="1" applyBorder="1" applyAlignment="1">
      <alignment horizontal="centerContinuous"/>
      <protection/>
    </xf>
    <xf numFmtId="0" fontId="0" fillId="0" borderId="3" xfId="27" applyBorder="1" applyAlignment="1">
      <alignment/>
      <protection/>
    </xf>
    <xf numFmtId="0" fontId="0" fillId="0" borderId="2" xfId="27" applyBorder="1" applyAlignment="1">
      <alignment horizontal="center"/>
      <protection/>
    </xf>
    <xf numFmtId="0" fontId="0" fillId="0" borderId="5" xfId="27" applyBorder="1" applyAlignment="1">
      <alignment horizontal="distributed"/>
      <protection/>
    </xf>
    <xf numFmtId="0" fontId="0" fillId="0" borderId="0" xfId="27" applyFont="1" applyBorder="1" applyAlignment="1">
      <alignment/>
      <protection/>
    </xf>
    <xf numFmtId="0" fontId="4" fillId="0" borderId="0" xfId="25" applyAlignment="1">
      <alignment horizontal="right"/>
      <protection/>
    </xf>
    <xf numFmtId="0" fontId="0" fillId="0" borderId="5" xfId="27" applyFont="1" applyBorder="1" applyAlignment="1">
      <alignment horizontal="distributed"/>
      <protection/>
    </xf>
    <xf numFmtId="40" fontId="0" fillId="0" borderId="0" xfId="16" applyNumberFormat="1" applyFont="1" applyAlignment="1">
      <alignment/>
    </xf>
    <xf numFmtId="2" fontId="4" fillId="0" borderId="0" xfId="25" applyNumberFormat="1">
      <alignment/>
      <protection/>
    </xf>
    <xf numFmtId="0" fontId="1" fillId="0" borderId="0" xfId="27" applyFont="1" applyBorder="1" applyAlignment="1">
      <alignment/>
      <protection/>
    </xf>
    <xf numFmtId="38" fontId="4" fillId="0" borderId="0" xfId="16" applyAlignment="1">
      <alignment/>
    </xf>
    <xf numFmtId="0" fontId="1" fillId="0" borderId="5" xfId="27" applyFont="1" applyBorder="1" applyAlignment="1">
      <alignment horizontal="distributed"/>
      <protection/>
    </xf>
    <xf numFmtId="176" fontId="4" fillId="0" borderId="0" xfId="25" applyNumberFormat="1">
      <alignment/>
      <protection/>
    </xf>
    <xf numFmtId="179" fontId="0" fillId="0" borderId="0" xfId="16" applyNumberFormat="1" applyFont="1" applyAlignment="1">
      <alignment/>
    </xf>
    <xf numFmtId="179" fontId="0" fillId="0" borderId="0" xfId="27" applyNumberFormat="1">
      <alignment/>
      <protection/>
    </xf>
    <xf numFmtId="0" fontId="0" fillId="0" borderId="5" xfId="27" applyBorder="1" applyAlignment="1">
      <alignment horizontal="right"/>
      <protection/>
    </xf>
    <xf numFmtId="0" fontId="0" fillId="0" borderId="5" xfId="27" applyFont="1" applyBorder="1" applyAlignment="1">
      <alignment/>
      <protection/>
    </xf>
    <xf numFmtId="0" fontId="4" fillId="0" borderId="5" xfId="25" applyBorder="1">
      <alignment/>
      <protection/>
    </xf>
    <xf numFmtId="0" fontId="0" fillId="0" borderId="0" xfId="27" applyAlignment="1">
      <alignment/>
      <protection/>
    </xf>
    <xf numFmtId="0" fontId="4" fillId="0" borderId="5" xfId="25" applyBorder="1" applyAlignment="1">
      <alignment horizontal="distributed"/>
      <protection/>
    </xf>
    <xf numFmtId="176" fontId="0" fillId="0" borderId="0" xfId="27" applyNumberFormat="1">
      <alignment/>
      <protection/>
    </xf>
    <xf numFmtId="49" fontId="0" fillId="0" borderId="5" xfId="31" applyNumberFormat="1" applyFont="1" applyBorder="1" applyAlignment="1" applyProtection="1">
      <alignment horizontal="right"/>
      <protection locked="0"/>
    </xf>
    <xf numFmtId="0" fontId="0" fillId="0" borderId="0" xfId="32" applyFont="1">
      <alignment/>
      <protection/>
    </xf>
    <xf numFmtId="0" fontId="4" fillId="0" borderId="0" xfId="26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9" fillId="0" borderId="0" xfId="31" applyFont="1" applyBorder="1" applyAlignment="1">
      <alignment/>
      <protection/>
    </xf>
    <xf numFmtId="0" fontId="9" fillId="0" borderId="0" xfId="32" applyFont="1" applyBorder="1">
      <alignment/>
      <protection/>
    </xf>
    <xf numFmtId="0" fontId="0" fillId="0" borderId="0" xfId="32" applyBorder="1">
      <alignment/>
      <protection/>
    </xf>
    <xf numFmtId="0" fontId="1" fillId="0" borderId="0" xfId="32" applyFont="1" applyBorder="1">
      <alignment/>
      <protection/>
    </xf>
    <xf numFmtId="0" fontId="1" fillId="0" borderId="9" xfId="32" applyFont="1" applyBorder="1">
      <alignment/>
      <protection/>
    </xf>
    <xf numFmtId="0" fontId="0" fillId="0" borderId="10" xfId="32" applyFont="1" applyBorder="1" applyAlignment="1">
      <alignment horizontal="centerContinuous"/>
      <protection/>
    </xf>
    <xf numFmtId="0" fontId="0" fillId="0" borderId="10" xfId="32" applyBorder="1" applyAlignment="1">
      <alignment horizontal="centerContinuous"/>
      <protection/>
    </xf>
    <xf numFmtId="0" fontId="0" fillId="0" borderId="11" xfId="32" applyBorder="1" applyAlignment="1">
      <alignment horizontal="centerContinuous"/>
      <protection/>
    </xf>
    <xf numFmtId="0" fontId="0" fillId="0" borderId="0" xfId="32" applyFont="1" applyAlignment="1">
      <alignment horizontal="right"/>
      <protection/>
    </xf>
    <xf numFmtId="0" fontId="0" fillId="0" borderId="0" xfId="29" applyFont="1" applyAlignment="1">
      <alignment horizontal="left"/>
      <protection/>
    </xf>
    <xf numFmtId="38" fontId="0" fillId="0" borderId="0" xfId="16" applyFill="1" applyAlignment="1">
      <alignment/>
    </xf>
    <xf numFmtId="0" fontId="13" fillId="0" borderId="1" xfId="20" applyFont="1" applyBorder="1" applyAlignment="1">
      <alignment horizontal="right"/>
      <protection/>
    </xf>
    <xf numFmtId="181" fontId="5" fillId="0" borderId="0" xfId="20" applyNumberFormat="1" applyFont="1">
      <alignment/>
      <protection/>
    </xf>
    <xf numFmtId="0" fontId="0" fillId="0" borderId="12" xfId="31" applyBorder="1" applyAlignment="1">
      <alignment horizontal="center"/>
      <protection/>
    </xf>
    <xf numFmtId="0" fontId="0" fillId="0" borderId="13" xfId="31" applyBorder="1" applyAlignment="1">
      <alignment horizontal="center"/>
      <protection/>
    </xf>
    <xf numFmtId="0" fontId="0" fillId="0" borderId="12" xfId="31" applyBorder="1" applyAlignment="1">
      <alignment horizontal="distributed"/>
      <protection/>
    </xf>
    <xf numFmtId="0" fontId="0" fillId="0" borderId="12" xfId="31" applyFont="1" applyBorder="1" applyAlignment="1">
      <alignment horizontal="center"/>
      <protection/>
    </xf>
    <xf numFmtId="0" fontId="0" fillId="0" borderId="13" xfId="31" applyFont="1" applyBorder="1" applyAlignment="1">
      <alignment horizontal="center"/>
      <protection/>
    </xf>
    <xf numFmtId="0" fontId="11" fillId="0" borderId="5" xfId="31" applyFont="1" applyBorder="1" applyAlignment="1">
      <alignment horizontal="center"/>
      <protection/>
    </xf>
    <xf numFmtId="0" fontId="11" fillId="0" borderId="0" xfId="31" applyFont="1" applyBorder="1" applyAlignment="1">
      <alignment horizontal="center"/>
      <protection/>
    </xf>
    <xf numFmtId="0" fontId="0" fillId="0" borderId="14" xfId="31" applyFont="1" applyBorder="1" applyAlignment="1">
      <alignment horizontal="centerContinuous"/>
      <protection/>
    </xf>
    <xf numFmtId="0" fontId="0" fillId="0" borderId="15" xfId="31" applyFont="1" applyBorder="1" applyAlignment="1">
      <alignment horizontal="centerContinuous"/>
      <protection/>
    </xf>
    <xf numFmtId="0" fontId="4" fillId="0" borderId="16" xfId="26" applyFont="1" applyBorder="1" applyAlignment="1">
      <alignment horizontal="center"/>
      <protection/>
    </xf>
    <xf numFmtId="0" fontId="4" fillId="0" borderId="1" xfId="26" applyBorder="1" applyAlignment="1">
      <alignment horizontal="right"/>
      <protection/>
    </xf>
    <xf numFmtId="0" fontId="0" fillId="0" borderId="14" xfId="27" applyBorder="1">
      <alignment/>
      <protection/>
    </xf>
    <xf numFmtId="38" fontId="10" fillId="0" borderId="0" xfId="16" applyFont="1" applyAlignment="1">
      <alignment/>
    </xf>
    <xf numFmtId="0" fontId="4" fillId="0" borderId="0" xfId="24" applyFont="1">
      <alignment/>
      <protection/>
    </xf>
    <xf numFmtId="176" fontId="4" fillId="0" borderId="0" xfId="24" applyNumberFormat="1" applyFont="1">
      <alignment/>
      <protection/>
    </xf>
    <xf numFmtId="0" fontId="15" fillId="0" borderId="2" xfId="21" applyFont="1" applyBorder="1" applyAlignment="1">
      <alignment horizontal="center" vertical="distributed"/>
      <protection/>
    </xf>
    <xf numFmtId="179" fontId="0" fillId="0" borderId="5" xfId="31" applyNumberFormat="1" applyFont="1" applyBorder="1" applyAlignment="1" applyProtection="1">
      <alignment horizontal="right"/>
      <protection locked="0"/>
    </xf>
    <xf numFmtId="0" fontId="0" fillId="0" borderId="4" xfId="27" applyFont="1" applyBorder="1" applyAlignment="1">
      <alignment horizontal="center"/>
      <protection/>
    </xf>
    <xf numFmtId="38" fontId="0" fillId="0" borderId="0" xfId="27" applyNumberFormat="1">
      <alignment/>
      <protection/>
    </xf>
    <xf numFmtId="0" fontId="4" fillId="0" borderId="2" xfId="21" applyFont="1" applyBorder="1" applyAlignment="1">
      <alignment horizontal="center" vertical="distributed"/>
      <protection/>
    </xf>
    <xf numFmtId="0" fontId="4" fillId="0" borderId="4" xfId="21" applyFont="1" applyBorder="1" applyAlignment="1">
      <alignment horizontal="center" vertical="distributed"/>
      <protection/>
    </xf>
    <xf numFmtId="0" fontId="4" fillId="0" borderId="2" xfId="22" applyFont="1" applyBorder="1" applyAlignment="1">
      <alignment horizontal="center"/>
      <protection/>
    </xf>
    <xf numFmtId="0" fontId="13" fillId="0" borderId="17" xfId="0" applyFont="1" applyBorder="1" applyAlignment="1">
      <alignment horizontal="center"/>
    </xf>
    <xf numFmtId="0" fontId="4" fillId="0" borderId="1" xfId="21" applyBorder="1" applyAlignment="1">
      <alignment horizontal="right"/>
      <protection/>
    </xf>
    <xf numFmtId="207" fontId="8" fillId="0" borderId="0" xfId="16" applyNumberFormat="1" applyFont="1" applyAlignment="1">
      <alignment/>
    </xf>
    <xf numFmtId="0" fontId="0" fillId="0" borderId="0" xfId="29" applyFont="1" applyAlignment="1">
      <alignment horizontal="right"/>
      <protection/>
    </xf>
    <xf numFmtId="0" fontId="0" fillId="0" borderId="1" xfId="29" applyFont="1" applyBorder="1" applyAlignment="1">
      <alignment horizontal="right"/>
      <protection/>
    </xf>
    <xf numFmtId="0" fontId="12" fillId="0" borderId="6" xfId="20" applyFont="1" applyBorder="1" applyAlignment="1">
      <alignment horizontal="center"/>
      <protection/>
    </xf>
    <xf numFmtId="179" fontId="12" fillId="0" borderId="0" xfId="20" applyNumberFormat="1" applyFont="1" applyAlignment="1">
      <alignment horizontal="right"/>
      <protection/>
    </xf>
    <xf numFmtId="181" fontId="12" fillId="0" borderId="0" xfId="20" applyNumberFormat="1" applyFont="1" applyAlignment="1">
      <alignment horizontal="right"/>
      <protection/>
    </xf>
    <xf numFmtId="0" fontId="12" fillId="0" borderId="4" xfId="20" applyFont="1" applyBorder="1" applyAlignment="1">
      <alignment horizontal="center"/>
      <protection/>
    </xf>
    <xf numFmtId="0" fontId="8" fillId="0" borderId="0" xfId="26" applyFont="1" applyAlignment="1">
      <alignment horizontal="distributed"/>
      <protection/>
    </xf>
    <xf numFmtId="0" fontId="13" fillId="0" borderId="10" xfId="20" applyFont="1" applyBorder="1" applyAlignment="1">
      <alignment horizontal="centerContinuous"/>
      <protection/>
    </xf>
    <xf numFmtId="0" fontId="13" fillId="0" borderId="11" xfId="20" applyFont="1" applyBorder="1" applyAlignment="1">
      <alignment horizontal="centerContinuous"/>
      <protection/>
    </xf>
    <xf numFmtId="0" fontId="13" fillId="0" borderId="16" xfId="20" applyFont="1" applyBorder="1" applyAlignment="1">
      <alignment horizontal="centerContinuous"/>
      <protection/>
    </xf>
    <xf numFmtId="0" fontId="12" fillId="0" borderId="5" xfId="20" applyFont="1" applyBorder="1" applyAlignment="1">
      <alignment horizontal="left"/>
      <protection/>
    </xf>
  </cellXfs>
  <cellStyles count="1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9" xfId="20"/>
    <cellStyle name="標準_90" xfId="21"/>
    <cellStyle name="標準_91" xfId="22"/>
    <cellStyle name="標準_93" xfId="23"/>
    <cellStyle name="標準_94" xfId="24"/>
    <cellStyle name="標準_96_96 (2)" xfId="25"/>
    <cellStyle name="標準_97" xfId="26"/>
    <cellStyle name="標準_勤労者世帯_96 (2)" xfId="27"/>
    <cellStyle name="標準_消費支出データ" xfId="28"/>
    <cellStyle name="標準_消費者物価指数" xfId="29"/>
    <cellStyle name="標準_消費者物価指数 (2)" xfId="30"/>
    <cellStyle name="標準_全国順位" xfId="31"/>
    <cellStyle name="標準_地域差指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zoomScale="75" zoomScaleNormal="75" workbookViewId="0" topLeftCell="A1">
      <pane xSplit="2" topLeftCell="C1" activePane="topRight" state="frozen"/>
      <selection pane="topLeft" activeCell="A2" sqref="A2"/>
      <selection pane="topRight" activeCell="A1" sqref="A1"/>
    </sheetView>
  </sheetViews>
  <sheetFormatPr defaultColWidth="8.796875" defaultRowHeight="15"/>
  <cols>
    <col min="1" max="1" width="3.59765625" style="1" customWidth="1"/>
    <col min="2" max="2" width="26" style="1" customWidth="1"/>
    <col min="3" max="10" width="12.59765625" style="1" customWidth="1"/>
    <col min="11" max="16384" width="10.59765625" style="1" customWidth="1"/>
  </cols>
  <sheetData>
    <row r="3" spans="1:10" ht="15" customHeight="1" thickBot="1">
      <c r="A3" s="149" t="s">
        <v>0</v>
      </c>
      <c r="B3" s="2"/>
      <c r="C3" s="3"/>
      <c r="D3" s="3"/>
      <c r="E3" s="3"/>
      <c r="F3" s="3"/>
      <c r="G3" s="3"/>
      <c r="H3" s="4"/>
      <c r="I3" s="3"/>
      <c r="J3" s="255" t="s">
        <v>1</v>
      </c>
    </row>
    <row r="4" spans="1:10" s="5" customFormat="1" ht="13.5" customHeight="1" thickTop="1">
      <c r="A4" s="167" t="s">
        <v>2</v>
      </c>
      <c r="B4" s="167"/>
      <c r="C4" s="168" t="s">
        <v>3</v>
      </c>
      <c r="D4" s="150"/>
      <c r="E4" s="289" t="s">
        <v>4</v>
      </c>
      <c r="F4" s="290"/>
      <c r="G4" s="291" t="s">
        <v>5</v>
      </c>
      <c r="H4" s="290"/>
      <c r="I4" s="168" t="s">
        <v>6</v>
      </c>
      <c r="J4" s="150"/>
    </row>
    <row r="5" spans="1:10" s="5" customFormat="1" ht="13.5" customHeight="1">
      <c r="A5" s="150"/>
      <c r="B5" s="151"/>
      <c r="C5" s="152" t="s">
        <v>7</v>
      </c>
      <c r="D5" s="284">
        <v>10</v>
      </c>
      <c r="E5" s="152" t="s">
        <v>7</v>
      </c>
      <c r="F5" s="287">
        <v>10</v>
      </c>
      <c r="G5" s="279" t="s">
        <v>7</v>
      </c>
      <c r="H5" s="284">
        <v>10</v>
      </c>
      <c r="I5" s="152" t="s">
        <v>7</v>
      </c>
      <c r="J5" s="284">
        <v>10</v>
      </c>
    </row>
    <row r="6" spans="1:10" s="5" customFormat="1" ht="13.5" customHeight="1">
      <c r="A6" s="153"/>
      <c r="B6" s="154"/>
      <c r="C6" s="155"/>
      <c r="D6" s="285"/>
      <c r="E6" s="156"/>
      <c r="F6" s="285"/>
      <c r="G6" s="156"/>
      <c r="H6" s="285"/>
      <c r="I6" s="155"/>
      <c r="J6" s="285"/>
    </row>
    <row r="7" spans="1:10" ht="13.5" customHeight="1">
      <c r="A7" s="157" t="s">
        <v>8</v>
      </c>
      <c r="B7" s="158"/>
      <c r="C7" s="159">
        <v>78925</v>
      </c>
      <c r="D7" s="286">
        <v>78345</v>
      </c>
      <c r="E7" s="156">
        <v>0.1</v>
      </c>
      <c r="F7" s="285">
        <v>-0.7</v>
      </c>
      <c r="G7" s="156">
        <v>0.1</v>
      </c>
      <c r="H7" s="285">
        <v>0.7</v>
      </c>
      <c r="I7" s="155">
        <v>100</v>
      </c>
      <c r="J7" s="285">
        <v>100</v>
      </c>
    </row>
    <row r="8" spans="1:10" ht="13.5" customHeight="1">
      <c r="A8" s="160"/>
      <c r="B8" s="161" t="s">
        <v>9</v>
      </c>
      <c r="C8" s="159">
        <v>1786</v>
      </c>
      <c r="D8" s="286">
        <v>1518</v>
      </c>
      <c r="E8" s="156">
        <v>-12</v>
      </c>
      <c r="F8" s="285">
        <v>-15</v>
      </c>
      <c r="G8" s="156">
        <v>-0.3</v>
      </c>
      <c r="H8" s="285">
        <v>-0.3</v>
      </c>
      <c r="I8" s="155">
        <v>2.3</v>
      </c>
      <c r="J8" s="285">
        <v>1.9</v>
      </c>
    </row>
    <row r="9" spans="1:10" ht="13.5" customHeight="1">
      <c r="A9" s="160"/>
      <c r="B9" s="161" t="s">
        <v>10</v>
      </c>
      <c r="C9" s="159">
        <v>31423</v>
      </c>
      <c r="D9" s="286">
        <v>30518</v>
      </c>
      <c r="E9" s="156">
        <v>-0.8</v>
      </c>
      <c r="F9" s="285">
        <v>-2.9</v>
      </c>
      <c r="G9" s="156">
        <v>-0.3</v>
      </c>
      <c r="H9" s="285">
        <v>-1.1</v>
      </c>
      <c r="I9" s="155">
        <v>39.8</v>
      </c>
      <c r="J9" s="285">
        <v>39</v>
      </c>
    </row>
    <row r="10" spans="1:10" ht="13.5" customHeight="1">
      <c r="A10" s="160"/>
      <c r="B10" s="161" t="s">
        <v>11</v>
      </c>
      <c r="C10" s="159">
        <v>47824</v>
      </c>
      <c r="D10" s="286">
        <v>48337</v>
      </c>
      <c r="E10" s="156">
        <v>1.5</v>
      </c>
      <c r="F10" s="285">
        <v>1.1</v>
      </c>
      <c r="G10" s="156">
        <v>0.9</v>
      </c>
      <c r="H10" s="285">
        <v>0.7</v>
      </c>
      <c r="I10" s="155">
        <v>60.6</v>
      </c>
      <c r="J10" s="285">
        <v>61.7</v>
      </c>
    </row>
    <row r="11" spans="1:10" ht="13.5" customHeight="1">
      <c r="A11" s="162"/>
      <c r="B11" s="158"/>
      <c r="C11" s="159"/>
      <c r="D11" s="286"/>
      <c r="E11" s="156"/>
      <c r="F11" s="285"/>
      <c r="G11" s="156"/>
      <c r="H11" s="285"/>
      <c r="I11" s="155"/>
      <c r="J11" s="285"/>
    </row>
    <row r="12" spans="1:10" ht="13.5" customHeight="1">
      <c r="A12" s="157" t="s">
        <v>12</v>
      </c>
      <c r="B12" s="158"/>
      <c r="C12" s="159">
        <v>59829</v>
      </c>
      <c r="D12" s="286">
        <v>58480</v>
      </c>
      <c r="E12" s="156">
        <v>-0.7</v>
      </c>
      <c r="F12" s="285">
        <v>-2.3</v>
      </c>
      <c r="G12" s="156">
        <v>-0.7</v>
      </c>
      <c r="H12" s="285">
        <v>-2.3</v>
      </c>
      <c r="I12" s="155">
        <v>100</v>
      </c>
      <c r="J12" s="285">
        <v>100</v>
      </c>
    </row>
    <row r="13" spans="1:10" ht="13.5" customHeight="1">
      <c r="A13" s="160"/>
      <c r="B13" s="161" t="s">
        <v>13</v>
      </c>
      <c r="C13" s="159">
        <v>40939</v>
      </c>
      <c r="D13" s="286">
        <v>40832</v>
      </c>
      <c r="E13" s="156">
        <v>2.3</v>
      </c>
      <c r="F13" s="285">
        <v>-0.3</v>
      </c>
      <c r="G13" s="156">
        <v>1.6</v>
      </c>
      <c r="H13" s="285">
        <v>-0.2</v>
      </c>
      <c r="I13" s="155">
        <v>68.4</v>
      </c>
      <c r="J13" s="285">
        <v>69.8</v>
      </c>
    </row>
    <row r="14" spans="1:10" ht="13.5" customHeight="1">
      <c r="A14" s="160"/>
      <c r="B14" s="161" t="s">
        <v>14</v>
      </c>
      <c r="C14" s="159">
        <v>1826</v>
      </c>
      <c r="D14" s="286">
        <v>1556</v>
      </c>
      <c r="E14" s="156">
        <v>-7.6</v>
      </c>
      <c r="F14" s="285">
        <v>-14.8</v>
      </c>
      <c r="G14" s="156">
        <v>-0.2</v>
      </c>
      <c r="H14" s="285">
        <v>-0.5</v>
      </c>
      <c r="I14" s="155">
        <v>3.1</v>
      </c>
      <c r="J14" s="285">
        <v>2.7</v>
      </c>
    </row>
    <row r="15" spans="1:10" ht="13.5" customHeight="1">
      <c r="A15" s="160"/>
      <c r="B15" s="161" t="s">
        <v>15</v>
      </c>
      <c r="C15" s="159">
        <v>17064</v>
      </c>
      <c r="D15" s="286">
        <v>16092</v>
      </c>
      <c r="E15" s="156">
        <v>-6.7</v>
      </c>
      <c r="F15" s="285">
        <v>-5.7</v>
      </c>
      <c r="G15" s="156">
        <v>-2</v>
      </c>
      <c r="H15" s="285">
        <v>-1.6</v>
      </c>
      <c r="I15" s="155">
        <v>28.5</v>
      </c>
      <c r="J15" s="285">
        <v>27.5</v>
      </c>
    </row>
    <row r="16" spans="1:10" ht="13.5" customHeight="1">
      <c r="A16" s="160"/>
      <c r="B16" s="161" t="s">
        <v>16</v>
      </c>
      <c r="C16" s="159">
        <v>2800</v>
      </c>
      <c r="D16" s="286">
        <v>2737</v>
      </c>
      <c r="E16" s="156">
        <v>-0.8</v>
      </c>
      <c r="F16" s="285">
        <v>-2.2</v>
      </c>
      <c r="G16" s="156" t="s">
        <v>17</v>
      </c>
      <c r="H16" s="285" t="s">
        <v>17</v>
      </c>
      <c r="I16" s="155" t="s">
        <v>17</v>
      </c>
      <c r="J16" s="285" t="s">
        <v>17</v>
      </c>
    </row>
    <row r="17" spans="1:10" ht="13.5" customHeight="1">
      <c r="A17" s="160"/>
      <c r="B17" s="161"/>
      <c r="C17" s="159"/>
      <c r="D17" s="286"/>
      <c r="E17" s="156"/>
      <c r="F17" s="285"/>
      <c r="G17" s="156"/>
      <c r="H17" s="285"/>
      <c r="I17" s="155"/>
      <c r="J17" s="285"/>
    </row>
    <row r="18" spans="1:10" ht="13.5" customHeight="1">
      <c r="A18" s="157" t="s">
        <v>18</v>
      </c>
      <c r="B18" s="158"/>
      <c r="C18" s="159">
        <v>78925</v>
      </c>
      <c r="D18" s="286">
        <v>78345</v>
      </c>
      <c r="E18" s="156">
        <v>0.1</v>
      </c>
      <c r="F18" s="285">
        <v>-0.7</v>
      </c>
      <c r="G18" s="156">
        <v>0.1</v>
      </c>
      <c r="H18" s="285">
        <v>-0.7</v>
      </c>
      <c r="I18" s="155">
        <v>100</v>
      </c>
      <c r="J18" s="285">
        <v>100</v>
      </c>
    </row>
    <row r="19" spans="1:10" ht="13.5" customHeight="1">
      <c r="A19" s="160"/>
      <c r="B19" s="161" t="s">
        <v>19</v>
      </c>
      <c r="C19" s="159">
        <v>39976</v>
      </c>
      <c r="D19" s="286">
        <v>40221</v>
      </c>
      <c r="E19" s="156">
        <v>2.6</v>
      </c>
      <c r="F19" s="285">
        <v>0.6</v>
      </c>
      <c r="G19" s="156">
        <v>1.3</v>
      </c>
      <c r="H19" s="285">
        <v>0.3</v>
      </c>
      <c r="I19" s="155">
        <v>50.7</v>
      </c>
      <c r="J19" s="285">
        <v>51.3</v>
      </c>
    </row>
    <row r="20" spans="1:10" ht="13.5" customHeight="1">
      <c r="A20" s="160"/>
      <c r="B20" s="161" t="s">
        <v>20</v>
      </c>
      <c r="C20" s="159">
        <v>7367</v>
      </c>
      <c r="D20" s="286">
        <v>7535</v>
      </c>
      <c r="E20" s="156">
        <v>2.8</v>
      </c>
      <c r="F20" s="285">
        <v>2.3</v>
      </c>
      <c r="G20" s="156">
        <v>0.3</v>
      </c>
      <c r="H20" s="285">
        <v>0.2</v>
      </c>
      <c r="I20" s="155">
        <v>9.3</v>
      </c>
      <c r="J20" s="285">
        <v>9.6</v>
      </c>
    </row>
    <row r="21" spans="1:10" ht="13.5" customHeight="1">
      <c r="A21" s="160"/>
      <c r="B21" s="161" t="s">
        <v>21</v>
      </c>
      <c r="C21" s="159">
        <v>23121</v>
      </c>
      <c r="D21" s="286">
        <v>21661</v>
      </c>
      <c r="E21" s="156">
        <v>-5.6</v>
      </c>
      <c r="F21" s="285">
        <v>-6.3</v>
      </c>
      <c r="G21" s="156">
        <v>-1.8</v>
      </c>
      <c r="H21" s="285">
        <v>-1.9</v>
      </c>
      <c r="I21" s="155">
        <v>29.3</v>
      </c>
      <c r="J21" s="285">
        <v>27.6</v>
      </c>
    </row>
    <row r="22" spans="1:10" ht="13.5" customHeight="1">
      <c r="A22" s="160"/>
      <c r="B22" s="161" t="s">
        <v>22</v>
      </c>
      <c r="C22" s="159">
        <v>8461</v>
      </c>
      <c r="D22" s="286">
        <v>8928</v>
      </c>
      <c r="E22" s="156">
        <v>3.3</v>
      </c>
      <c r="F22" s="285">
        <v>5.5</v>
      </c>
      <c r="G22" s="156">
        <v>0.3</v>
      </c>
      <c r="H22" s="285">
        <v>0.6</v>
      </c>
      <c r="I22" s="155">
        <v>10.7</v>
      </c>
      <c r="J22" s="285">
        <v>11.4</v>
      </c>
    </row>
    <row r="23" spans="1:10" ht="13.5" customHeight="1">
      <c r="A23" s="160"/>
      <c r="B23" s="161"/>
      <c r="C23" s="159"/>
      <c r="D23" s="286"/>
      <c r="E23" s="156"/>
      <c r="F23" s="285"/>
      <c r="G23" s="156"/>
      <c r="H23" s="285"/>
      <c r="I23" s="155"/>
      <c r="J23" s="285"/>
    </row>
    <row r="24" spans="1:10" ht="13.5" customHeight="1">
      <c r="A24" s="153" t="s">
        <v>23</v>
      </c>
      <c r="B24" s="161"/>
      <c r="C24" s="159">
        <v>77408</v>
      </c>
      <c r="D24" s="286">
        <v>76250</v>
      </c>
      <c r="E24" s="156">
        <v>-1.7</v>
      </c>
      <c r="F24" s="285">
        <v>-1.5</v>
      </c>
      <c r="G24" s="156">
        <v>-1.7</v>
      </c>
      <c r="H24" s="285">
        <v>-1.5</v>
      </c>
      <c r="I24" s="155">
        <v>100</v>
      </c>
      <c r="J24" s="285">
        <v>100</v>
      </c>
    </row>
    <row r="25" spans="1:10" ht="13.5" customHeight="1">
      <c r="A25" s="160"/>
      <c r="B25" s="161" t="s">
        <v>19</v>
      </c>
      <c r="C25" s="159">
        <v>35165</v>
      </c>
      <c r="D25" s="286">
        <v>34734</v>
      </c>
      <c r="E25" s="156">
        <v>-1.2</v>
      </c>
      <c r="F25" s="285">
        <v>-1.2</v>
      </c>
      <c r="G25" s="156">
        <v>-0.5</v>
      </c>
      <c r="H25" s="285">
        <v>-0.6</v>
      </c>
      <c r="I25" s="155">
        <v>45.4</v>
      </c>
      <c r="J25" s="285">
        <v>45.6</v>
      </c>
    </row>
    <row r="26" spans="1:10" ht="13.5" customHeight="1">
      <c r="A26" s="160"/>
      <c r="B26" s="161" t="s">
        <v>20</v>
      </c>
      <c r="C26" s="159">
        <v>6673</v>
      </c>
      <c r="D26" s="286">
        <v>6807</v>
      </c>
      <c r="E26" s="156">
        <v>2</v>
      </c>
      <c r="F26" s="285">
        <v>2</v>
      </c>
      <c r="G26" s="156">
        <v>0.2</v>
      </c>
      <c r="H26" s="285">
        <v>0.2</v>
      </c>
      <c r="I26" s="155">
        <v>8.6</v>
      </c>
      <c r="J26" s="285">
        <v>8.9</v>
      </c>
    </row>
    <row r="27" spans="1:10" ht="13.5" customHeight="1">
      <c r="A27" s="160"/>
      <c r="B27" s="161" t="s">
        <v>21</v>
      </c>
      <c r="C27" s="159">
        <v>24080</v>
      </c>
      <c r="D27" s="286">
        <v>22914</v>
      </c>
      <c r="E27" s="156">
        <v>-5.5</v>
      </c>
      <c r="F27" s="285">
        <v>-4.8</v>
      </c>
      <c r="G27" s="156">
        <v>-1.8</v>
      </c>
      <c r="H27" s="285">
        <v>-1.5</v>
      </c>
      <c r="I27" s="155">
        <v>31.1</v>
      </c>
      <c r="J27" s="285">
        <v>30.1</v>
      </c>
    </row>
    <row r="28" spans="1:10" ht="13.5" customHeight="1">
      <c r="A28" s="160"/>
      <c r="B28" s="161" t="s">
        <v>22</v>
      </c>
      <c r="C28" s="159">
        <v>1490</v>
      </c>
      <c r="D28" s="286">
        <v>11796</v>
      </c>
      <c r="E28" s="156">
        <v>3</v>
      </c>
      <c r="F28" s="285">
        <v>2.7</v>
      </c>
      <c r="G28" s="156">
        <v>0.4</v>
      </c>
      <c r="H28" s="285">
        <v>0.4</v>
      </c>
      <c r="I28" s="155">
        <v>14.8</v>
      </c>
      <c r="J28" s="285">
        <v>15.5</v>
      </c>
    </row>
    <row r="29" spans="1:10" ht="13.5" customHeight="1">
      <c r="A29" s="160"/>
      <c r="B29" s="161"/>
      <c r="C29" s="159"/>
      <c r="D29" s="286"/>
      <c r="E29" s="156"/>
      <c r="F29" s="285"/>
      <c r="G29" s="156"/>
      <c r="H29" s="285"/>
      <c r="I29" s="155"/>
      <c r="J29" s="285"/>
    </row>
    <row r="30" spans="1:10" ht="13.5" customHeight="1">
      <c r="A30" s="153" t="s">
        <v>24</v>
      </c>
      <c r="B30" s="292"/>
      <c r="C30" s="159">
        <v>78285</v>
      </c>
      <c r="D30" s="286">
        <v>73629</v>
      </c>
      <c r="E30" s="156">
        <v>-2.1</v>
      </c>
      <c r="F30" s="285">
        <v>-2.2</v>
      </c>
      <c r="G30" s="156" t="s">
        <v>17</v>
      </c>
      <c r="H30" s="285" t="s">
        <v>17</v>
      </c>
      <c r="I30" s="155" t="s">
        <v>17</v>
      </c>
      <c r="J30" s="285" t="s">
        <v>17</v>
      </c>
    </row>
    <row r="31" spans="1:10" ht="13.5" customHeight="1">
      <c r="A31" s="163"/>
      <c r="B31" s="164"/>
      <c r="C31" s="163"/>
      <c r="D31" s="165"/>
      <c r="E31" s="165"/>
      <c r="F31" s="165"/>
      <c r="G31" s="166"/>
      <c r="H31" s="166"/>
      <c r="I31" s="166"/>
      <c r="J31" s="165"/>
    </row>
    <row r="32" ht="13.5" customHeight="1">
      <c r="A32" s="169" t="s">
        <v>25</v>
      </c>
    </row>
    <row r="33" ht="13.5" customHeight="1">
      <c r="A33" s="169" t="s">
        <v>26</v>
      </c>
    </row>
    <row r="34" ht="14.25">
      <c r="G34" s="256"/>
    </row>
  </sheetData>
  <printOptions/>
  <pageMargins left="0.75" right="0.75" top="1" bottom="1" header="0.512" footer="0.51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3.19921875" style="7" customWidth="1"/>
    <col min="2" max="2" width="11.59765625" style="7" customWidth="1"/>
    <col min="3" max="8" width="7.59765625" style="7" customWidth="1"/>
    <col min="9" max="9" width="9.19921875" style="7" customWidth="1"/>
    <col min="10" max="16384" width="10.59765625" style="7" customWidth="1"/>
  </cols>
  <sheetData>
    <row r="1" ht="14.25">
      <c r="A1" s="242"/>
    </row>
    <row r="2" ht="14.25">
      <c r="A2" s="242"/>
    </row>
    <row r="3" ht="17.25">
      <c r="A3" s="6" t="s">
        <v>27</v>
      </c>
    </row>
    <row r="4" spans="1:9" ht="16.5" customHeight="1" thickBot="1">
      <c r="A4" s="8"/>
      <c r="B4" s="8"/>
      <c r="C4" s="8"/>
      <c r="D4" s="8"/>
      <c r="E4" s="8"/>
      <c r="F4" s="8"/>
      <c r="G4" s="8"/>
      <c r="H4" s="8"/>
      <c r="I4" s="280" t="s">
        <v>28</v>
      </c>
    </row>
    <row r="5" spans="1:9" s="12" customFormat="1" ht="28.5" customHeight="1" thickTop="1">
      <c r="A5" s="9" t="s">
        <v>2</v>
      </c>
      <c r="B5" s="276" t="s">
        <v>29</v>
      </c>
      <c r="C5" s="9">
        <v>4</v>
      </c>
      <c r="D5" s="9">
        <v>5</v>
      </c>
      <c r="E5" s="9">
        <v>6</v>
      </c>
      <c r="F5" s="9">
        <v>7</v>
      </c>
      <c r="G5" s="10">
        <v>8</v>
      </c>
      <c r="H5" s="277">
        <v>9</v>
      </c>
      <c r="I5" s="11">
        <v>10</v>
      </c>
    </row>
    <row r="6" spans="1:9" ht="14.25">
      <c r="A6" s="13"/>
      <c r="I6" s="14"/>
    </row>
    <row r="7" spans="1:9" ht="14.25">
      <c r="A7" s="13" t="s">
        <v>30</v>
      </c>
      <c r="I7" s="14"/>
    </row>
    <row r="8" spans="1:9" ht="21" customHeight="1">
      <c r="A8" s="15" t="s">
        <v>31</v>
      </c>
      <c r="B8" s="16">
        <v>4.7</v>
      </c>
      <c r="C8" s="16">
        <v>2.5</v>
      </c>
      <c r="D8" s="16">
        <v>0.9</v>
      </c>
      <c r="E8" s="16">
        <v>0.5</v>
      </c>
      <c r="F8" s="16">
        <v>4.2</v>
      </c>
      <c r="G8" s="16">
        <v>4.2</v>
      </c>
      <c r="H8" s="16">
        <v>-0.3</v>
      </c>
      <c r="I8" s="17">
        <v>-1.4</v>
      </c>
    </row>
    <row r="9" spans="1:9" ht="21" customHeight="1">
      <c r="A9" s="15" t="s">
        <v>32</v>
      </c>
      <c r="B9" s="16">
        <v>2.8</v>
      </c>
      <c r="C9" s="16">
        <v>1.2</v>
      </c>
      <c r="D9" s="16">
        <v>0.7</v>
      </c>
      <c r="E9" s="16">
        <v>1.3</v>
      </c>
      <c r="F9" s="16">
        <v>5.8</v>
      </c>
      <c r="G9" s="16">
        <v>5.7</v>
      </c>
      <c r="H9" s="16">
        <v>-2.1</v>
      </c>
      <c r="I9" s="17">
        <v>-2.2</v>
      </c>
    </row>
    <row r="10" spans="1:9" ht="21" customHeight="1">
      <c r="A10" s="15" t="s">
        <v>33</v>
      </c>
      <c r="B10" s="16">
        <v>6.9</v>
      </c>
      <c r="C10" s="16">
        <v>2</v>
      </c>
      <c r="D10" s="16">
        <v>-0.1</v>
      </c>
      <c r="E10" s="16">
        <v>2.9</v>
      </c>
      <c r="F10" s="16">
        <v>3.3</v>
      </c>
      <c r="G10" s="16">
        <v>3.9</v>
      </c>
      <c r="H10" s="16">
        <v>0.1</v>
      </c>
      <c r="I10" s="17">
        <v>0.7</v>
      </c>
    </row>
    <row r="11" spans="1:9" ht="21" customHeight="1">
      <c r="A11" s="15" t="s">
        <v>34</v>
      </c>
      <c r="B11" s="16">
        <v>4.9</v>
      </c>
      <c r="C11" s="16">
        <v>0.7</v>
      </c>
      <c r="D11" s="16">
        <v>-0.3</v>
      </c>
      <c r="E11" s="16">
        <v>3.8</v>
      </c>
      <c r="F11" s="16">
        <v>4.8</v>
      </c>
      <c r="G11" s="16">
        <v>5.4</v>
      </c>
      <c r="H11" s="16">
        <v>-1.7</v>
      </c>
      <c r="I11" s="17">
        <v>-1.5</v>
      </c>
    </row>
    <row r="12" spans="1:9" ht="14.25">
      <c r="A12" s="15" t="s">
        <v>35</v>
      </c>
      <c r="B12" s="16">
        <v>4.7</v>
      </c>
      <c r="C12" s="16">
        <v>2</v>
      </c>
      <c r="D12" s="16">
        <v>0.5</v>
      </c>
      <c r="E12" s="16">
        <v>-0.7</v>
      </c>
      <c r="F12" s="16">
        <v>4.3</v>
      </c>
      <c r="G12" s="16">
        <v>4.1</v>
      </c>
      <c r="H12" s="16">
        <v>-0.7</v>
      </c>
      <c r="I12" s="17">
        <v>-2.3</v>
      </c>
    </row>
    <row r="13" ht="14.25">
      <c r="A13" s="13"/>
    </row>
    <row r="14" spans="1:9" ht="14.25">
      <c r="A14" s="18"/>
      <c r="B14" s="19"/>
      <c r="C14" s="19"/>
      <c r="D14" s="19"/>
      <c r="E14" s="19"/>
      <c r="F14" s="19"/>
      <c r="G14" s="19"/>
      <c r="H14" s="19"/>
      <c r="I14" s="19"/>
    </row>
    <row r="15" ht="14.25">
      <c r="A15" s="7" t="s">
        <v>26</v>
      </c>
    </row>
    <row r="17" ht="14.25">
      <c r="I17" s="243" t="s">
        <v>36</v>
      </c>
    </row>
    <row r="19" ht="17.25">
      <c r="A19" s="6" t="s">
        <v>37</v>
      </c>
    </row>
    <row r="20" spans="1:9" ht="15" thickBot="1">
      <c r="A20" s="8"/>
      <c r="B20" s="8"/>
      <c r="C20" s="8"/>
      <c r="D20" s="8"/>
      <c r="E20" s="8"/>
      <c r="F20" s="8"/>
      <c r="G20" s="171"/>
      <c r="H20" s="8"/>
      <c r="I20" s="280" t="s">
        <v>38</v>
      </c>
    </row>
    <row r="21" spans="1:9" s="12" customFormat="1" ht="24.75" customHeight="1" thickTop="1">
      <c r="A21" s="9" t="s">
        <v>2</v>
      </c>
      <c r="B21" s="272" t="s">
        <v>39</v>
      </c>
      <c r="C21" s="276">
        <v>4</v>
      </c>
      <c r="D21" s="9">
        <v>5</v>
      </c>
      <c r="E21" s="9">
        <v>6</v>
      </c>
      <c r="F21" s="9">
        <v>7</v>
      </c>
      <c r="G21" s="9">
        <v>8</v>
      </c>
      <c r="H21" s="10">
        <v>9</v>
      </c>
      <c r="I21" s="11">
        <v>10</v>
      </c>
    </row>
    <row r="22" spans="1:9" ht="14.25">
      <c r="A22" s="13"/>
      <c r="I22" s="14"/>
    </row>
    <row r="23" spans="1:9" ht="14.25">
      <c r="A23" s="15" t="s">
        <v>40</v>
      </c>
      <c r="I23" s="20"/>
    </row>
    <row r="24" spans="1:9" ht="14.25">
      <c r="A24" s="21" t="s">
        <v>41</v>
      </c>
      <c r="B24" s="22">
        <v>5.6</v>
      </c>
      <c r="C24" s="22">
        <v>2.2</v>
      </c>
      <c r="D24" s="22">
        <v>0.9</v>
      </c>
      <c r="E24" s="22">
        <v>0.4</v>
      </c>
      <c r="F24" s="22">
        <v>2.3</v>
      </c>
      <c r="G24" s="22">
        <v>3.3</v>
      </c>
      <c r="H24" s="22">
        <v>0.8</v>
      </c>
      <c r="I24" s="281">
        <v>-2</v>
      </c>
    </row>
    <row r="25" spans="1:9" ht="14.25">
      <c r="A25" s="21" t="s">
        <v>42</v>
      </c>
      <c r="B25" s="22">
        <v>3</v>
      </c>
      <c r="C25" s="22">
        <v>0.7</v>
      </c>
      <c r="D25" s="22">
        <v>0.3</v>
      </c>
      <c r="E25" s="22">
        <v>0.6</v>
      </c>
      <c r="F25" s="22">
        <v>3.1</v>
      </c>
      <c r="G25" s="22">
        <v>4.7</v>
      </c>
      <c r="H25" s="22">
        <v>0</v>
      </c>
      <c r="I25" s="17">
        <v>-1.9</v>
      </c>
    </row>
    <row r="26" spans="1:9" ht="14.25">
      <c r="A26" s="21" t="s">
        <v>43</v>
      </c>
      <c r="B26" s="22">
        <v>5.6</v>
      </c>
      <c r="C26" s="22">
        <v>1.9</v>
      </c>
      <c r="D26" s="22">
        <v>1</v>
      </c>
      <c r="E26" s="22">
        <v>0.4</v>
      </c>
      <c r="F26" s="22">
        <v>2.3</v>
      </c>
      <c r="G26" s="23">
        <v>3</v>
      </c>
      <c r="H26" s="22">
        <v>0.6</v>
      </c>
      <c r="I26" s="281">
        <v>-2</v>
      </c>
    </row>
    <row r="27" spans="1:9" ht="14.25">
      <c r="A27" s="21" t="s">
        <v>44</v>
      </c>
      <c r="B27" s="22">
        <v>2.9</v>
      </c>
      <c r="C27" s="22">
        <v>0.4</v>
      </c>
      <c r="D27" s="22">
        <v>0.5</v>
      </c>
      <c r="E27" s="22">
        <v>0.6</v>
      </c>
      <c r="F27" s="22">
        <v>3</v>
      </c>
      <c r="G27" s="23">
        <v>4.4</v>
      </c>
      <c r="H27" s="22">
        <v>-0.1</v>
      </c>
      <c r="I27" s="17">
        <v>-1.9</v>
      </c>
    </row>
    <row r="28" spans="1:9" s="24" customFormat="1" ht="14.25">
      <c r="A28" s="21" t="s">
        <v>45</v>
      </c>
      <c r="B28" s="23">
        <v>5</v>
      </c>
      <c r="C28" s="23">
        <v>1.7</v>
      </c>
      <c r="D28" s="23">
        <v>0.9</v>
      </c>
      <c r="E28" s="23">
        <v>0.4</v>
      </c>
      <c r="F28" s="23">
        <v>1.9</v>
      </c>
      <c r="G28" s="23">
        <v>2.9</v>
      </c>
      <c r="H28" s="23">
        <v>0.1</v>
      </c>
      <c r="I28" s="17">
        <v>-3.3</v>
      </c>
    </row>
    <row r="29" spans="1:9" s="24" customFormat="1" ht="14.25">
      <c r="A29" s="21"/>
      <c r="I29" s="25"/>
    </row>
    <row r="30" spans="1:9" ht="14.25">
      <c r="A30" s="18"/>
      <c r="B30" s="19"/>
      <c r="C30" s="19"/>
      <c r="D30" s="19"/>
      <c r="E30" s="19"/>
      <c r="F30" s="19"/>
      <c r="G30" s="19"/>
      <c r="H30" s="19"/>
      <c r="I30" s="27"/>
    </row>
    <row r="32" ht="14.25">
      <c r="A32" s="7" t="s">
        <v>46</v>
      </c>
    </row>
  </sheetData>
  <printOptions/>
  <pageMargins left="0.5905511811023623" right="0" top="0.984251968503937" bottom="0.984251968503937" header="0.5118110236220472" footer="0.5118110236220472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H1" sqref="H1"/>
    </sheetView>
  </sheetViews>
  <sheetFormatPr defaultColWidth="8.796875" defaultRowHeight="15"/>
  <cols>
    <col min="1" max="1" width="2.09765625" style="28" customWidth="1"/>
    <col min="2" max="2" width="25.19921875" style="28" customWidth="1"/>
    <col min="3" max="3" width="11.09765625" style="28" customWidth="1"/>
    <col min="4" max="4" width="10.09765625" style="28" customWidth="1"/>
    <col min="5" max="5" width="11.09765625" style="28" customWidth="1"/>
    <col min="6" max="6" width="8.59765625" style="28" customWidth="1"/>
    <col min="7" max="7" width="11.09765625" style="28" customWidth="1"/>
    <col min="8" max="8" width="8.59765625" style="28" customWidth="1"/>
    <col min="9" max="16384" width="10.59765625" style="28" customWidth="1"/>
  </cols>
  <sheetData>
    <row r="1" ht="14.25">
      <c r="H1" s="170"/>
    </row>
    <row r="3" ht="14.25">
      <c r="A3" s="29" t="s">
        <v>47</v>
      </c>
    </row>
    <row r="4" spans="1:8" ht="15" thickBot="1">
      <c r="A4" s="30"/>
      <c r="B4" s="30"/>
      <c r="C4" s="30"/>
      <c r="D4" s="30"/>
      <c r="E4" s="30"/>
      <c r="F4" s="30"/>
      <c r="G4" s="30"/>
      <c r="H4" s="31" t="s">
        <v>48</v>
      </c>
    </row>
    <row r="5" spans="2:8" ht="19.5" customHeight="1" thickTop="1">
      <c r="B5" s="32"/>
      <c r="C5" s="33" t="s">
        <v>3</v>
      </c>
      <c r="D5" s="34"/>
      <c r="E5" s="33" t="s">
        <v>4</v>
      </c>
      <c r="F5" s="34"/>
      <c r="G5" s="33" t="s">
        <v>49</v>
      </c>
      <c r="H5" s="33"/>
    </row>
    <row r="6" spans="1:9" ht="19.5" customHeight="1">
      <c r="A6" s="33" t="s">
        <v>50</v>
      </c>
      <c r="B6" s="34"/>
      <c r="C6" s="278" t="s">
        <v>51</v>
      </c>
      <c r="D6" s="35">
        <v>10</v>
      </c>
      <c r="E6" s="278" t="s">
        <v>51</v>
      </c>
      <c r="F6" s="35">
        <v>10</v>
      </c>
      <c r="G6" s="278" t="s">
        <v>51</v>
      </c>
      <c r="H6" s="35">
        <v>10</v>
      </c>
      <c r="I6" s="36"/>
    </row>
    <row r="7" spans="2:7" ht="14.25">
      <c r="B7" s="32"/>
      <c r="D7" s="36"/>
      <c r="E7" s="36"/>
      <c r="F7" s="36"/>
      <c r="G7" s="36"/>
    </row>
    <row r="8" spans="1:8" ht="14.25">
      <c r="A8" s="29" t="s">
        <v>52</v>
      </c>
      <c r="B8" s="32"/>
      <c r="C8" s="37">
        <v>7892454</v>
      </c>
      <c r="D8" s="38">
        <v>7834469</v>
      </c>
      <c r="E8" s="39">
        <v>0.1</v>
      </c>
      <c r="F8" s="39">
        <v>-0.7</v>
      </c>
      <c r="G8" s="40">
        <v>100</v>
      </c>
      <c r="H8" s="40">
        <v>100</v>
      </c>
    </row>
    <row r="9" spans="2:8" ht="14.25">
      <c r="B9" s="32"/>
      <c r="C9" s="37"/>
      <c r="D9" s="37"/>
      <c r="E9" s="39"/>
      <c r="F9" s="39"/>
      <c r="G9" s="40"/>
      <c r="H9" s="40"/>
    </row>
    <row r="10" spans="1:8" ht="14.25">
      <c r="A10" s="28" t="s">
        <v>53</v>
      </c>
      <c r="B10" s="32"/>
      <c r="C10" s="37">
        <v>7260798</v>
      </c>
      <c r="D10" s="37">
        <v>7174507</v>
      </c>
      <c r="E10" s="39">
        <v>-0.1</v>
      </c>
      <c r="F10" s="39">
        <v>-1.2</v>
      </c>
      <c r="G10" s="40">
        <f>C10/$C$8*100</f>
        <v>91.99670976859669</v>
      </c>
      <c r="H10" s="40">
        <f>D10/$D$8*100</f>
        <v>91.57617446696132</v>
      </c>
    </row>
    <row r="11" spans="2:8" ht="14.25">
      <c r="B11" s="32"/>
      <c r="C11" s="37"/>
      <c r="D11" s="37"/>
      <c r="E11" s="39"/>
      <c r="F11" s="39"/>
      <c r="G11" s="40"/>
      <c r="H11" s="41"/>
    </row>
    <row r="12" spans="2:8" ht="14.25">
      <c r="B12" s="42" t="s">
        <v>54</v>
      </c>
      <c r="C12" s="37">
        <v>178589</v>
      </c>
      <c r="D12" s="37">
        <v>151832</v>
      </c>
      <c r="E12" s="39">
        <v>-12</v>
      </c>
      <c r="F12" s="39">
        <v>-15</v>
      </c>
      <c r="G12" s="40">
        <f aca="true" t="shared" si="0" ref="G12:G43">C12/$C$8*100</f>
        <v>2.262781639272145</v>
      </c>
      <c r="H12" s="40">
        <f aca="true" t="shared" si="1" ref="H12:H24">D12/$D$8*100</f>
        <v>1.9379998823149343</v>
      </c>
    </row>
    <row r="13" spans="2:8" ht="14.25">
      <c r="B13" s="43" t="s">
        <v>55</v>
      </c>
      <c r="C13" s="37">
        <v>139755</v>
      </c>
      <c r="D13" s="37">
        <v>118856</v>
      </c>
      <c r="E13" s="39">
        <v>-13</v>
      </c>
      <c r="F13" s="39">
        <v>-15</v>
      </c>
      <c r="G13" s="40">
        <f t="shared" si="0"/>
        <v>1.7707420277647483</v>
      </c>
      <c r="H13" s="40">
        <f t="shared" si="1"/>
        <v>1.517090692425996</v>
      </c>
    </row>
    <row r="14" spans="2:8" ht="14.25">
      <c r="B14" s="43" t="s">
        <v>56</v>
      </c>
      <c r="C14" s="37">
        <v>20683</v>
      </c>
      <c r="D14" s="37">
        <v>16450</v>
      </c>
      <c r="E14" s="39">
        <v>-17.4</v>
      </c>
      <c r="F14" s="39">
        <v>-20.5</v>
      </c>
      <c r="G14" s="40">
        <f t="shared" si="0"/>
        <v>0.2620604440646724</v>
      </c>
      <c r="H14" s="40">
        <f t="shared" si="1"/>
        <v>0.20996955888139962</v>
      </c>
    </row>
    <row r="15" spans="2:8" ht="14.25">
      <c r="B15" s="43" t="s">
        <v>57</v>
      </c>
      <c r="C15" s="37">
        <v>18151</v>
      </c>
      <c r="D15" s="37">
        <v>16526</v>
      </c>
      <c r="E15" s="39">
        <v>5.7</v>
      </c>
      <c r="F15" s="39">
        <v>-9</v>
      </c>
      <c r="G15" s="40">
        <f t="shared" si="0"/>
        <v>0.2299791674427244</v>
      </c>
      <c r="H15" s="40">
        <f t="shared" si="1"/>
        <v>0.21093963100753862</v>
      </c>
    </row>
    <row r="16" spans="2:8" ht="14.25">
      <c r="B16" s="42" t="s">
        <v>58</v>
      </c>
      <c r="C16" s="26">
        <v>26332</v>
      </c>
      <c r="D16" s="26">
        <v>27410</v>
      </c>
      <c r="E16" s="44">
        <v>-10.5</v>
      </c>
      <c r="F16" s="44">
        <v>4.1</v>
      </c>
      <c r="G16" s="40">
        <f t="shared" si="0"/>
        <v>0.3336351406039237</v>
      </c>
      <c r="H16" s="40">
        <f t="shared" si="1"/>
        <v>0.34986417075618015</v>
      </c>
    </row>
    <row r="17" spans="2:8" ht="14.25">
      <c r="B17" s="42" t="s">
        <v>59</v>
      </c>
      <c r="C17" s="26">
        <v>2308198</v>
      </c>
      <c r="D17" s="26">
        <v>2195443</v>
      </c>
      <c r="E17" s="44">
        <v>5</v>
      </c>
      <c r="F17" s="44">
        <v>-4.9</v>
      </c>
      <c r="G17" s="40">
        <f t="shared" si="0"/>
        <v>29.245631333423038</v>
      </c>
      <c r="H17" s="40">
        <f t="shared" si="1"/>
        <v>28.022869195091587</v>
      </c>
    </row>
    <row r="18" spans="2:8" ht="14.25">
      <c r="B18" s="42" t="s">
        <v>60</v>
      </c>
      <c r="C18" s="26">
        <v>807818</v>
      </c>
      <c r="D18" s="26">
        <v>828930</v>
      </c>
      <c r="E18" s="44">
        <v>-14</v>
      </c>
      <c r="F18" s="44">
        <v>2.6</v>
      </c>
      <c r="G18" s="40">
        <f t="shared" si="0"/>
        <v>10.235320978747547</v>
      </c>
      <c r="H18" s="40">
        <f t="shared" si="1"/>
        <v>10.580551151584109</v>
      </c>
    </row>
    <row r="19" spans="2:8" ht="20.25" customHeight="1">
      <c r="B19" s="42" t="s">
        <v>61</v>
      </c>
      <c r="C19" s="26">
        <v>738593</v>
      </c>
      <c r="D19" s="26">
        <v>748813</v>
      </c>
      <c r="E19" s="44">
        <v>1.7</v>
      </c>
      <c r="F19" s="44">
        <v>1.4</v>
      </c>
      <c r="G19" s="40">
        <f t="shared" si="0"/>
        <v>9.35821735546384</v>
      </c>
      <c r="H19" s="40">
        <f t="shared" si="1"/>
        <v>9.557929197243617</v>
      </c>
    </row>
    <row r="20" spans="2:8" ht="14.25">
      <c r="B20" s="42" t="s">
        <v>62</v>
      </c>
      <c r="C20" s="26">
        <v>699107</v>
      </c>
      <c r="D20" s="26">
        <v>678205</v>
      </c>
      <c r="E20" s="44">
        <v>-0.7</v>
      </c>
      <c r="F20" s="44">
        <v>-3</v>
      </c>
      <c r="G20" s="40">
        <f t="shared" si="0"/>
        <v>8.857916688522986</v>
      </c>
      <c r="H20" s="40">
        <f t="shared" si="1"/>
        <v>8.656681135632805</v>
      </c>
    </row>
    <row r="21" spans="2:8" ht="14.25">
      <c r="B21" s="42" t="s">
        <v>63</v>
      </c>
      <c r="C21" s="26">
        <v>249327</v>
      </c>
      <c r="D21" s="26">
        <v>250970</v>
      </c>
      <c r="E21" s="44">
        <v>2.3</v>
      </c>
      <c r="F21" s="44">
        <v>0.7</v>
      </c>
      <c r="G21" s="40">
        <f t="shared" si="0"/>
        <v>3.1590554724804223</v>
      </c>
      <c r="H21" s="40">
        <f t="shared" si="1"/>
        <v>3.2034079144355543</v>
      </c>
    </row>
    <row r="22" spans="2:8" ht="14.25">
      <c r="B22" s="42" t="s">
        <v>64</v>
      </c>
      <c r="C22" s="26">
        <v>722634</v>
      </c>
      <c r="D22" s="26">
        <v>745111</v>
      </c>
      <c r="E22" s="44">
        <v>3.8</v>
      </c>
      <c r="F22" s="44">
        <v>3.1</v>
      </c>
      <c r="G22" s="40">
        <f t="shared" si="0"/>
        <v>9.156011552300464</v>
      </c>
      <c r="H22" s="40">
        <f t="shared" si="1"/>
        <v>9.51067647341511</v>
      </c>
    </row>
    <row r="23" spans="2:8" ht="14.25">
      <c r="B23" s="42" t="s">
        <v>65</v>
      </c>
      <c r="C23" s="26">
        <v>417221</v>
      </c>
      <c r="D23" s="26">
        <v>404457</v>
      </c>
      <c r="E23" s="44">
        <v>-1.2</v>
      </c>
      <c r="F23" s="44">
        <v>-3.1</v>
      </c>
      <c r="G23" s="40">
        <f t="shared" si="0"/>
        <v>5.28632792791697</v>
      </c>
      <c r="H23" s="40">
        <f t="shared" si="1"/>
        <v>5.162532393707857</v>
      </c>
    </row>
    <row r="24" spans="2:8" ht="14.25">
      <c r="B24" s="42" t="s">
        <v>66</v>
      </c>
      <c r="C24" s="26">
        <v>1112979</v>
      </c>
      <c r="D24" s="26">
        <v>1143337</v>
      </c>
      <c r="E24" s="44">
        <v>0.7</v>
      </c>
      <c r="F24" s="44">
        <v>2.7</v>
      </c>
      <c r="G24" s="40">
        <f t="shared" si="0"/>
        <v>14.10181167986535</v>
      </c>
      <c r="H24" s="40">
        <f t="shared" si="1"/>
        <v>14.593675716886493</v>
      </c>
    </row>
    <row r="25" spans="2:8" ht="14.25">
      <c r="B25" s="42"/>
      <c r="C25" s="26"/>
      <c r="D25" s="26"/>
      <c r="E25" s="44"/>
      <c r="F25" s="44"/>
      <c r="G25" s="40"/>
      <c r="H25" s="40"/>
    </row>
    <row r="26" spans="1:8" ht="14.25">
      <c r="A26" s="28" t="s">
        <v>67</v>
      </c>
      <c r="B26" s="42"/>
      <c r="C26" s="26">
        <v>663766</v>
      </c>
      <c r="D26" s="26">
        <v>673470</v>
      </c>
      <c r="E26" s="44">
        <v>3</v>
      </c>
      <c r="F26" s="44">
        <v>1.5</v>
      </c>
      <c r="G26" s="40">
        <f t="shared" si="0"/>
        <v>8.410134541170592</v>
      </c>
      <c r="H26" s="40">
        <f>D26/$D$8*100</f>
        <v>8.59624308935296</v>
      </c>
    </row>
    <row r="27" spans="2:8" ht="19.5" customHeight="1">
      <c r="B27" s="42" t="s">
        <v>61</v>
      </c>
      <c r="C27" s="26">
        <v>13617</v>
      </c>
      <c r="D27" s="26">
        <v>13964</v>
      </c>
      <c r="E27" s="44">
        <v>2.2</v>
      </c>
      <c r="F27" s="44">
        <v>2.5</v>
      </c>
      <c r="G27" s="40">
        <f t="shared" si="0"/>
        <v>0.17253188932111607</v>
      </c>
      <c r="H27" s="40">
        <f>D27/$D$8*100</f>
        <v>0.17823798907111638</v>
      </c>
    </row>
    <row r="28" spans="2:8" ht="14.25">
      <c r="B28" s="42" t="s">
        <v>66</v>
      </c>
      <c r="C28" s="26">
        <v>301792</v>
      </c>
      <c r="D28" s="26">
        <v>308761</v>
      </c>
      <c r="E28" s="44">
        <v>3</v>
      </c>
      <c r="F28" s="44">
        <v>2.3</v>
      </c>
      <c r="G28" s="40">
        <f t="shared" si="0"/>
        <v>3.823804357934807</v>
      </c>
      <c r="H28" s="40">
        <f>D28/$D$8*100</f>
        <v>3.941058417615795</v>
      </c>
    </row>
    <row r="29" spans="2:8" ht="14.25">
      <c r="B29" s="42" t="s">
        <v>68</v>
      </c>
      <c r="C29" s="26">
        <v>348357</v>
      </c>
      <c r="D29" s="26">
        <v>350744</v>
      </c>
      <c r="E29" s="44">
        <v>3</v>
      </c>
      <c r="F29" s="44">
        <v>0.7</v>
      </c>
      <c r="G29" s="40">
        <f t="shared" si="0"/>
        <v>4.4137982939146685</v>
      </c>
      <c r="H29" s="40">
        <f>D29/$D$8*100</f>
        <v>4.476933918559126</v>
      </c>
    </row>
    <row r="30" spans="2:8" ht="14.25">
      <c r="B30" s="42"/>
      <c r="C30" s="26"/>
      <c r="D30" s="26"/>
      <c r="E30" s="44"/>
      <c r="F30" s="44"/>
      <c r="G30" s="40"/>
      <c r="H30" s="40"/>
    </row>
    <row r="31" spans="1:8" ht="14.25">
      <c r="A31" s="28" t="s">
        <v>69</v>
      </c>
      <c r="B31" s="42"/>
      <c r="C31" s="26"/>
      <c r="D31" s="26"/>
      <c r="E31" s="44"/>
      <c r="F31" s="44"/>
      <c r="G31" s="40"/>
      <c r="H31" s="40"/>
    </row>
    <row r="32" spans="1:8" ht="14.25">
      <c r="A32" s="28" t="s">
        <v>70</v>
      </c>
      <c r="B32" s="42"/>
      <c r="C32" s="26">
        <v>178723</v>
      </c>
      <c r="D32" s="26">
        <v>189301</v>
      </c>
      <c r="E32" s="44">
        <v>6.3</v>
      </c>
      <c r="F32" s="44">
        <v>5.9</v>
      </c>
      <c r="G32" s="40">
        <f t="shared" si="0"/>
        <v>2.2644794635483465</v>
      </c>
      <c r="H32" s="40">
        <f>D32/$D$8*100</f>
        <v>2.4162582046083787</v>
      </c>
    </row>
    <row r="33" spans="2:8" ht="14.25">
      <c r="B33" s="42"/>
      <c r="C33" s="26"/>
      <c r="D33" s="26"/>
      <c r="E33" s="44"/>
      <c r="F33" s="44"/>
      <c r="G33" s="40"/>
      <c r="H33" s="40"/>
    </row>
    <row r="34" spans="1:8" ht="14.25">
      <c r="A34" s="28" t="s">
        <v>71</v>
      </c>
      <c r="B34" s="42"/>
      <c r="C34" s="26">
        <v>8103287</v>
      </c>
      <c r="D34" s="38">
        <v>8037277</v>
      </c>
      <c r="E34" s="44">
        <v>0.3</v>
      </c>
      <c r="F34" s="44">
        <v>-0.8</v>
      </c>
      <c r="G34" s="40">
        <f t="shared" si="0"/>
        <v>102.67132377331562</v>
      </c>
      <c r="H34" s="40">
        <f>D34/$D$8*100</f>
        <v>102.58866299681574</v>
      </c>
    </row>
    <row r="35" spans="2:8" ht="14.25">
      <c r="B35" s="42"/>
      <c r="C35" s="26"/>
      <c r="D35" s="26"/>
      <c r="E35"/>
      <c r="F35"/>
      <c r="G35" s="40"/>
      <c r="H35" s="40"/>
    </row>
    <row r="36" spans="1:8" ht="14.25">
      <c r="A36" s="28" t="s">
        <v>72</v>
      </c>
      <c r="B36" s="42"/>
      <c r="C36" s="26">
        <v>6716</v>
      </c>
      <c r="D36" s="26">
        <v>5932</v>
      </c>
      <c r="E36" s="44">
        <v>22.5</v>
      </c>
      <c r="F36" s="44">
        <v>-11.7</v>
      </c>
      <c r="G36" s="40">
        <f t="shared" si="0"/>
        <v>0.08509393909676255</v>
      </c>
      <c r="H36" s="40">
        <f>D36/$D$8*100</f>
        <v>0.07571668226653268</v>
      </c>
    </row>
    <row r="37" spans="2:8" ht="14.25">
      <c r="B37" s="42" t="s">
        <v>73</v>
      </c>
      <c r="C37" s="26">
        <v>47613</v>
      </c>
      <c r="D37" s="26">
        <v>42797</v>
      </c>
      <c r="E37" s="44">
        <v>30.2</v>
      </c>
      <c r="F37" s="44">
        <v>-10.1</v>
      </c>
      <c r="G37" s="40">
        <f t="shared" si="0"/>
        <v>0.6032724422594038</v>
      </c>
      <c r="H37" s="40">
        <f>D37/$D$8*100</f>
        <v>0.5462654839785568</v>
      </c>
    </row>
    <row r="38" spans="2:8" ht="14.25">
      <c r="B38" s="42" t="s">
        <v>74</v>
      </c>
      <c r="C38" s="26">
        <v>169936</v>
      </c>
      <c r="D38" s="26">
        <v>165944</v>
      </c>
      <c r="E38" s="44">
        <v>3.1</v>
      </c>
      <c r="F38" s="44">
        <v>-2.3</v>
      </c>
      <c r="G38" s="40">
        <f t="shared" si="0"/>
        <v>2.153145270152984</v>
      </c>
      <c r="H38" s="40">
        <f>D38/$D$8*100</f>
        <v>2.118126959210637</v>
      </c>
    </row>
    <row r="39" spans="2:8" ht="14.25">
      <c r="B39" s="42"/>
      <c r="C39" s="26"/>
      <c r="D39" s="26"/>
      <c r="E39" s="44"/>
      <c r="F39" s="44"/>
      <c r="G39" s="40"/>
      <c r="H39" s="41"/>
    </row>
    <row r="40" spans="1:8" ht="14.25">
      <c r="A40" s="28" t="s">
        <v>75</v>
      </c>
      <c r="B40" s="42"/>
      <c r="C40" s="26"/>
      <c r="D40" s="26"/>
      <c r="E40" s="44"/>
      <c r="F40" s="44"/>
      <c r="G40" s="40"/>
      <c r="H40" s="41"/>
    </row>
    <row r="41" spans="2:8" ht="14.25">
      <c r="B41" s="42" t="s">
        <v>9</v>
      </c>
      <c r="C41" s="26">
        <v>178589</v>
      </c>
      <c r="D41" s="26">
        <v>151832</v>
      </c>
      <c r="E41" s="44">
        <v>-12</v>
      </c>
      <c r="F41" s="44">
        <v>-15</v>
      </c>
      <c r="G41" s="40">
        <f t="shared" si="0"/>
        <v>2.262781639272145</v>
      </c>
      <c r="H41" s="40">
        <f>D41/$D$8*100</f>
        <v>1.9379998823149343</v>
      </c>
    </row>
    <row r="42" spans="2:8" ht="14.25">
      <c r="B42" s="42" t="s">
        <v>76</v>
      </c>
      <c r="C42" s="26">
        <v>3142348</v>
      </c>
      <c r="D42" s="26">
        <v>3051783</v>
      </c>
      <c r="E42" s="44">
        <v>-0.8</v>
      </c>
      <c r="F42" s="44">
        <v>-2.9</v>
      </c>
      <c r="G42" s="40">
        <f t="shared" si="0"/>
        <v>39.81458745277451</v>
      </c>
      <c r="H42" s="40">
        <f>D42/$D$8*100</f>
        <v>38.953284517431875</v>
      </c>
    </row>
    <row r="43" spans="2:8" ht="14.25">
      <c r="B43" s="42" t="s">
        <v>77</v>
      </c>
      <c r="C43" s="26">
        <v>4782350</v>
      </c>
      <c r="D43" s="26">
        <v>4833663</v>
      </c>
      <c r="E43" s="44">
        <v>1.5</v>
      </c>
      <c r="F43" s="44">
        <v>1.1</v>
      </c>
      <c r="G43" s="40">
        <f t="shared" si="0"/>
        <v>60.59395468126897</v>
      </c>
      <c r="H43" s="40">
        <f>D43/$D$8*100</f>
        <v>61.697391361175846</v>
      </c>
    </row>
    <row r="44" spans="1:8" ht="14.25">
      <c r="A44" s="45"/>
      <c r="B44" s="46"/>
      <c r="C44" s="45"/>
      <c r="D44" s="45"/>
      <c r="E44" s="45"/>
      <c r="F44" s="45"/>
      <c r="G44" s="45"/>
      <c r="H44" s="45"/>
    </row>
    <row r="45" spans="1:3" ht="14.25">
      <c r="A45" s="28" t="s">
        <v>78</v>
      </c>
      <c r="B45" s="36"/>
      <c r="C45" s="36"/>
    </row>
    <row r="46" spans="1:3" ht="14.25">
      <c r="A46" s="28" t="s">
        <v>79</v>
      </c>
      <c r="B46" s="36"/>
      <c r="C46" s="36"/>
    </row>
    <row r="47" spans="2:3" ht="14.25">
      <c r="B47" s="36"/>
      <c r="C47" s="36"/>
    </row>
    <row r="48" spans="2:3" ht="14.25">
      <c r="B48" s="36"/>
      <c r="C48" s="36"/>
    </row>
    <row r="49" spans="2:3" ht="14.25">
      <c r="B49" s="36"/>
      <c r="C49" s="36"/>
    </row>
    <row r="50" spans="2:3" ht="14.25">
      <c r="B50" s="36"/>
      <c r="C50" s="36"/>
    </row>
    <row r="51" spans="2:3" ht="14.25">
      <c r="B51" s="36"/>
      <c r="C51" s="36"/>
    </row>
    <row r="52" spans="2:3" ht="14.25">
      <c r="B52" s="36"/>
      <c r="C52" s="36"/>
    </row>
  </sheetData>
  <printOptions/>
  <pageMargins left="0.7874015748031497" right="0.5905511811023623" top="0.7874015748031497" bottom="0.7874015748031497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workbookViewId="0" topLeftCell="A1">
      <pane ySplit="5565" topLeftCell="BM54" activePane="topLeft" state="split"/>
      <selection pane="topLeft" activeCell="A1" sqref="A1"/>
      <selection pane="bottomLeft" activeCell="H63" sqref="H63"/>
    </sheetView>
  </sheetViews>
  <sheetFormatPr defaultColWidth="8.796875" defaultRowHeight="15"/>
  <cols>
    <col min="1" max="2" width="2.59765625" style="50" customWidth="1"/>
    <col min="3" max="3" width="9.19921875" style="48" customWidth="1"/>
    <col min="4" max="4" width="15.19921875" style="49" customWidth="1"/>
    <col min="5" max="6" width="2.59765625" style="50" customWidth="1"/>
    <col min="7" max="7" width="9.09765625" style="48" customWidth="1"/>
    <col min="8" max="8" width="12.3984375" style="49" customWidth="1"/>
    <col min="9" max="10" width="2.59765625" style="50" customWidth="1"/>
    <col min="11" max="11" width="7.09765625" style="48" customWidth="1"/>
    <col min="12" max="12" width="14.3984375" style="49" customWidth="1"/>
    <col min="13" max="14" width="2.59765625" style="50" customWidth="1"/>
    <col min="15" max="15" width="8.8984375" style="48" customWidth="1"/>
    <col min="16" max="16" width="14.19921875" style="49" customWidth="1"/>
    <col min="17" max="16384" width="10.59765625" style="49" customWidth="1"/>
  </cols>
  <sheetData>
    <row r="1" spans="1:15" ht="19.5" customHeight="1">
      <c r="A1" s="47"/>
      <c r="B1" s="47"/>
      <c r="O1" s="47"/>
    </row>
    <row r="3" spans="1:16" ht="17.25">
      <c r="A3" s="244" t="s">
        <v>80</v>
      </c>
      <c r="B3" s="244"/>
      <c r="C3" s="68"/>
      <c r="D3" s="53"/>
      <c r="E3" s="52"/>
      <c r="F3" s="52"/>
      <c r="G3" s="68"/>
      <c r="H3" s="53"/>
      <c r="I3" s="52"/>
      <c r="J3" s="52"/>
      <c r="K3" s="68"/>
      <c r="L3" s="53"/>
      <c r="M3" s="52"/>
      <c r="N3" s="52"/>
      <c r="O3" s="68"/>
      <c r="P3" s="53"/>
    </row>
    <row r="4" spans="1:16" ht="18" thickBot="1">
      <c r="A4" s="244"/>
      <c r="B4" s="244"/>
      <c r="C4" s="68"/>
      <c r="D4" s="53"/>
      <c r="E4" s="52"/>
      <c r="F4" s="52"/>
      <c r="G4" s="68"/>
      <c r="H4" s="53"/>
      <c r="I4" s="52"/>
      <c r="J4" s="52"/>
      <c r="K4" s="68"/>
      <c r="L4" s="53"/>
      <c r="M4" s="52"/>
      <c r="N4" s="52"/>
      <c r="O4" s="68"/>
      <c r="P4" s="53"/>
    </row>
    <row r="5" spans="1:16" ht="15" thickTop="1">
      <c r="A5" s="265" t="s">
        <v>81</v>
      </c>
      <c r="B5" s="265"/>
      <c r="C5" s="265"/>
      <c r="D5" s="265"/>
      <c r="E5" s="264" t="s">
        <v>82</v>
      </c>
      <c r="F5" s="265"/>
      <c r="G5" s="265"/>
      <c r="H5" s="265"/>
      <c r="I5" s="264" t="s">
        <v>83</v>
      </c>
      <c r="J5" s="265"/>
      <c r="K5" s="265"/>
      <c r="L5" s="265"/>
      <c r="M5" s="264" t="s">
        <v>84</v>
      </c>
      <c r="N5" s="265"/>
      <c r="O5" s="265"/>
      <c r="P5" s="265"/>
    </row>
    <row r="6" spans="1:17" ht="14.25">
      <c r="A6" s="257" t="s">
        <v>85</v>
      </c>
      <c r="B6" s="258"/>
      <c r="C6" s="259"/>
      <c r="D6" s="260"/>
      <c r="E6" s="257" t="s">
        <v>85</v>
      </c>
      <c r="F6" s="258"/>
      <c r="G6" s="259"/>
      <c r="H6" s="257"/>
      <c r="I6" s="257" t="s">
        <v>85</v>
      </c>
      <c r="J6" s="258"/>
      <c r="K6" s="259"/>
      <c r="L6" s="257"/>
      <c r="M6" s="257" t="s">
        <v>85</v>
      </c>
      <c r="N6" s="258"/>
      <c r="O6" s="259"/>
      <c r="P6" s="261"/>
      <c r="Q6" s="53"/>
    </row>
    <row r="7" spans="1:17" ht="14.25">
      <c r="A7" s="51"/>
      <c r="B7" s="54" t="s">
        <v>86</v>
      </c>
      <c r="C7" s="55"/>
      <c r="D7" s="262" t="s">
        <v>87</v>
      </c>
      <c r="E7" s="51"/>
      <c r="F7" s="54" t="s">
        <v>86</v>
      </c>
      <c r="G7" s="55"/>
      <c r="H7" s="262" t="s">
        <v>28</v>
      </c>
      <c r="I7" s="51"/>
      <c r="J7" s="54" t="s">
        <v>86</v>
      </c>
      <c r="K7" s="55"/>
      <c r="L7" s="262" t="s">
        <v>87</v>
      </c>
      <c r="M7" s="51"/>
      <c r="N7" s="54" t="s">
        <v>86</v>
      </c>
      <c r="O7" s="55"/>
      <c r="P7" s="263" t="s">
        <v>88</v>
      </c>
      <c r="Q7" s="53"/>
    </row>
    <row r="8" spans="1:17" ht="14.25">
      <c r="A8" s="56" t="s">
        <v>89</v>
      </c>
      <c r="B8" s="57"/>
      <c r="C8" s="58"/>
      <c r="D8" s="59"/>
      <c r="E8" s="56" t="s">
        <v>89</v>
      </c>
      <c r="F8" s="57"/>
      <c r="G8" s="58"/>
      <c r="H8" s="56"/>
      <c r="I8" s="56" t="s">
        <v>89</v>
      </c>
      <c r="J8" s="57"/>
      <c r="K8" s="58"/>
      <c r="L8" s="59"/>
      <c r="M8" s="56" t="s">
        <v>89</v>
      </c>
      <c r="N8" s="57"/>
      <c r="O8" s="58"/>
      <c r="P8" s="60"/>
      <c r="Q8" s="53"/>
    </row>
    <row r="9" spans="4:17" ht="14.25">
      <c r="D9" s="61"/>
      <c r="H9" s="62"/>
      <c r="L9" s="62"/>
      <c r="P9" s="63"/>
      <c r="Q9" s="53"/>
    </row>
    <row r="10" spans="1:17" ht="14.25">
      <c r="A10" s="50">
        <v>1</v>
      </c>
      <c r="C10" s="48" t="s">
        <v>90</v>
      </c>
      <c r="D10" s="64">
        <v>86266108</v>
      </c>
      <c r="E10" s="50">
        <v>1</v>
      </c>
      <c r="G10" s="48" t="s">
        <v>91</v>
      </c>
      <c r="H10" s="65">
        <v>2.5</v>
      </c>
      <c r="I10" s="50">
        <v>1</v>
      </c>
      <c r="K10" s="48" t="s">
        <v>90</v>
      </c>
      <c r="L10" s="64">
        <v>51233658</v>
      </c>
      <c r="M10" s="50">
        <v>1</v>
      </c>
      <c r="O10" s="48" t="s">
        <v>90</v>
      </c>
      <c r="P10" s="66">
        <v>4339</v>
      </c>
      <c r="Q10" s="53"/>
    </row>
    <row r="11" spans="1:17" ht="14.25">
      <c r="A11" s="50">
        <v>2</v>
      </c>
      <c r="C11" s="48" t="s">
        <v>92</v>
      </c>
      <c r="D11" s="64">
        <v>40497312</v>
      </c>
      <c r="E11" s="50">
        <v>2</v>
      </c>
      <c r="G11" s="48" t="s">
        <v>93</v>
      </c>
      <c r="H11" s="65">
        <v>1.8</v>
      </c>
      <c r="I11" s="50">
        <v>2</v>
      </c>
      <c r="K11" s="48" t="s">
        <v>92</v>
      </c>
      <c r="L11" s="64">
        <v>29926893</v>
      </c>
      <c r="M11" s="50">
        <v>2</v>
      </c>
      <c r="O11" s="48" t="s">
        <v>94</v>
      </c>
      <c r="P11" s="66">
        <v>3671</v>
      </c>
      <c r="Q11" s="53"/>
    </row>
    <row r="12" spans="1:17" ht="14.25" customHeight="1">
      <c r="A12" s="50">
        <v>3</v>
      </c>
      <c r="C12" s="48" t="s">
        <v>94</v>
      </c>
      <c r="D12" s="64">
        <v>32986687</v>
      </c>
      <c r="E12" s="50">
        <v>3</v>
      </c>
      <c r="G12" s="48" t="s">
        <v>95</v>
      </c>
      <c r="H12" s="273">
        <v>1.4</v>
      </c>
      <c r="I12" s="50">
        <v>3</v>
      </c>
      <c r="K12" s="48" t="s">
        <v>96</v>
      </c>
      <c r="L12" s="64">
        <v>28688185</v>
      </c>
      <c r="M12" s="50">
        <v>3</v>
      </c>
      <c r="O12" s="48" t="s">
        <v>96</v>
      </c>
      <c r="P12" s="66">
        <v>3446</v>
      </c>
      <c r="Q12" s="53"/>
    </row>
    <row r="13" spans="1:17" ht="14.25">
      <c r="A13" s="50">
        <v>4</v>
      </c>
      <c r="C13" s="48" t="s">
        <v>96</v>
      </c>
      <c r="D13" s="64">
        <v>30258232</v>
      </c>
      <c r="E13" s="50">
        <v>4</v>
      </c>
      <c r="G13" s="48" t="s">
        <v>97</v>
      </c>
      <c r="H13" s="65">
        <v>1.1</v>
      </c>
      <c r="I13" s="50">
        <v>4</v>
      </c>
      <c r="K13" s="48" t="s">
        <v>94</v>
      </c>
      <c r="L13" s="64">
        <v>25450655</v>
      </c>
      <c r="M13" s="50">
        <v>4</v>
      </c>
      <c r="O13" s="48" t="s">
        <v>98</v>
      </c>
      <c r="P13" s="66">
        <v>3429</v>
      </c>
      <c r="Q13" s="53"/>
    </row>
    <row r="14" spans="1:17" ht="14.25">
      <c r="A14" s="50">
        <v>5</v>
      </c>
      <c r="C14" s="48" t="s">
        <v>99</v>
      </c>
      <c r="D14" s="64">
        <v>20990517</v>
      </c>
      <c r="E14" s="50">
        <v>5</v>
      </c>
      <c r="G14" s="48" t="s">
        <v>100</v>
      </c>
      <c r="H14" s="65">
        <v>1</v>
      </c>
      <c r="I14" s="50">
        <v>5</v>
      </c>
      <c r="K14" s="48" t="s">
        <v>101</v>
      </c>
      <c r="L14" s="64">
        <v>23463767</v>
      </c>
      <c r="M14" s="50">
        <v>5</v>
      </c>
      <c r="O14" s="48" t="s">
        <v>101</v>
      </c>
      <c r="P14" s="66">
        <v>3424</v>
      </c>
      <c r="Q14" s="53"/>
    </row>
    <row r="15" spans="1:17" ht="14.25">
      <c r="A15" s="50">
        <v>6</v>
      </c>
      <c r="C15" s="48" t="s">
        <v>101</v>
      </c>
      <c r="D15" s="64">
        <v>20401386</v>
      </c>
      <c r="E15" s="50">
        <v>6</v>
      </c>
      <c r="G15" s="48" t="s">
        <v>102</v>
      </c>
      <c r="H15" s="65">
        <v>1</v>
      </c>
      <c r="I15" s="50">
        <v>6</v>
      </c>
      <c r="K15" s="48" t="s">
        <v>103</v>
      </c>
      <c r="L15" s="64">
        <v>19718446</v>
      </c>
      <c r="M15" s="50">
        <v>6</v>
      </c>
      <c r="O15" s="48" t="s">
        <v>92</v>
      </c>
      <c r="P15" s="66">
        <v>3400</v>
      </c>
      <c r="Q15" s="53"/>
    </row>
    <row r="16" spans="1:17" ht="14.25">
      <c r="A16" s="50">
        <v>7</v>
      </c>
      <c r="B16" s="50" t="s">
        <v>104</v>
      </c>
      <c r="C16" s="48" t="s">
        <v>105</v>
      </c>
      <c r="D16" s="64">
        <v>20055570</v>
      </c>
      <c r="E16" s="50">
        <v>7</v>
      </c>
      <c r="G16" s="48" t="s">
        <v>106</v>
      </c>
      <c r="H16" s="65">
        <v>1</v>
      </c>
      <c r="I16" s="50">
        <v>7</v>
      </c>
      <c r="K16" s="48" t="s">
        <v>99</v>
      </c>
      <c r="L16" s="64">
        <v>17099998</v>
      </c>
      <c r="M16" s="50">
        <v>7</v>
      </c>
      <c r="O16" s="48" t="s">
        <v>103</v>
      </c>
      <c r="P16" s="66">
        <v>3369</v>
      </c>
      <c r="Q16" s="53"/>
    </row>
    <row r="17" spans="1:17" ht="14.25" customHeight="1">
      <c r="A17" s="50">
        <v>8</v>
      </c>
      <c r="C17" s="48" t="s">
        <v>103</v>
      </c>
      <c r="D17" s="64">
        <v>18509407</v>
      </c>
      <c r="E17" s="50">
        <v>8</v>
      </c>
      <c r="G17" s="48" t="s">
        <v>107</v>
      </c>
      <c r="H17" s="65">
        <v>0.9</v>
      </c>
      <c r="I17" s="50">
        <v>8</v>
      </c>
      <c r="J17" s="50" t="s">
        <v>104</v>
      </c>
      <c r="K17" s="48" t="s">
        <v>105</v>
      </c>
      <c r="L17" s="64">
        <v>16017536</v>
      </c>
      <c r="M17" s="50">
        <v>8</v>
      </c>
      <c r="O17" s="48" t="s">
        <v>108</v>
      </c>
      <c r="P17" s="66">
        <v>3250</v>
      </c>
      <c r="Q17" s="53"/>
    </row>
    <row r="18" spans="1:17" ht="14.25">
      <c r="A18" s="50">
        <v>9</v>
      </c>
      <c r="C18" s="48" t="s">
        <v>102</v>
      </c>
      <c r="D18" s="64">
        <v>18165439</v>
      </c>
      <c r="E18" s="50">
        <v>9</v>
      </c>
      <c r="G18" s="48" t="s">
        <v>101</v>
      </c>
      <c r="H18" s="65">
        <v>0.7</v>
      </c>
      <c r="I18" s="50">
        <v>9</v>
      </c>
      <c r="K18" s="48" t="s">
        <v>102</v>
      </c>
      <c r="L18" s="64">
        <v>14292646</v>
      </c>
      <c r="M18" s="50">
        <v>9</v>
      </c>
      <c r="O18" s="48" t="s">
        <v>99</v>
      </c>
      <c r="P18" s="66">
        <v>3148</v>
      </c>
      <c r="Q18" s="53"/>
    </row>
    <row r="19" spans="1:17" ht="14.25">
      <c r="A19" s="50">
        <v>10</v>
      </c>
      <c r="C19" s="48" t="s">
        <v>109</v>
      </c>
      <c r="D19" s="64">
        <v>15038667</v>
      </c>
      <c r="E19" s="50">
        <v>10</v>
      </c>
      <c r="G19" s="48" t="s">
        <v>110</v>
      </c>
      <c r="H19" s="65">
        <v>0.7</v>
      </c>
      <c r="I19" s="50">
        <v>10</v>
      </c>
      <c r="K19" s="48" t="s">
        <v>109</v>
      </c>
      <c r="L19" s="64">
        <v>11749512</v>
      </c>
      <c r="M19" s="50">
        <v>10</v>
      </c>
      <c r="O19" s="48" t="s">
        <v>100</v>
      </c>
      <c r="P19" s="66">
        <v>3139</v>
      </c>
      <c r="Q19" s="53"/>
    </row>
    <row r="20" spans="1:17" ht="14.25">
      <c r="A20" s="50">
        <v>11</v>
      </c>
      <c r="C20" s="48" t="s">
        <v>100</v>
      </c>
      <c r="D20" s="64">
        <v>11370457</v>
      </c>
      <c r="E20" s="50">
        <v>11</v>
      </c>
      <c r="G20" s="48" t="s">
        <v>90</v>
      </c>
      <c r="H20" s="65">
        <v>0.6</v>
      </c>
      <c r="I20" s="50">
        <v>11</v>
      </c>
      <c r="K20" s="48" t="s">
        <v>100</v>
      </c>
      <c r="L20" s="64">
        <v>9364283</v>
      </c>
      <c r="M20" s="50">
        <v>11</v>
      </c>
      <c r="O20" s="48" t="s">
        <v>107</v>
      </c>
      <c r="P20" s="66">
        <v>3139</v>
      </c>
      <c r="Q20" s="53"/>
    </row>
    <row r="21" spans="1:17" ht="14.25">
      <c r="A21" s="50">
        <v>12</v>
      </c>
      <c r="C21" s="48" t="s">
        <v>111</v>
      </c>
      <c r="D21" s="64">
        <v>11185345</v>
      </c>
      <c r="E21" s="50">
        <v>11</v>
      </c>
      <c r="G21" s="48" t="s">
        <v>112</v>
      </c>
      <c r="H21" s="65">
        <v>0.3</v>
      </c>
      <c r="I21" s="50">
        <v>12</v>
      </c>
      <c r="K21" s="48" t="s">
        <v>111</v>
      </c>
      <c r="L21" s="64">
        <v>8924925</v>
      </c>
      <c r="M21" s="50">
        <v>12</v>
      </c>
      <c r="O21" s="48" t="s">
        <v>109</v>
      </c>
      <c r="P21" s="66">
        <v>3125</v>
      </c>
      <c r="Q21" s="53"/>
    </row>
    <row r="22" spans="1:17" ht="14.25">
      <c r="A22" s="50">
        <v>13</v>
      </c>
      <c r="C22" s="48" t="s">
        <v>113</v>
      </c>
      <c r="D22" s="64">
        <v>9875846</v>
      </c>
      <c r="E22" s="50">
        <v>11</v>
      </c>
      <c r="F22" s="67" t="s">
        <v>114</v>
      </c>
      <c r="G22" s="48" t="s">
        <v>115</v>
      </c>
      <c r="H22" s="65">
        <v>0.2</v>
      </c>
      <c r="I22" s="50">
        <v>13</v>
      </c>
      <c r="K22" s="48" t="s">
        <v>113</v>
      </c>
      <c r="L22" s="64">
        <v>8182426</v>
      </c>
      <c r="M22" s="50">
        <v>13</v>
      </c>
      <c r="O22" s="48" t="s">
        <v>116</v>
      </c>
      <c r="P22" s="66">
        <v>3119</v>
      </c>
      <c r="Q22" s="53"/>
    </row>
    <row r="23" spans="1:17" ht="14.25">
      <c r="A23" s="50">
        <v>14</v>
      </c>
      <c r="B23" s="50" t="s">
        <v>104</v>
      </c>
      <c r="C23" s="48" t="s">
        <v>117</v>
      </c>
      <c r="D23" s="64">
        <v>9697237</v>
      </c>
      <c r="E23" s="50">
        <v>14</v>
      </c>
      <c r="F23" s="50" t="s">
        <v>104</v>
      </c>
      <c r="G23" s="48" t="s">
        <v>118</v>
      </c>
      <c r="H23" s="273">
        <v>0</v>
      </c>
      <c r="I23" s="50">
        <v>14</v>
      </c>
      <c r="J23" s="50" t="s">
        <v>104</v>
      </c>
      <c r="K23" s="48" t="s">
        <v>117</v>
      </c>
      <c r="L23" s="64">
        <v>7488441</v>
      </c>
      <c r="M23" s="50">
        <v>14</v>
      </c>
      <c r="O23" s="48" t="s">
        <v>113</v>
      </c>
      <c r="P23" s="66">
        <v>3109</v>
      </c>
      <c r="Q23" s="53"/>
    </row>
    <row r="24" spans="1:17" ht="14.25">
      <c r="A24" s="50">
        <v>15</v>
      </c>
      <c r="B24" s="50" t="s">
        <v>104</v>
      </c>
      <c r="C24" s="48" t="s">
        <v>118</v>
      </c>
      <c r="D24" s="64">
        <v>8725137</v>
      </c>
      <c r="E24" s="50">
        <v>14</v>
      </c>
      <c r="G24" s="48" t="s">
        <v>103</v>
      </c>
      <c r="H24" s="65">
        <v>-0.1</v>
      </c>
      <c r="I24" s="50">
        <v>15</v>
      </c>
      <c r="K24" s="48" t="s">
        <v>119</v>
      </c>
      <c r="L24" s="64">
        <v>6789606</v>
      </c>
      <c r="M24" s="50">
        <v>15</v>
      </c>
      <c r="O24" s="48" t="s">
        <v>111</v>
      </c>
      <c r="P24" s="66">
        <v>3096</v>
      </c>
      <c r="Q24" s="53"/>
    </row>
    <row r="25" spans="1:17" ht="14.25">
      <c r="A25" s="50">
        <v>16</v>
      </c>
      <c r="C25" s="48" t="s">
        <v>119</v>
      </c>
      <c r="D25" s="64">
        <v>8247310</v>
      </c>
      <c r="E25" s="50">
        <v>14</v>
      </c>
      <c r="F25" s="50" t="s">
        <v>104</v>
      </c>
      <c r="G25" s="48" t="s">
        <v>120</v>
      </c>
      <c r="H25" s="65">
        <v>-0.2</v>
      </c>
      <c r="I25" s="50">
        <v>16</v>
      </c>
      <c r="J25" s="50" t="s">
        <v>104</v>
      </c>
      <c r="K25" s="48" t="s">
        <v>118</v>
      </c>
      <c r="L25" s="64">
        <v>6717616</v>
      </c>
      <c r="M25" s="50">
        <v>16</v>
      </c>
      <c r="O25" s="48" t="s">
        <v>119</v>
      </c>
      <c r="P25" s="66">
        <v>3067</v>
      </c>
      <c r="Q25" s="53"/>
    </row>
    <row r="26" spans="1:17" ht="15.75" customHeight="1">
      <c r="A26" s="50">
        <v>17</v>
      </c>
      <c r="C26" s="48" t="s">
        <v>108</v>
      </c>
      <c r="D26" s="64">
        <v>8130291</v>
      </c>
      <c r="E26" s="50">
        <v>14</v>
      </c>
      <c r="F26" s="52"/>
      <c r="G26" s="68" t="s">
        <v>121</v>
      </c>
      <c r="H26" s="65">
        <v>-0.2</v>
      </c>
      <c r="I26" s="50">
        <v>17</v>
      </c>
      <c r="K26" s="48" t="s">
        <v>108</v>
      </c>
      <c r="L26" s="64">
        <v>6504095</v>
      </c>
      <c r="M26" s="50">
        <v>17</v>
      </c>
      <c r="O26" s="48" t="s">
        <v>122</v>
      </c>
      <c r="P26" s="66">
        <v>3029</v>
      </c>
      <c r="Q26" s="53"/>
    </row>
    <row r="27" spans="1:17" ht="14.25">
      <c r="A27" s="50">
        <v>18</v>
      </c>
      <c r="B27" s="67" t="s">
        <v>114</v>
      </c>
      <c r="C27" s="48" t="s">
        <v>115</v>
      </c>
      <c r="D27" s="64">
        <v>7977955</v>
      </c>
      <c r="E27" s="50">
        <v>14</v>
      </c>
      <c r="G27" s="48" t="s">
        <v>92</v>
      </c>
      <c r="H27" s="65">
        <v>-0.3</v>
      </c>
      <c r="I27" s="50">
        <v>18</v>
      </c>
      <c r="K27" s="48" t="s">
        <v>123</v>
      </c>
      <c r="L27" s="64">
        <v>6342926</v>
      </c>
      <c r="M27" s="50">
        <v>18</v>
      </c>
      <c r="O27" s="48" t="s">
        <v>93</v>
      </c>
      <c r="P27" s="66">
        <v>3021</v>
      </c>
      <c r="Q27" s="53"/>
    </row>
    <row r="28" spans="1:17" ht="14.25">
      <c r="A28" s="50">
        <v>19</v>
      </c>
      <c r="C28" s="48" t="s">
        <v>107</v>
      </c>
      <c r="D28" s="64">
        <v>7926974</v>
      </c>
      <c r="E28" s="50">
        <v>19</v>
      </c>
      <c r="G28" s="48" t="s">
        <v>124</v>
      </c>
      <c r="H28" s="65">
        <v>-0.5</v>
      </c>
      <c r="I28" s="50">
        <v>19</v>
      </c>
      <c r="K28" s="48" t="s">
        <v>107</v>
      </c>
      <c r="L28" s="64">
        <v>6332677</v>
      </c>
      <c r="M28" s="50">
        <v>19</v>
      </c>
      <c r="O28" s="48" t="s">
        <v>123</v>
      </c>
      <c r="P28" s="66">
        <v>3004</v>
      </c>
      <c r="Q28" s="53"/>
    </row>
    <row r="29" spans="1:17" ht="13.5" customHeight="1">
      <c r="A29" s="50">
        <v>20</v>
      </c>
      <c r="C29" s="48" t="s">
        <v>125</v>
      </c>
      <c r="D29" s="64">
        <v>7317311</v>
      </c>
      <c r="E29" s="50">
        <v>20</v>
      </c>
      <c r="G29" s="48" t="s">
        <v>119</v>
      </c>
      <c r="H29" s="65">
        <v>-0.5</v>
      </c>
      <c r="I29" s="50">
        <v>20</v>
      </c>
      <c r="J29" s="67" t="s">
        <v>114</v>
      </c>
      <c r="K29" s="48" t="s">
        <v>115</v>
      </c>
      <c r="L29" s="64">
        <v>6143522</v>
      </c>
      <c r="M29" s="50">
        <v>20</v>
      </c>
      <c r="N29" s="50" t="s">
        <v>104</v>
      </c>
      <c r="O29" s="48" t="s">
        <v>117</v>
      </c>
      <c r="P29" s="66">
        <v>3003</v>
      </c>
      <c r="Q29" s="53"/>
    </row>
    <row r="30" spans="1:17" ht="14.25">
      <c r="A30" s="50">
        <v>21</v>
      </c>
      <c r="C30" s="48" t="s">
        <v>123</v>
      </c>
      <c r="D30" s="64">
        <v>7306150</v>
      </c>
      <c r="E30" s="50">
        <v>21</v>
      </c>
      <c r="G30" s="48" t="s">
        <v>126</v>
      </c>
      <c r="H30" s="65">
        <v>-0.5</v>
      </c>
      <c r="I30" s="50">
        <v>21</v>
      </c>
      <c r="K30" s="48" t="s">
        <v>125</v>
      </c>
      <c r="L30" s="64">
        <v>5660774</v>
      </c>
      <c r="M30" s="50">
        <v>21</v>
      </c>
      <c r="O30" s="48" t="s">
        <v>124</v>
      </c>
      <c r="P30" s="66">
        <v>2988</v>
      </c>
      <c r="Q30" s="53"/>
    </row>
    <row r="31" spans="1:17" ht="14.25">
      <c r="A31" s="50">
        <v>22</v>
      </c>
      <c r="C31" s="48" t="s">
        <v>127</v>
      </c>
      <c r="D31" s="64">
        <v>6402552</v>
      </c>
      <c r="E31" s="50">
        <v>22</v>
      </c>
      <c r="G31" s="48" t="s">
        <v>128</v>
      </c>
      <c r="H31" s="65">
        <v>-0.5</v>
      </c>
      <c r="I31" s="50">
        <v>22</v>
      </c>
      <c r="K31" s="48" t="s">
        <v>127</v>
      </c>
      <c r="L31" s="64">
        <v>5462670</v>
      </c>
      <c r="M31" s="50">
        <v>22</v>
      </c>
      <c r="O31" s="48" t="s">
        <v>129</v>
      </c>
      <c r="P31" s="66">
        <v>2956</v>
      </c>
      <c r="Q31" s="53"/>
    </row>
    <row r="32" spans="1:17" ht="14.25">
      <c r="A32" s="50">
        <v>23</v>
      </c>
      <c r="C32" s="48" t="s">
        <v>130</v>
      </c>
      <c r="D32" s="64">
        <v>5896327</v>
      </c>
      <c r="E32" s="50">
        <v>22</v>
      </c>
      <c r="F32" s="50" t="s">
        <v>104</v>
      </c>
      <c r="G32" s="48" t="s">
        <v>131</v>
      </c>
      <c r="H32" s="65">
        <v>-0.6</v>
      </c>
      <c r="I32" s="50">
        <v>23</v>
      </c>
      <c r="K32" s="48" t="s">
        <v>130</v>
      </c>
      <c r="L32" s="64">
        <v>4909091</v>
      </c>
      <c r="M32" s="50">
        <v>23</v>
      </c>
      <c r="O32" s="48" t="s">
        <v>127</v>
      </c>
      <c r="P32" s="66">
        <v>2944</v>
      </c>
      <c r="Q32" s="53"/>
    </row>
    <row r="33" spans="1:17" ht="14.25">
      <c r="A33" s="50">
        <v>24</v>
      </c>
      <c r="C33" s="48" t="s">
        <v>98</v>
      </c>
      <c r="D33" s="64">
        <v>5790623</v>
      </c>
      <c r="E33" s="50">
        <v>24</v>
      </c>
      <c r="F33" s="50" t="s">
        <v>104</v>
      </c>
      <c r="G33" s="48" t="s">
        <v>117</v>
      </c>
      <c r="H33" s="65">
        <v>-0.6</v>
      </c>
      <c r="I33" s="50">
        <v>24</v>
      </c>
      <c r="K33" s="48" t="s">
        <v>129</v>
      </c>
      <c r="L33" s="64">
        <v>4573761</v>
      </c>
      <c r="M33" s="50">
        <v>24</v>
      </c>
      <c r="O33" s="48" t="s">
        <v>95</v>
      </c>
      <c r="P33" s="66">
        <v>2939</v>
      </c>
      <c r="Q33" s="53"/>
    </row>
    <row r="34" spans="1:17" ht="14.25">
      <c r="A34" s="50">
        <v>25</v>
      </c>
      <c r="C34" s="48" t="s">
        <v>129</v>
      </c>
      <c r="D34" s="64">
        <v>5697300</v>
      </c>
      <c r="E34" s="50">
        <v>25</v>
      </c>
      <c r="G34" s="48" t="s">
        <v>129</v>
      </c>
      <c r="H34" s="65">
        <v>-0.6</v>
      </c>
      <c r="I34" s="50">
        <v>25</v>
      </c>
      <c r="K34" s="48" t="s">
        <v>98</v>
      </c>
      <c r="L34" s="64">
        <v>4494407</v>
      </c>
      <c r="M34" s="50">
        <v>25</v>
      </c>
      <c r="O34" s="48" t="s">
        <v>125</v>
      </c>
      <c r="P34" s="66">
        <v>2895</v>
      </c>
      <c r="Q34" s="53"/>
    </row>
    <row r="35" spans="1:17" ht="14.25" customHeight="1">
      <c r="A35" s="50">
        <v>26</v>
      </c>
      <c r="C35" s="48" t="s">
        <v>97</v>
      </c>
      <c r="D35" s="64">
        <v>5104418</v>
      </c>
      <c r="E35" s="50">
        <v>26</v>
      </c>
      <c r="G35" s="48" t="s">
        <v>130</v>
      </c>
      <c r="H35" s="65">
        <v>-0.6</v>
      </c>
      <c r="I35" s="50">
        <v>26</v>
      </c>
      <c r="K35" s="48" t="s">
        <v>97</v>
      </c>
      <c r="L35" s="64">
        <v>4191668</v>
      </c>
      <c r="M35" s="50">
        <v>26</v>
      </c>
      <c r="O35" s="48" t="s">
        <v>102</v>
      </c>
      <c r="P35" s="66">
        <v>2876</v>
      </c>
      <c r="Q35" s="53"/>
    </row>
    <row r="36" spans="1:17" ht="14.25">
      <c r="A36" s="50">
        <v>27</v>
      </c>
      <c r="C36" s="48" t="s">
        <v>132</v>
      </c>
      <c r="D36" s="64">
        <v>4826670</v>
      </c>
      <c r="E36" s="50">
        <v>27</v>
      </c>
      <c r="G36" s="48" t="s">
        <v>109</v>
      </c>
      <c r="H36" s="65">
        <v>-0.7</v>
      </c>
      <c r="I36" s="50">
        <v>27</v>
      </c>
      <c r="K36" s="48" t="s">
        <v>126</v>
      </c>
      <c r="L36" s="64">
        <v>3939325</v>
      </c>
      <c r="M36" s="50">
        <v>27</v>
      </c>
      <c r="N36" s="67" t="s">
        <v>114</v>
      </c>
      <c r="O36" s="48" t="s">
        <v>115</v>
      </c>
      <c r="P36" s="66">
        <v>2875</v>
      </c>
      <c r="Q36" s="53"/>
    </row>
    <row r="37" spans="1:17" ht="14.25">
      <c r="A37" s="50">
        <v>28</v>
      </c>
      <c r="B37" s="50" t="s">
        <v>104</v>
      </c>
      <c r="C37" s="48" t="s">
        <v>131</v>
      </c>
      <c r="D37" s="64">
        <v>4696794</v>
      </c>
      <c r="E37" s="50">
        <v>28</v>
      </c>
      <c r="F37" s="50" t="s">
        <v>104</v>
      </c>
      <c r="G37" s="48" t="s">
        <v>105</v>
      </c>
      <c r="H37" s="65">
        <v>-0.8</v>
      </c>
      <c r="I37" s="50">
        <v>28</v>
      </c>
      <c r="K37" s="48" t="s">
        <v>132</v>
      </c>
      <c r="L37" s="64">
        <v>3837028</v>
      </c>
      <c r="M37" s="50">
        <v>28</v>
      </c>
      <c r="N37" s="50" t="s">
        <v>104</v>
      </c>
      <c r="O37" s="48" t="s">
        <v>118</v>
      </c>
      <c r="P37" s="66">
        <v>2861</v>
      </c>
      <c r="Q37" s="53"/>
    </row>
    <row r="38" spans="1:17" ht="14.25">
      <c r="A38" s="50">
        <v>29</v>
      </c>
      <c r="C38" s="48" t="s">
        <v>133</v>
      </c>
      <c r="D38" s="64">
        <v>4680874</v>
      </c>
      <c r="E38" s="50">
        <v>28</v>
      </c>
      <c r="G38" s="48" t="s">
        <v>111</v>
      </c>
      <c r="H38" s="65">
        <v>-0.8</v>
      </c>
      <c r="I38" s="50">
        <v>29</v>
      </c>
      <c r="K38" s="48" t="s">
        <v>133</v>
      </c>
      <c r="L38" s="64">
        <v>3798654</v>
      </c>
      <c r="M38" s="50">
        <v>29</v>
      </c>
      <c r="N38" s="50" t="s">
        <v>104</v>
      </c>
      <c r="O38" s="48" t="s">
        <v>105</v>
      </c>
      <c r="P38" s="66">
        <v>2809</v>
      </c>
      <c r="Q38" s="53"/>
    </row>
    <row r="39" spans="1:17" ht="14.25">
      <c r="A39" s="50">
        <v>30</v>
      </c>
      <c r="B39" s="50" t="s">
        <v>104</v>
      </c>
      <c r="C39" s="48" t="s">
        <v>134</v>
      </c>
      <c r="D39" s="64">
        <v>4537493</v>
      </c>
      <c r="E39" s="50">
        <v>30</v>
      </c>
      <c r="G39" s="48" t="s">
        <v>123</v>
      </c>
      <c r="H39" s="65">
        <v>-1</v>
      </c>
      <c r="I39" s="50">
        <v>30</v>
      </c>
      <c r="J39" s="50" t="s">
        <v>104</v>
      </c>
      <c r="K39" s="48" t="s">
        <v>131</v>
      </c>
      <c r="L39" s="64">
        <v>3746017</v>
      </c>
      <c r="M39" s="50">
        <v>30</v>
      </c>
      <c r="O39" s="48" t="s">
        <v>110</v>
      </c>
      <c r="P39" s="66">
        <v>2793</v>
      </c>
      <c r="Q39" s="53"/>
    </row>
    <row r="40" spans="1:17" ht="14.25">
      <c r="A40" s="50">
        <v>31</v>
      </c>
      <c r="C40" s="48" t="s">
        <v>122</v>
      </c>
      <c r="D40" s="64">
        <v>4534881</v>
      </c>
      <c r="E40" s="50">
        <v>30</v>
      </c>
      <c r="G40" s="48" t="s">
        <v>108</v>
      </c>
      <c r="H40" s="65">
        <v>-1.1</v>
      </c>
      <c r="I40" s="50">
        <v>31</v>
      </c>
      <c r="J40" s="50" t="s">
        <v>104</v>
      </c>
      <c r="K40" s="48" t="s">
        <v>134</v>
      </c>
      <c r="L40" s="64">
        <v>3697495</v>
      </c>
      <c r="M40" s="50">
        <v>31</v>
      </c>
      <c r="O40" s="48" t="s">
        <v>126</v>
      </c>
      <c r="P40" s="66">
        <v>2728</v>
      </c>
      <c r="Q40" s="53"/>
    </row>
    <row r="41" spans="1:17" ht="14.25">
      <c r="A41" s="50">
        <v>32</v>
      </c>
      <c r="C41" s="48" t="s">
        <v>116</v>
      </c>
      <c r="D41" s="64">
        <v>4483368</v>
      </c>
      <c r="E41" s="50">
        <v>30</v>
      </c>
      <c r="G41" s="48" t="s">
        <v>122</v>
      </c>
      <c r="H41" s="65">
        <v>-1.1</v>
      </c>
      <c r="I41" s="50">
        <v>32</v>
      </c>
      <c r="K41" s="48" t="s">
        <v>122</v>
      </c>
      <c r="L41" s="64">
        <v>3586021</v>
      </c>
      <c r="M41" s="50">
        <v>32</v>
      </c>
      <c r="N41" s="50" t="s">
        <v>104</v>
      </c>
      <c r="O41" s="48" t="s">
        <v>120</v>
      </c>
      <c r="P41" s="66">
        <v>2708</v>
      </c>
      <c r="Q41" s="53"/>
    </row>
    <row r="42" spans="1:17" ht="14.25">
      <c r="A42" s="50">
        <v>33</v>
      </c>
      <c r="C42" s="48" t="s">
        <v>91</v>
      </c>
      <c r="D42" s="64">
        <v>4303737</v>
      </c>
      <c r="E42" s="50">
        <v>33</v>
      </c>
      <c r="G42" s="48" t="s">
        <v>135</v>
      </c>
      <c r="H42" s="65">
        <v>-1.1</v>
      </c>
      <c r="I42" s="50">
        <v>33</v>
      </c>
      <c r="K42" s="48" t="s">
        <v>116</v>
      </c>
      <c r="L42" s="64">
        <v>3512243</v>
      </c>
      <c r="M42" s="50">
        <v>33</v>
      </c>
      <c r="O42" s="48" t="s">
        <v>91</v>
      </c>
      <c r="P42" s="66">
        <v>2708</v>
      </c>
      <c r="Q42" s="53"/>
    </row>
    <row r="43" spans="1:17" ht="15" customHeight="1">
      <c r="A43" s="50">
        <v>34</v>
      </c>
      <c r="B43" s="50" t="s">
        <v>104</v>
      </c>
      <c r="C43" s="48" t="s">
        <v>120</v>
      </c>
      <c r="D43" s="64">
        <v>4127857</v>
      </c>
      <c r="E43" s="50">
        <v>34</v>
      </c>
      <c r="G43" s="48" t="s">
        <v>136</v>
      </c>
      <c r="H43" s="65">
        <v>-1.2</v>
      </c>
      <c r="I43" s="50">
        <v>34</v>
      </c>
      <c r="J43" s="50" t="s">
        <v>104</v>
      </c>
      <c r="K43" s="48" t="s">
        <v>120</v>
      </c>
      <c r="L43" s="64">
        <v>3398633</v>
      </c>
      <c r="M43" s="50">
        <v>34</v>
      </c>
      <c r="O43" s="48" t="s">
        <v>135</v>
      </c>
      <c r="P43" s="66">
        <v>2645</v>
      </c>
      <c r="Q43" s="53"/>
    </row>
    <row r="44" spans="1:17" ht="15.75" customHeight="1">
      <c r="A44" s="50">
        <v>35</v>
      </c>
      <c r="C44" s="48" t="s">
        <v>95</v>
      </c>
      <c r="D44" s="64">
        <v>3854265</v>
      </c>
      <c r="E44" s="50">
        <v>35</v>
      </c>
      <c r="G44" s="48" t="s">
        <v>137</v>
      </c>
      <c r="H44" s="65">
        <v>-1.3</v>
      </c>
      <c r="I44" s="50">
        <v>35</v>
      </c>
      <c r="K44" s="48" t="s">
        <v>91</v>
      </c>
      <c r="L44" s="64">
        <v>3328311</v>
      </c>
      <c r="M44" s="50">
        <v>35</v>
      </c>
      <c r="N44" s="50" t="s">
        <v>104</v>
      </c>
      <c r="O44" s="48" t="s">
        <v>131</v>
      </c>
      <c r="P44" s="66">
        <v>2642</v>
      </c>
      <c r="Q44" s="53"/>
    </row>
    <row r="45" spans="1:17" ht="14.25">
      <c r="A45" s="50">
        <v>36</v>
      </c>
      <c r="B45" s="50" t="s">
        <v>104</v>
      </c>
      <c r="C45" s="48" t="s">
        <v>138</v>
      </c>
      <c r="D45" s="64">
        <v>3853740</v>
      </c>
      <c r="E45" s="50">
        <v>35</v>
      </c>
      <c r="G45" s="48" t="s">
        <v>113</v>
      </c>
      <c r="H45" s="65">
        <v>-1.5</v>
      </c>
      <c r="I45" s="50">
        <v>36</v>
      </c>
      <c r="J45" s="50" t="s">
        <v>104</v>
      </c>
      <c r="K45" s="48" t="s">
        <v>138</v>
      </c>
      <c r="L45" s="64">
        <v>3155264</v>
      </c>
      <c r="M45" s="50">
        <v>36</v>
      </c>
      <c r="O45" s="48" t="s">
        <v>130</v>
      </c>
      <c r="P45" s="66">
        <v>2634</v>
      </c>
      <c r="Q45" s="53"/>
    </row>
    <row r="46" spans="1:17" ht="14.25">
      <c r="A46" s="50">
        <v>37</v>
      </c>
      <c r="C46" s="48" t="s">
        <v>126</v>
      </c>
      <c r="D46" s="64">
        <v>3754301</v>
      </c>
      <c r="E46" s="50">
        <v>35</v>
      </c>
      <c r="G46" s="48" t="s">
        <v>99</v>
      </c>
      <c r="H46" s="65">
        <v>-1.5</v>
      </c>
      <c r="I46" s="50">
        <v>37</v>
      </c>
      <c r="K46" s="48" t="s">
        <v>95</v>
      </c>
      <c r="L46" s="64">
        <v>3022542</v>
      </c>
      <c r="M46" s="50">
        <v>37</v>
      </c>
      <c r="O46" s="48" t="s">
        <v>128</v>
      </c>
      <c r="P46" s="66">
        <v>2621</v>
      </c>
      <c r="Q46" s="53"/>
    </row>
    <row r="47" spans="1:17" ht="15.75" customHeight="1">
      <c r="A47" s="50">
        <v>38</v>
      </c>
      <c r="C47" s="48" t="s">
        <v>106</v>
      </c>
      <c r="D47" s="64">
        <v>3433856</v>
      </c>
      <c r="E47" s="50">
        <v>38</v>
      </c>
      <c r="G47" s="48" t="s">
        <v>98</v>
      </c>
      <c r="H47" s="65">
        <v>-1.7</v>
      </c>
      <c r="I47" s="50">
        <v>38</v>
      </c>
      <c r="K47" s="48" t="s">
        <v>128</v>
      </c>
      <c r="L47" s="64">
        <v>2825202</v>
      </c>
      <c r="M47" s="50">
        <v>38</v>
      </c>
      <c r="N47" s="50" t="s">
        <v>104</v>
      </c>
      <c r="O47" s="48" t="s">
        <v>138</v>
      </c>
      <c r="P47" s="66">
        <v>2617</v>
      </c>
      <c r="Q47" s="53"/>
    </row>
    <row r="48" spans="1:17" ht="14.25">
      <c r="A48" s="50">
        <v>39</v>
      </c>
      <c r="B48" s="52"/>
      <c r="C48" s="68" t="s">
        <v>121</v>
      </c>
      <c r="D48" s="64">
        <v>3364971</v>
      </c>
      <c r="E48" s="50">
        <v>38</v>
      </c>
      <c r="F48" s="50" t="s">
        <v>104</v>
      </c>
      <c r="G48" s="48" t="s">
        <v>138</v>
      </c>
      <c r="H48" s="65">
        <v>-1.8</v>
      </c>
      <c r="I48" s="50">
        <v>39</v>
      </c>
      <c r="K48" s="48" t="s">
        <v>106</v>
      </c>
      <c r="L48" s="64">
        <v>2808158</v>
      </c>
      <c r="M48" s="50">
        <v>39</v>
      </c>
      <c r="O48" s="48" t="s">
        <v>136</v>
      </c>
      <c r="P48" s="66">
        <v>2605</v>
      </c>
      <c r="Q48" s="53"/>
    </row>
    <row r="49" spans="1:17" ht="14.25">
      <c r="A49" s="50">
        <v>40</v>
      </c>
      <c r="C49" s="48" t="s">
        <v>128</v>
      </c>
      <c r="D49" s="64">
        <v>3353855</v>
      </c>
      <c r="E49" s="50">
        <v>40</v>
      </c>
      <c r="G49" s="48" t="s">
        <v>116</v>
      </c>
      <c r="H49" s="65">
        <v>-1.8</v>
      </c>
      <c r="I49" s="50">
        <v>40</v>
      </c>
      <c r="J49" s="52"/>
      <c r="K49" s="68" t="s">
        <v>121</v>
      </c>
      <c r="L49" s="64">
        <v>2786602</v>
      </c>
      <c r="M49" s="50">
        <v>40</v>
      </c>
      <c r="O49" s="48" t="s">
        <v>112</v>
      </c>
      <c r="P49" s="66">
        <v>2581</v>
      </c>
      <c r="Q49" s="53"/>
    </row>
    <row r="50" spans="1:17" ht="14.25">
      <c r="A50" s="50">
        <v>41</v>
      </c>
      <c r="C50" s="48" t="s">
        <v>93</v>
      </c>
      <c r="D50" s="64">
        <v>3277877</v>
      </c>
      <c r="E50" s="50">
        <v>41</v>
      </c>
      <c r="G50" s="48" t="s">
        <v>96</v>
      </c>
      <c r="H50" s="65">
        <v>-1.9</v>
      </c>
      <c r="I50" s="50">
        <v>41</v>
      </c>
      <c r="K50" s="48" t="s">
        <v>124</v>
      </c>
      <c r="L50" s="64">
        <v>2657122</v>
      </c>
      <c r="M50" s="50">
        <v>41</v>
      </c>
      <c r="O50" s="48" t="s">
        <v>132</v>
      </c>
      <c r="P50" s="66">
        <v>2552</v>
      </c>
      <c r="Q50" s="53"/>
    </row>
    <row r="51" spans="1:17" ht="14.25">
      <c r="A51" s="50">
        <v>42</v>
      </c>
      <c r="C51" s="48" t="s">
        <v>124</v>
      </c>
      <c r="D51" s="64">
        <v>3250026</v>
      </c>
      <c r="E51" s="50">
        <v>42</v>
      </c>
      <c r="G51" s="48" t="s">
        <v>127</v>
      </c>
      <c r="H51" s="65">
        <v>-1.9</v>
      </c>
      <c r="I51" s="50">
        <v>42</v>
      </c>
      <c r="K51" s="48" t="s">
        <v>93</v>
      </c>
      <c r="L51" s="64">
        <v>2505674</v>
      </c>
      <c r="M51" s="50">
        <v>42</v>
      </c>
      <c r="N51" s="50" t="s">
        <v>104</v>
      </c>
      <c r="O51" s="48" t="s">
        <v>134</v>
      </c>
      <c r="P51" s="66">
        <v>2498</v>
      </c>
      <c r="Q51" s="53"/>
    </row>
    <row r="52" spans="1:17" ht="14.25">
      <c r="A52" s="50">
        <v>43</v>
      </c>
      <c r="C52" s="48" t="s">
        <v>136</v>
      </c>
      <c r="D52" s="64">
        <v>2819656</v>
      </c>
      <c r="E52" s="50">
        <v>42</v>
      </c>
      <c r="F52" s="50" t="s">
        <v>104</v>
      </c>
      <c r="G52" s="48" t="s">
        <v>134</v>
      </c>
      <c r="H52" s="65">
        <v>-2.1</v>
      </c>
      <c r="I52" s="50">
        <v>43</v>
      </c>
      <c r="K52" s="48" t="s">
        <v>110</v>
      </c>
      <c r="L52" s="64">
        <v>2322132</v>
      </c>
      <c r="M52" s="50">
        <v>43</v>
      </c>
      <c r="O52" s="48" t="s">
        <v>133</v>
      </c>
      <c r="P52" s="66">
        <v>2474</v>
      </c>
      <c r="Q52" s="53"/>
    </row>
    <row r="53" spans="1:17" ht="14.25">
      <c r="A53" s="50">
        <v>44</v>
      </c>
      <c r="C53" s="48" t="s">
        <v>110</v>
      </c>
      <c r="D53" s="64">
        <v>2660841</v>
      </c>
      <c r="E53" s="50">
        <v>44</v>
      </c>
      <c r="G53" s="48" t="s">
        <v>133</v>
      </c>
      <c r="H53" s="65">
        <v>-2.2</v>
      </c>
      <c r="I53" s="50">
        <v>44</v>
      </c>
      <c r="K53" s="48" t="s">
        <v>136</v>
      </c>
      <c r="L53" s="64">
        <v>2304499</v>
      </c>
      <c r="M53" s="50">
        <v>44</v>
      </c>
      <c r="O53" s="48" t="s">
        <v>106</v>
      </c>
      <c r="P53" s="66">
        <v>2386</v>
      </c>
      <c r="Q53" s="53"/>
    </row>
    <row r="54" spans="1:17" ht="14.25">
      <c r="A54" s="50">
        <v>45</v>
      </c>
      <c r="C54" s="48" t="s">
        <v>112</v>
      </c>
      <c r="D54" s="64">
        <v>2448139</v>
      </c>
      <c r="E54" s="50">
        <v>45</v>
      </c>
      <c r="G54" s="48" t="s">
        <v>125</v>
      </c>
      <c r="H54" s="65">
        <v>-2.6</v>
      </c>
      <c r="I54" s="50">
        <v>45</v>
      </c>
      <c r="K54" s="48" t="s">
        <v>112</v>
      </c>
      <c r="L54" s="64">
        <v>1982232</v>
      </c>
      <c r="M54" s="50">
        <v>45</v>
      </c>
      <c r="O54" s="48" t="s">
        <v>137</v>
      </c>
      <c r="P54" s="66">
        <v>2376</v>
      </c>
      <c r="Q54" s="53"/>
    </row>
    <row r="55" spans="1:17" ht="14.25">
      <c r="A55" s="50">
        <v>46</v>
      </c>
      <c r="C55" s="48" t="s">
        <v>137</v>
      </c>
      <c r="D55" s="64">
        <v>2322370</v>
      </c>
      <c r="E55" s="50">
        <v>46</v>
      </c>
      <c r="G55" s="48" t="s">
        <v>132</v>
      </c>
      <c r="H55" s="65">
        <v>-3.2</v>
      </c>
      <c r="I55" s="50">
        <v>46</v>
      </c>
      <c r="K55" s="48" t="s">
        <v>137</v>
      </c>
      <c r="L55" s="64">
        <v>1933101</v>
      </c>
      <c r="M55" s="50">
        <v>46</v>
      </c>
      <c r="O55" s="48" t="s">
        <v>97</v>
      </c>
      <c r="P55" s="66">
        <v>2339</v>
      </c>
      <c r="Q55" s="53"/>
    </row>
    <row r="56" spans="1:17" ht="14.25">
      <c r="A56" s="50">
        <v>47</v>
      </c>
      <c r="C56" s="48" t="s">
        <v>135</v>
      </c>
      <c r="D56" s="64">
        <v>2103690</v>
      </c>
      <c r="E56" s="50">
        <v>47</v>
      </c>
      <c r="G56" s="48" t="s">
        <v>94</v>
      </c>
      <c r="H56" s="65">
        <v>-3.3</v>
      </c>
      <c r="I56" s="50">
        <v>47</v>
      </c>
      <c r="K56" s="48" t="s">
        <v>135</v>
      </c>
      <c r="L56" s="64">
        <v>1624776</v>
      </c>
      <c r="M56" s="50">
        <v>47</v>
      </c>
      <c r="N56" s="52"/>
      <c r="O56" s="68" t="s">
        <v>121</v>
      </c>
      <c r="P56" s="66">
        <v>2158</v>
      </c>
      <c r="Q56" s="53"/>
    </row>
    <row r="57" spans="4:17" ht="14.25">
      <c r="D57" s="61"/>
      <c r="H57" s="239"/>
      <c r="L57" s="64"/>
      <c r="P57" s="66"/>
      <c r="Q57" s="53"/>
    </row>
    <row r="58" spans="3:17" ht="14.25">
      <c r="C58" s="50" t="s">
        <v>139</v>
      </c>
      <c r="D58" s="69">
        <f>SUM(D10:D57)</f>
        <v>506509819</v>
      </c>
      <c r="G58" s="50" t="s">
        <v>140</v>
      </c>
      <c r="H58" s="70">
        <v>-0.6</v>
      </c>
      <c r="K58" s="67" t="s">
        <v>139</v>
      </c>
      <c r="L58" s="62">
        <f>SUM(L10:L57)</f>
        <v>402495215</v>
      </c>
      <c r="O58" s="50" t="s">
        <v>140</v>
      </c>
      <c r="P58" s="71">
        <v>3190</v>
      </c>
      <c r="Q58" s="53"/>
    </row>
    <row r="59" spans="1:17" ht="14.25">
      <c r="A59" s="57"/>
      <c r="B59" s="57"/>
      <c r="C59" s="72"/>
      <c r="D59" s="73"/>
      <c r="E59" s="57"/>
      <c r="F59" s="57"/>
      <c r="G59" s="72"/>
      <c r="H59" s="73"/>
      <c r="I59" s="57"/>
      <c r="J59" s="57"/>
      <c r="K59" s="72"/>
      <c r="L59" s="73"/>
      <c r="M59" s="57"/>
      <c r="N59" s="57"/>
      <c r="O59" s="72"/>
      <c r="P59" s="74"/>
      <c r="Q59" s="53"/>
    </row>
    <row r="60" spans="1:13" ht="14.25">
      <c r="A60" s="47" t="s">
        <v>141</v>
      </c>
      <c r="B60" s="75"/>
      <c r="C60" s="75"/>
      <c r="D60" s="75"/>
      <c r="I60" s="75"/>
      <c r="M60" s="75"/>
    </row>
    <row r="61" spans="1:16" ht="14.25">
      <c r="A61" s="47" t="s">
        <v>142</v>
      </c>
      <c r="B61" s="75"/>
      <c r="C61" s="75"/>
      <c r="D61" s="75"/>
      <c r="H61" s="76"/>
      <c r="I61" s="75"/>
      <c r="L61" s="76"/>
      <c r="M61" s="75"/>
      <c r="P61" s="76"/>
    </row>
    <row r="62" spans="1:16" ht="14.25">
      <c r="A62" s="47"/>
      <c r="B62" s="75"/>
      <c r="C62" s="75"/>
      <c r="D62" s="75"/>
      <c r="H62" s="76"/>
      <c r="I62" s="75"/>
      <c r="L62" s="76"/>
      <c r="M62" s="75"/>
      <c r="P62" s="76"/>
    </row>
    <row r="63" spans="1:16" ht="14.25">
      <c r="A63" s="75"/>
      <c r="B63" s="75"/>
      <c r="C63" s="75"/>
      <c r="D63" s="75"/>
      <c r="H63" s="76"/>
      <c r="I63" s="75"/>
      <c r="L63" s="76"/>
      <c r="M63" s="75"/>
      <c r="P63" s="76"/>
    </row>
    <row r="64" spans="1:16" ht="14.25">
      <c r="A64" s="75"/>
      <c r="B64" s="75"/>
      <c r="C64" s="75"/>
      <c r="D64" s="75"/>
      <c r="H64" s="76"/>
      <c r="I64" s="75"/>
      <c r="L64" s="76"/>
      <c r="M64" s="75"/>
      <c r="P64" s="76"/>
    </row>
    <row r="65" spans="1:16" ht="14.25">
      <c r="A65" s="75"/>
      <c r="B65" s="75"/>
      <c r="C65" s="75"/>
      <c r="D65" s="75"/>
      <c r="H65" s="76"/>
      <c r="I65" s="75"/>
      <c r="L65" s="76"/>
      <c r="M65" s="75"/>
      <c r="P65" s="76"/>
    </row>
  </sheetData>
  <printOptions horizontalCentered="1"/>
  <pageMargins left="0.1968503937007874" right="0.1968503937007874" top="0.7874015748031497" bottom="0.5905511811023623" header="0" footer="0"/>
  <pageSetup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" sqref="G1"/>
    </sheetView>
  </sheetViews>
  <sheetFormatPr defaultColWidth="8.796875" defaultRowHeight="15"/>
  <cols>
    <col min="1" max="1" width="28" style="95" customWidth="1"/>
    <col min="2" max="2" width="8.5" style="95" customWidth="1"/>
    <col min="3" max="7" width="8.5" style="96" customWidth="1"/>
    <col min="8" max="16384" width="10.59765625" style="96" customWidth="1"/>
  </cols>
  <sheetData>
    <row r="1" spans="1:7" ht="14.25">
      <c r="A1" s="253"/>
      <c r="G1" s="282"/>
    </row>
    <row r="3" spans="1:2" s="98" customFormat="1" ht="15.75" customHeight="1">
      <c r="A3" s="97" t="s">
        <v>143</v>
      </c>
      <c r="B3" s="97"/>
    </row>
    <row r="4" spans="1:7" ht="15.75" customHeight="1" thickBot="1">
      <c r="A4" s="99"/>
      <c r="B4" s="99"/>
      <c r="C4" s="100"/>
      <c r="D4" s="100"/>
      <c r="E4" s="100"/>
      <c r="F4" s="100"/>
      <c r="G4" s="283" t="s">
        <v>144</v>
      </c>
    </row>
    <row r="5" spans="1:7" ht="15.75" customHeight="1" thickTop="1">
      <c r="A5" s="101"/>
      <c r="B5" s="102"/>
      <c r="C5" s="103" t="s">
        <v>145</v>
      </c>
      <c r="D5" s="104"/>
      <c r="E5" s="103"/>
      <c r="F5" s="105" t="s">
        <v>146</v>
      </c>
      <c r="G5" s="104"/>
    </row>
    <row r="6" spans="1:7" ht="15.75" customHeight="1">
      <c r="A6" s="106" t="s">
        <v>147</v>
      </c>
      <c r="B6" s="107" t="s">
        <v>148</v>
      </c>
      <c r="C6" s="108">
        <v>9</v>
      </c>
      <c r="D6" s="107">
        <v>10</v>
      </c>
      <c r="E6" s="109">
        <v>11</v>
      </c>
      <c r="F6" s="110" t="s">
        <v>149</v>
      </c>
      <c r="G6" s="111">
        <v>11</v>
      </c>
    </row>
    <row r="7" spans="1:7" ht="15.75" customHeight="1">
      <c r="A7" s="112"/>
      <c r="B7" s="96"/>
      <c r="G7" s="113"/>
    </row>
    <row r="8" spans="1:7" ht="15.75" customHeight="1">
      <c r="A8" s="175" t="s">
        <v>150</v>
      </c>
      <c r="B8" s="176">
        <v>100.362717</v>
      </c>
      <c r="C8" s="176">
        <v>102.7</v>
      </c>
      <c r="D8" s="177">
        <v>103.8</v>
      </c>
      <c r="E8" s="177">
        <v>103.5</v>
      </c>
      <c r="F8" s="178">
        <v>1.1</v>
      </c>
      <c r="G8" s="179">
        <v>-0.3</v>
      </c>
    </row>
    <row r="9" spans="1:7" ht="15.75" customHeight="1">
      <c r="A9" s="180" t="s">
        <v>151</v>
      </c>
      <c r="B9" s="114">
        <v>100.414583</v>
      </c>
      <c r="C9" s="114">
        <v>102.3</v>
      </c>
      <c r="D9" s="271">
        <v>104</v>
      </c>
      <c r="E9" s="177">
        <v>104.4</v>
      </c>
      <c r="F9" s="115">
        <v>1.7</v>
      </c>
      <c r="G9" s="181">
        <v>0.4</v>
      </c>
    </row>
    <row r="10" spans="1:7" ht="15.75" customHeight="1">
      <c r="A10" s="180" t="s">
        <v>152</v>
      </c>
      <c r="B10" s="114">
        <v>102.058313</v>
      </c>
      <c r="C10" s="114">
        <v>105.1</v>
      </c>
      <c r="D10" s="270">
        <v>107.5</v>
      </c>
      <c r="E10" s="177">
        <v>107.5</v>
      </c>
      <c r="F10" s="115">
        <v>2.3</v>
      </c>
      <c r="G10" s="181">
        <v>0</v>
      </c>
    </row>
    <row r="11" spans="1:7" ht="15.75" customHeight="1">
      <c r="A11" s="180" t="s">
        <v>153</v>
      </c>
      <c r="B11" s="114">
        <v>100.308273</v>
      </c>
      <c r="C11" s="114">
        <v>104.4</v>
      </c>
      <c r="D11" s="270">
        <v>101.3</v>
      </c>
      <c r="E11" s="177">
        <v>99.1</v>
      </c>
      <c r="F11" s="115">
        <v>-3</v>
      </c>
      <c r="G11" s="181">
        <v>-2.2</v>
      </c>
    </row>
    <row r="12" spans="1:7" ht="15.75" customHeight="1">
      <c r="A12" s="180" t="s">
        <v>154</v>
      </c>
      <c r="B12" s="114">
        <v>97.801455</v>
      </c>
      <c r="C12" s="114">
        <v>97.3</v>
      </c>
      <c r="D12" s="270">
        <v>95.8</v>
      </c>
      <c r="E12" s="177">
        <v>94.6</v>
      </c>
      <c r="F12" s="115">
        <v>-1.5</v>
      </c>
      <c r="G12" s="181">
        <v>-1.3</v>
      </c>
    </row>
    <row r="13" spans="1:7" ht="15.75" customHeight="1">
      <c r="A13" s="180" t="s">
        <v>155</v>
      </c>
      <c r="B13" s="114">
        <v>101.634406</v>
      </c>
      <c r="C13" s="114">
        <v>105.6</v>
      </c>
      <c r="D13" s="270">
        <v>107.4</v>
      </c>
      <c r="E13" s="177">
        <v>105.7</v>
      </c>
      <c r="F13" s="115">
        <v>1.7</v>
      </c>
      <c r="G13" s="181">
        <v>-1.6</v>
      </c>
    </row>
    <row r="14" spans="1:7" s="117" customFormat="1" ht="15.75" customHeight="1">
      <c r="A14" s="182" t="s">
        <v>156</v>
      </c>
      <c r="B14" s="116">
        <v>100.508339</v>
      </c>
      <c r="C14" s="116">
        <v>105.4</v>
      </c>
      <c r="D14" s="270">
        <v>112.4</v>
      </c>
      <c r="E14" s="177">
        <v>111.6</v>
      </c>
      <c r="F14" s="115">
        <v>6.6</v>
      </c>
      <c r="G14" s="181">
        <v>-0.7</v>
      </c>
    </row>
    <row r="15" spans="1:7" s="117" customFormat="1" ht="15.75" customHeight="1">
      <c r="A15" s="182" t="s">
        <v>157</v>
      </c>
      <c r="B15" s="116">
        <v>98.430618</v>
      </c>
      <c r="C15" s="116">
        <v>99.2</v>
      </c>
      <c r="D15" s="270">
        <v>97.8</v>
      </c>
      <c r="E15" s="177">
        <v>97.7</v>
      </c>
      <c r="F15" s="115">
        <v>-1.4</v>
      </c>
      <c r="G15" s="181">
        <v>-0.1</v>
      </c>
    </row>
    <row r="16" spans="1:7" s="117" customFormat="1" ht="15.75" customHeight="1">
      <c r="A16" s="182" t="s">
        <v>158</v>
      </c>
      <c r="B16" s="116">
        <v>102.93357</v>
      </c>
      <c r="C16" s="116">
        <v>106.4</v>
      </c>
      <c r="D16" s="270">
        <v>109.6</v>
      </c>
      <c r="E16" s="177">
        <v>111.3</v>
      </c>
      <c r="F16" s="115">
        <v>3</v>
      </c>
      <c r="G16" s="181">
        <v>1.6</v>
      </c>
    </row>
    <row r="17" spans="1:7" s="117" customFormat="1" ht="15.75" customHeight="1">
      <c r="A17" s="182" t="s">
        <v>159</v>
      </c>
      <c r="B17" s="116">
        <v>98.766849</v>
      </c>
      <c r="C17" s="116">
        <v>100.8</v>
      </c>
      <c r="D17" s="270">
        <v>101.5</v>
      </c>
      <c r="E17" s="177">
        <v>100.9</v>
      </c>
      <c r="F17" s="115">
        <v>0.7</v>
      </c>
      <c r="G17" s="181">
        <v>-0.6</v>
      </c>
    </row>
    <row r="18" spans="1:7" s="117" customFormat="1" ht="15.75" customHeight="1">
      <c r="A18" s="182" t="s">
        <v>160</v>
      </c>
      <c r="B18" s="116">
        <v>100.656052</v>
      </c>
      <c r="C18" s="116">
        <v>102</v>
      </c>
      <c r="D18" s="270">
        <v>102.3</v>
      </c>
      <c r="E18" s="177">
        <v>103.5</v>
      </c>
      <c r="F18" s="115">
        <v>0.3</v>
      </c>
      <c r="G18" s="181">
        <v>1.2</v>
      </c>
    </row>
    <row r="19" spans="1:7" s="117" customFormat="1" ht="15.75" customHeight="1">
      <c r="A19" s="118" t="s">
        <v>161</v>
      </c>
      <c r="B19" s="116">
        <v>101.869449</v>
      </c>
      <c r="C19" s="116">
        <v>102.1</v>
      </c>
      <c r="D19" s="270">
        <v>110.5</v>
      </c>
      <c r="E19" s="177">
        <v>108.5</v>
      </c>
      <c r="F19" s="115">
        <v>8.2</v>
      </c>
      <c r="G19" s="181">
        <v>-1.8</v>
      </c>
    </row>
    <row r="20" spans="1:7" s="117" customFormat="1" ht="15.75" customHeight="1">
      <c r="A20" s="118" t="s">
        <v>162</v>
      </c>
      <c r="B20" s="116">
        <v>100.079966</v>
      </c>
      <c r="C20" s="116">
        <v>102.2</v>
      </c>
      <c r="D20" s="270">
        <v>103.1</v>
      </c>
      <c r="E20" s="177">
        <v>102.8</v>
      </c>
      <c r="F20" s="115">
        <v>0.9</v>
      </c>
      <c r="G20" s="181">
        <v>-0.3</v>
      </c>
    </row>
    <row r="21" spans="1:7" s="117" customFormat="1" ht="15.75" customHeight="1">
      <c r="A21" s="118" t="s">
        <v>163</v>
      </c>
      <c r="B21" s="116">
        <v>100.277055</v>
      </c>
      <c r="C21" s="116">
        <v>102.7</v>
      </c>
      <c r="D21" s="270">
        <v>103.4</v>
      </c>
      <c r="E21" s="177">
        <v>103.3</v>
      </c>
      <c r="F21" s="115">
        <v>0.7</v>
      </c>
      <c r="G21" s="181">
        <v>-0.1</v>
      </c>
    </row>
    <row r="22" spans="1:7" s="117" customFormat="1" ht="15.75" customHeight="1">
      <c r="A22" s="119"/>
      <c r="B22" s="147"/>
      <c r="C22" s="147"/>
      <c r="D22" s="147"/>
      <c r="E22" s="183"/>
      <c r="F22" s="148"/>
      <c r="G22" s="184"/>
    </row>
    <row r="23" spans="1:2" s="117" customFormat="1" ht="15.75" customHeight="1">
      <c r="A23" s="120" t="s">
        <v>164</v>
      </c>
      <c r="B23" s="120"/>
    </row>
    <row r="24" ht="19.5" customHeight="1">
      <c r="A24" s="185" t="s">
        <v>165</v>
      </c>
    </row>
  </sheetData>
  <printOptions/>
  <pageMargins left="1.3779527559055118" right="0.984251968503937" top="0.3937007874015748" bottom="0.3937007874015748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C25" sqref="C25"/>
    </sheetView>
  </sheetViews>
  <sheetFormatPr defaultColWidth="8.796875" defaultRowHeight="15"/>
  <cols>
    <col min="1" max="1" width="17.3984375" style="77" customWidth="1"/>
    <col min="2" max="2" width="8.69921875" style="77" customWidth="1"/>
    <col min="3" max="3" width="8.5" style="77" customWidth="1"/>
    <col min="4" max="4" width="10.59765625" style="77" customWidth="1"/>
    <col min="5" max="5" width="17" style="77" customWidth="1"/>
    <col min="6" max="6" width="9" style="77" customWidth="1"/>
    <col min="7" max="7" width="9.3984375" style="77" customWidth="1"/>
    <col min="8" max="8" width="11.3984375" style="77" customWidth="1"/>
    <col min="9" max="16384" width="10.59765625" style="77" customWidth="1"/>
  </cols>
  <sheetData>
    <row r="1" ht="14.25">
      <c r="H1" s="252"/>
    </row>
    <row r="3" spans="1:8" ht="17.25">
      <c r="A3" s="245" t="s">
        <v>166</v>
      </c>
      <c r="B3" s="246"/>
      <c r="C3" s="246"/>
      <c r="D3" s="246"/>
      <c r="E3" s="247"/>
      <c r="F3" s="246"/>
      <c r="G3" s="246"/>
      <c r="H3" s="246"/>
    </row>
    <row r="4" spans="1:8" ht="18" thickBot="1">
      <c r="A4" s="245"/>
      <c r="B4" s="246"/>
      <c r="C4" s="246"/>
      <c r="D4" s="246"/>
      <c r="E4" s="247"/>
      <c r="F4" s="246"/>
      <c r="G4" s="246"/>
      <c r="H4" s="246"/>
    </row>
    <row r="5" spans="1:8" ht="15" thickTop="1">
      <c r="A5" s="248"/>
      <c r="B5" s="249" t="s">
        <v>167</v>
      </c>
      <c r="C5" s="250"/>
      <c r="D5" s="251"/>
      <c r="E5" s="248"/>
      <c r="F5" s="249" t="s">
        <v>168</v>
      </c>
      <c r="G5" s="250"/>
      <c r="H5" s="250"/>
    </row>
    <row r="6" spans="1:8" ht="14.25">
      <c r="A6" s="78" t="s">
        <v>169</v>
      </c>
      <c r="B6" s="79" t="s">
        <v>170</v>
      </c>
      <c r="C6" s="80"/>
      <c r="D6" s="81" t="s">
        <v>171</v>
      </c>
      <c r="E6" s="78" t="s">
        <v>169</v>
      </c>
      <c r="F6" s="79" t="s">
        <v>170</v>
      </c>
      <c r="G6" s="80"/>
      <c r="H6" s="82" t="s">
        <v>171</v>
      </c>
    </row>
    <row r="7" spans="1:8" ht="14.25">
      <c r="A7" s="83"/>
      <c r="B7" s="84" t="s">
        <v>172</v>
      </c>
      <c r="C7" s="84" t="s">
        <v>173</v>
      </c>
      <c r="D7" s="84" t="s">
        <v>174</v>
      </c>
      <c r="E7" s="83"/>
      <c r="F7" s="84" t="s">
        <v>172</v>
      </c>
      <c r="G7" s="84" t="s">
        <v>173</v>
      </c>
      <c r="H7" s="85" t="s">
        <v>174</v>
      </c>
    </row>
    <row r="8" spans="1:8" ht="14.25">
      <c r="A8" s="80"/>
      <c r="B8" s="82"/>
      <c r="C8" s="82"/>
      <c r="D8" s="81"/>
      <c r="E8" s="80"/>
      <c r="F8" s="82"/>
      <c r="G8" s="82"/>
      <c r="H8" s="82"/>
    </row>
    <row r="9" spans="1:8" ht="14.25">
      <c r="A9" s="86" t="s">
        <v>175</v>
      </c>
      <c r="B9" s="87">
        <v>100</v>
      </c>
      <c r="C9" s="87">
        <v>100</v>
      </c>
      <c r="D9" s="88">
        <v>100</v>
      </c>
      <c r="E9" s="172" t="s">
        <v>175</v>
      </c>
      <c r="F9" s="87">
        <v>90.2</v>
      </c>
      <c r="G9" s="87">
        <v>93.2</v>
      </c>
      <c r="H9" s="87">
        <v>93.3</v>
      </c>
    </row>
    <row r="10" spans="1:8" ht="14.25">
      <c r="A10" s="86" t="s">
        <v>176</v>
      </c>
      <c r="B10" s="87">
        <v>100.3</v>
      </c>
      <c r="C10" s="87">
        <v>100</v>
      </c>
      <c r="D10" s="88">
        <v>101.1</v>
      </c>
      <c r="E10" s="172" t="s">
        <v>176</v>
      </c>
      <c r="F10" s="87">
        <v>90.4</v>
      </c>
      <c r="G10" s="87">
        <v>93.1</v>
      </c>
      <c r="H10" s="87">
        <v>94.3</v>
      </c>
    </row>
    <row r="11" spans="1:8" ht="14.25">
      <c r="A11" s="89"/>
      <c r="B11" s="87"/>
      <c r="C11" s="87"/>
      <c r="D11" s="88"/>
      <c r="E11" s="89"/>
      <c r="F11" s="87"/>
      <c r="G11" s="87"/>
      <c r="H11" s="87"/>
    </row>
    <row r="12" spans="1:8" ht="14.25">
      <c r="A12" s="86" t="s">
        <v>177</v>
      </c>
      <c r="B12" s="87"/>
      <c r="C12" s="87"/>
      <c r="D12" s="88"/>
      <c r="E12" s="172" t="s">
        <v>177</v>
      </c>
      <c r="F12" s="87"/>
      <c r="G12" s="87"/>
      <c r="H12" s="87"/>
    </row>
    <row r="13" spans="1:8" ht="14.25">
      <c r="A13" s="79" t="s">
        <v>178</v>
      </c>
      <c r="B13" s="87">
        <v>105.2</v>
      </c>
      <c r="C13" s="87">
        <v>103.6</v>
      </c>
      <c r="D13" s="88">
        <v>103.6</v>
      </c>
      <c r="E13" s="79" t="s">
        <v>178</v>
      </c>
      <c r="F13" s="87">
        <v>94.9</v>
      </c>
      <c r="G13" s="87">
        <v>96.6</v>
      </c>
      <c r="H13" s="87">
        <v>96.7</v>
      </c>
    </row>
    <row r="14" spans="1:8" ht="14.25">
      <c r="A14" s="79" t="s">
        <v>179</v>
      </c>
      <c r="B14" s="87">
        <v>99.5</v>
      </c>
      <c r="C14" s="87">
        <v>99.8</v>
      </c>
      <c r="D14" s="88">
        <v>99.3</v>
      </c>
      <c r="E14" s="79" t="s">
        <v>179</v>
      </c>
      <c r="F14" s="87">
        <v>89.7</v>
      </c>
      <c r="G14" s="87">
        <v>93</v>
      </c>
      <c r="H14" s="87">
        <v>92.7</v>
      </c>
    </row>
    <row r="15" spans="1:8" ht="14.25">
      <c r="A15" s="79" t="s">
        <v>180</v>
      </c>
      <c r="B15" s="87">
        <v>97.7</v>
      </c>
      <c r="C15" s="87">
        <v>99.3</v>
      </c>
      <c r="D15" s="88">
        <v>98.3</v>
      </c>
      <c r="E15" s="79" t="s">
        <v>180</v>
      </c>
      <c r="F15" s="87">
        <v>88.1</v>
      </c>
      <c r="G15" s="87">
        <v>92.5</v>
      </c>
      <c r="H15" s="87">
        <v>91.7</v>
      </c>
    </row>
    <row r="16" spans="1:8" ht="14.25">
      <c r="A16" s="79" t="s">
        <v>181</v>
      </c>
      <c r="B16" s="87">
        <v>96.5</v>
      </c>
      <c r="C16" s="87">
        <v>96.7</v>
      </c>
      <c r="D16" s="88">
        <v>97.9</v>
      </c>
      <c r="E16" s="79" t="s">
        <v>181</v>
      </c>
      <c r="F16" s="87">
        <v>87</v>
      </c>
      <c r="G16" s="87">
        <v>90.1</v>
      </c>
      <c r="H16" s="87">
        <v>91.4</v>
      </c>
    </row>
    <row r="17" spans="1:8" ht="14.25">
      <c r="A17" s="79" t="s">
        <v>182</v>
      </c>
      <c r="B17" s="87">
        <v>96.3</v>
      </c>
      <c r="C17" s="87">
        <v>96.5</v>
      </c>
      <c r="D17" s="88">
        <v>98</v>
      </c>
      <c r="E17" s="79" t="s">
        <v>182</v>
      </c>
      <c r="F17" s="87">
        <v>86.8</v>
      </c>
      <c r="G17" s="87">
        <v>89.9</v>
      </c>
      <c r="H17" s="87">
        <v>91.4</v>
      </c>
    </row>
    <row r="18" spans="1:8" ht="14.25">
      <c r="A18" s="89"/>
      <c r="B18" s="87"/>
      <c r="C18" s="87"/>
      <c r="D18" s="88"/>
      <c r="E18" s="89"/>
      <c r="F18" s="87"/>
      <c r="G18" s="87"/>
      <c r="H18" s="87"/>
    </row>
    <row r="19" spans="1:8" ht="14.25">
      <c r="A19" s="86" t="s">
        <v>183</v>
      </c>
      <c r="B19" s="87"/>
      <c r="C19" s="87"/>
      <c r="D19" s="88"/>
      <c r="E19" s="172" t="s">
        <v>183</v>
      </c>
      <c r="F19" s="87"/>
      <c r="G19" s="87"/>
      <c r="H19" s="87"/>
    </row>
    <row r="20" spans="1:8" ht="14.25">
      <c r="A20" s="79" t="s">
        <v>184</v>
      </c>
      <c r="B20" s="87">
        <v>100.5</v>
      </c>
      <c r="C20" s="87">
        <v>100.7</v>
      </c>
      <c r="D20" s="88">
        <v>101.4</v>
      </c>
      <c r="E20" s="79" t="s">
        <v>184</v>
      </c>
      <c r="F20" s="87">
        <v>90.6</v>
      </c>
      <c r="G20" s="87">
        <v>93.8</v>
      </c>
      <c r="H20" s="87">
        <v>94.7</v>
      </c>
    </row>
    <row r="21" spans="1:8" ht="14.25">
      <c r="A21" s="79" t="s">
        <v>185</v>
      </c>
      <c r="B21" s="87">
        <v>98.7</v>
      </c>
      <c r="C21" s="87">
        <v>97.7</v>
      </c>
      <c r="D21" s="88">
        <v>99.4</v>
      </c>
      <c r="E21" s="79" t="s">
        <v>185</v>
      </c>
      <c r="F21" s="87">
        <v>89</v>
      </c>
      <c r="G21" s="87">
        <v>91.1</v>
      </c>
      <c r="H21" s="87">
        <v>92.8</v>
      </c>
    </row>
    <row r="22" spans="1:8" ht="14.25">
      <c r="A22" s="79" t="s">
        <v>186</v>
      </c>
      <c r="B22" s="87">
        <v>103.2</v>
      </c>
      <c r="C22" s="87">
        <v>101.9</v>
      </c>
      <c r="D22" s="88">
        <v>101.8</v>
      </c>
      <c r="E22" s="79" t="s">
        <v>186</v>
      </c>
      <c r="F22" s="87">
        <v>93</v>
      </c>
      <c r="G22" s="87">
        <v>94.9</v>
      </c>
      <c r="H22" s="87">
        <v>95</v>
      </c>
    </row>
    <row r="23" spans="1:8" ht="14.25">
      <c r="A23" s="79" t="s">
        <v>187</v>
      </c>
      <c r="B23" s="87">
        <v>98.5</v>
      </c>
      <c r="C23" s="87">
        <v>100.3</v>
      </c>
      <c r="D23" s="88">
        <v>99.2</v>
      </c>
      <c r="E23" s="79" t="s">
        <v>187</v>
      </c>
      <c r="F23" s="87">
        <v>88.8</v>
      </c>
      <c r="G23" s="87">
        <v>93.4</v>
      </c>
      <c r="H23" s="87">
        <v>92.5</v>
      </c>
    </row>
    <row r="24" spans="1:8" ht="14.25">
      <c r="A24" s="79" t="s">
        <v>188</v>
      </c>
      <c r="B24" s="87">
        <v>99</v>
      </c>
      <c r="C24" s="87">
        <v>100.8</v>
      </c>
      <c r="D24" s="88">
        <v>99.8</v>
      </c>
      <c r="E24" s="79" t="s">
        <v>188</v>
      </c>
      <c r="F24" s="87">
        <v>89.3</v>
      </c>
      <c r="G24" s="87">
        <v>94</v>
      </c>
      <c r="H24" s="87">
        <v>93.2</v>
      </c>
    </row>
    <row r="25" spans="1:8" ht="14.25">
      <c r="A25" s="89"/>
      <c r="B25" s="87"/>
      <c r="C25" s="173"/>
      <c r="D25" s="88"/>
      <c r="E25" s="89"/>
      <c r="F25" s="87"/>
      <c r="G25" s="87"/>
      <c r="H25" s="87"/>
    </row>
    <row r="26" spans="1:8" ht="14.25">
      <c r="A26" s="79" t="s">
        <v>189</v>
      </c>
      <c r="B26" s="87">
        <v>101.8</v>
      </c>
      <c r="C26" s="87">
        <v>101.8</v>
      </c>
      <c r="D26" s="88">
        <v>101.5</v>
      </c>
      <c r="E26" s="79" t="s">
        <v>189</v>
      </c>
      <c r="F26" s="87">
        <v>91.8</v>
      </c>
      <c r="G26" s="87">
        <v>94.9</v>
      </c>
      <c r="H26" s="87">
        <v>94.7</v>
      </c>
    </row>
    <row r="27" spans="1:8" ht="14.25">
      <c r="A27" s="79" t="s">
        <v>190</v>
      </c>
      <c r="B27" s="87">
        <v>96.5</v>
      </c>
      <c r="C27" s="87">
        <v>97.5</v>
      </c>
      <c r="D27" s="88">
        <v>98.2</v>
      </c>
      <c r="E27" s="79" t="s">
        <v>190</v>
      </c>
      <c r="F27" s="87">
        <v>87</v>
      </c>
      <c r="G27" s="87">
        <v>90.9</v>
      </c>
      <c r="H27" s="87">
        <v>91.6</v>
      </c>
    </row>
    <row r="28" spans="1:8" ht="14.25">
      <c r="A28" s="79" t="s">
        <v>191</v>
      </c>
      <c r="B28" s="87">
        <v>95.8</v>
      </c>
      <c r="C28" s="87">
        <v>97.4</v>
      </c>
      <c r="D28" s="88">
        <v>96.9</v>
      </c>
      <c r="E28" s="79" t="s">
        <v>191</v>
      </c>
      <c r="F28" s="87">
        <v>86.4</v>
      </c>
      <c r="G28" s="87">
        <v>90.8</v>
      </c>
      <c r="H28" s="87">
        <v>90.5</v>
      </c>
    </row>
    <row r="29" spans="1:8" ht="14.25">
      <c r="A29" s="79" t="s">
        <v>192</v>
      </c>
      <c r="B29" s="87">
        <v>96.8</v>
      </c>
      <c r="C29" s="87">
        <v>96.6</v>
      </c>
      <c r="D29" s="88">
        <v>98</v>
      </c>
      <c r="E29" s="79" t="s">
        <v>192</v>
      </c>
      <c r="F29" s="87">
        <v>87.3</v>
      </c>
      <c r="G29" s="87">
        <v>90</v>
      </c>
      <c r="H29" s="87">
        <v>91.5</v>
      </c>
    </row>
    <row r="30" spans="1:8" ht="14.25">
      <c r="A30" s="79" t="s">
        <v>193</v>
      </c>
      <c r="B30" s="87">
        <v>93.6</v>
      </c>
      <c r="C30" s="87">
        <v>95.4</v>
      </c>
      <c r="D30" s="88">
        <v>94.6</v>
      </c>
      <c r="E30" s="79" t="s">
        <v>193</v>
      </c>
      <c r="F30" s="87">
        <v>84.4</v>
      </c>
      <c r="G30" s="87">
        <v>88.9</v>
      </c>
      <c r="H30" s="87">
        <v>88.3</v>
      </c>
    </row>
    <row r="31" spans="1:8" ht="14.25">
      <c r="A31" s="83"/>
      <c r="B31" s="90"/>
      <c r="C31" s="90"/>
      <c r="D31" s="91"/>
      <c r="E31" s="174" t="s">
        <v>194</v>
      </c>
      <c r="F31" s="90"/>
      <c r="G31" s="90"/>
      <c r="H31" s="90"/>
    </row>
    <row r="32" spans="1:5" s="93" customFormat="1" ht="13.5">
      <c r="A32" s="92" t="s">
        <v>195</v>
      </c>
      <c r="B32" s="92"/>
      <c r="C32" s="92"/>
      <c r="D32" s="92"/>
      <c r="E32" s="92"/>
    </row>
    <row r="33" spans="1:5" s="93" customFormat="1" ht="14.25">
      <c r="A33" s="92" t="s">
        <v>196</v>
      </c>
      <c r="B33" s="92"/>
      <c r="C33" s="92"/>
      <c r="D33" s="92"/>
      <c r="E33" s="94"/>
    </row>
    <row r="34" spans="1:5" s="93" customFormat="1" ht="13.5">
      <c r="A34" s="92" t="s">
        <v>197</v>
      </c>
      <c r="B34" s="92"/>
      <c r="C34" s="92"/>
      <c r="D34" s="92"/>
      <c r="E34" s="92"/>
    </row>
    <row r="35" spans="1:5" s="93" customFormat="1" ht="14.25">
      <c r="A35" s="92" t="s">
        <v>198</v>
      </c>
      <c r="B35" s="92"/>
      <c r="C35" s="92"/>
      <c r="D35" s="92" t="s">
        <v>199</v>
      </c>
      <c r="E35" s="94"/>
    </row>
    <row r="36" ht="14.25">
      <c r="A36" s="240" t="s">
        <v>200</v>
      </c>
    </row>
  </sheetData>
  <printOptions/>
  <pageMargins left="0.984251968503937" right="0.5905511811023623" top="0.5905511811023623" bottom="0.3937007874015748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236" customWidth="1"/>
    <col min="2" max="2" width="22.8984375" style="198" customWidth="1"/>
    <col min="3" max="11" width="9.19921875" style="198" customWidth="1"/>
    <col min="12" max="12" width="2.59765625" style="199" customWidth="1"/>
    <col min="13" max="16384" width="10.59765625" style="198" customWidth="1"/>
  </cols>
  <sheetData>
    <row r="1" spans="1:2" ht="14.25">
      <c r="A1" s="197"/>
      <c r="B1" s="197"/>
    </row>
    <row r="3" spans="1:2" ht="17.25">
      <c r="A3" s="201" t="s">
        <v>201</v>
      </c>
      <c r="B3" s="202"/>
    </row>
    <row r="4" spans="1:11" ht="15" thickBo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5" t="s">
        <v>202</v>
      </c>
    </row>
    <row r="5" spans="1:11" ht="15" thickTop="1">
      <c r="A5" s="206"/>
      <c r="B5" s="207"/>
      <c r="C5" s="208"/>
      <c r="D5" s="207"/>
      <c r="E5" s="208"/>
      <c r="F5" s="207"/>
      <c r="G5" s="208"/>
      <c r="H5" s="208"/>
      <c r="I5" s="209"/>
      <c r="J5" s="210"/>
      <c r="K5" s="207"/>
    </row>
    <row r="6" spans="1:11" ht="14.25">
      <c r="A6" s="211" t="s">
        <v>203</v>
      </c>
      <c r="B6" s="212"/>
      <c r="C6" s="213" t="s">
        <v>204</v>
      </c>
      <c r="D6" s="214"/>
      <c r="E6" s="215">
        <v>10</v>
      </c>
      <c r="F6" s="214"/>
      <c r="G6" s="215">
        <v>11</v>
      </c>
      <c r="H6" s="214"/>
      <c r="I6" s="213" t="s">
        <v>205</v>
      </c>
      <c r="J6" s="214"/>
      <c r="K6" s="216" t="s">
        <v>206</v>
      </c>
    </row>
    <row r="7" spans="1:11" ht="14.25">
      <c r="A7" s="219"/>
      <c r="B7" s="210"/>
      <c r="C7" s="220" t="s">
        <v>207</v>
      </c>
      <c r="D7" s="220" t="s">
        <v>208</v>
      </c>
      <c r="E7" s="220" t="s">
        <v>207</v>
      </c>
      <c r="F7" s="220" t="s">
        <v>208</v>
      </c>
      <c r="G7" s="220" t="s">
        <v>207</v>
      </c>
      <c r="H7" s="220" t="s">
        <v>208</v>
      </c>
      <c r="I7" s="220" t="s">
        <v>209</v>
      </c>
      <c r="J7" s="220" t="s">
        <v>210</v>
      </c>
      <c r="K7" s="220" t="s">
        <v>207</v>
      </c>
    </row>
    <row r="8" spans="1:2" ht="14.25">
      <c r="A8" s="206"/>
      <c r="B8" s="221"/>
    </row>
    <row r="9" spans="1:11" ht="14.25">
      <c r="A9" s="222" t="s">
        <v>211</v>
      </c>
      <c r="B9" s="221"/>
      <c r="C9" s="199">
        <v>243</v>
      </c>
      <c r="D9" s="223" t="s">
        <v>212</v>
      </c>
      <c r="E9" s="199">
        <v>236</v>
      </c>
      <c r="F9" s="223" t="s">
        <v>212</v>
      </c>
      <c r="G9" s="199">
        <v>229</v>
      </c>
      <c r="H9" s="223" t="s">
        <v>212</v>
      </c>
      <c r="I9" s="187" t="s">
        <v>212</v>
      </c>
      <c r="J9" s="187" t="s">
        <v>212</v>
      </c>
      <c r="K9" s="189">
        <v>4803</v>
      </c>
    </row>
    <row r="10" spans="1:11" ht="14.25">
      <c r="A10" s="222" t="s">
        <v>213</v>
      </c>
      <c r="B10" s="221"/>
      <c r="C10" s="199">
        <v>3.71</v>
      </c>
      <c r="D10" s="223" t="s">
        <v>212</v>
      </c>
      <c r="E10" s="199">
        <v>3.64</v>
      </c>
      <c r="F10" s="223" t="s">
        <v>212</v>
      </c>
      <c r="G10" s="199">
        <v>3.65</v>
      </c>
      <c r="H10" s="223" t="s">
        <v>212</v>
      </c>
      <c r="I10" s="187" t="s">
        <v>212</v>
      </c>
      <c r="J10" s="187" t="s">
        <v>212</v>
      </c>
      <c r="K10" s="225">
        <v>3.52</v>
      </c>
    </row>
    <row r="11" spans="1:11" ht="14.25">
      <c r="A11" s="222" t="s">
        <v>214</v>
      </c>
      <c r="B11" s="221"/>
      <c r="C11" s="226">
        <v>1.6</v>
      </c>
      <c r="D11" s="223" t="s">
        <v>212</v>
      </c>
      <c r="E11" s="226">
        <v>1.65</v>
      </c>
      <c r="F11" s="223" t="s">
        <v>212</v>
      </c>
      <c r="G11" s="226">
        <v>1.57</v>
      </c>
      <c r="H11" s="223" t="s">
        <v>212</v>
      </c>
      <c r="I11" s="187" t="s">
        <v>212</v>
      </c>
      <c r="J11" s="187" t="s">
        <v>212</v>
      </c>
      <c r="K11" s="225">
        <v>1.65</v>
      </c>
    </row>
    <row r="12" spans="1:11" ht="14.25">
      <c r="A12" s="206"/>
      <c r="B12" s="221"/>
      <c r="C12" s="199"/>
      <c r="D12" s="199"/>
      <c r="E12" s="199"/>
      <c r="F12" s="199"/>
      <c r="G12" s="199"/>
      <c r="H12" s="199"/>
      <c r="I12" s="186"/>
      <c r="J12" s="186"/>
      <c r="K12" s="186"/>
    </row>
    <row r="13" spans="1:11" ht="14.25">
      <c r="A13" s="227" t="s">
        <v>215</v>
      </c>
      <c r="B13" s="221"/>
      <c r="C13" s="228">
        <f>SUM(C14+C38+C49)</f>
        <v>965521</v>
      </c>
      <c r="D13" s="223" t="s">
        <v>212</v>
      </c>
      <c r="E13" s="228">
        <v>965960</v>
      </c>
      <c r="F13" s="223" t="s">
        <v>212</v>
      </c>
      <c r="G13" s="228">
        <f>SUM(G14,G38,G49)</f>
        <v>984364</v>
      </c>
      <c r="H13" s="223" t="s">
        <v>212</v>
      </c>
      <c r="I13" s="190">
        <f>G13/E13*100-100</f>
        <v>1.9052548759783008</v>
      </c>
      <c r="J13" s="193" t="s">
        <v>212</v>
      </c>
      <c r="K13" s="269">
        <f>SUM(K14,K38,K49)</f>
        <v>1060740</v>
      </c>
    </row>
    <row r="14" spans="1:11" ht="14.25">
      <c r="A14" s="227" t="s">
        <v>216</v>
      </c>
      <c r="B14" s="221"/>
      <c r="C14" s="228">
        <f>SUM(C15+C34)</f>
        <v>619071</v>
      </c>
      <c r="D14" s="230">
        <f>C14/$C$14*100</f>
        <v>100</v>
      </c>
      <c r="E14" s="228">
        <v>628105</v>
      </c>
      <c r="F14" s="230">
        <f aca="true" t="shared" si="0" ref="F14:H15">E14/$G$14*100</f>
        <v>103.18336462815023</v>
      </c>
      <c r="G14" s="228">
        <f>SUM(G17,G25,G29,G34)</f>
        <v>608727</v>
      </c>
      <c r="H14" s="230">
        <f t="shared" si="0"/>
        <v>100</v>
      </c>
      <c r="I14" s="190">
        <f>G14/E14*100-100</f>
        <v>-3.0851529600942484</v>
      </c>
      <c r="J14" s="190">
        <v>-2.8</v>
      </c>
      <c r="K14" s="186">
        <f>SUM(K17,K25,K29,K34)</f>
        <v>574676</v>
      </c>
    </row>
    <row r="15" spans="1:11" ht="14.25">
      <c r="A15" s="227" t="s">
        <v>217</v>
      </c>
      <c r="B15" s="221"/>
      <c r="C15" s="228">
        <f>SUM(C17+C25+C29)</f>
        <v>607453</v>
      </c>
      <c r="D15" s="230">
        <f aca="true" t="shared" si="1" ref="D15:D36">C15/$C$14*100</f>
        <v>98.12331703471816</v>
      </c>
      <c r="E15" s="228">
        <v>613611</v>
      </c>
      <c r="F15" s="230">
        <f t="shared" si="0"/>
        <v>100.80233010857084</v>
      </c>
      <c r="G15" s="228">
        <f>SUM(G17,G25,G29)</f>
        <v>596117</v>
      </c>
      <c r="H15" s="230">
        <f t="shared" si="0"/>
        <v>97.92846382697006</v>
      </c>
      <c r="I15" s="190">
        <f>G15/E15*100-100</f>
        <v>-2.8509919150732372</v>
      </c>
      <c r="J15" s="190">
        <v>-2.6</v>
      </c>
      <c r="K15" s="186">
        <f>SUM(K17,K25,K29)</f>
        <v>561663</v>
      </c>
    </row>
    <row r="16" spans="1:11" ht="14.25">
      <c r="A16" s="227"/>
      <c r="B16" s="221"/>
      <c r="C16" s="228"/>
      <c r="D16" s="230"/>
      <c r="E16" s="228"/>
      <c r="F16" s="230" t="s">
        <v>194</v>
      </c>
      <c r="G16" s="228"/>
      <c r="H16" s="230" t="s">
        <v>194</v>
      </c>
      <c r="I16" s="231" t="s">
        <v>194</v>
      </c>
      <c r="J16" s="190"/>
      <c r="K16" s="186"/>
    </row>
    <row r="17" spans="1:11" ht="14.25">
      <c r="A17" s="206" t="s">
        <v>218</v>
      </c>
      <c r="B17" s="233"/>
      <c r="C17" s="228">
        <f>SUM(C18+C22+C23)</f>
        <v>576486</v>
      </c>
      <c r="D17" s="230">
        <f t="shared" si="1"/>
        <v>93.12114442446827</v>
      </c>
      <c r="E17" s="228">
        <v>583655</v>
      </c>
      <c r="F17" s="230">
        <f aca="true" t="shared" si="2" ref="F17:H23">E17/$G$14*100</f>
        <v>95.88124068753316</v>
      </c>
      <c r="G17" s="228">
        <f>SUM(G18,G22,G23)</f>
        <v>563925</v>
      </c>
      <c r="H17" s="230">
        <f t="shared" si="2"/>
        <v>92.64005046597244</v>
      </c>
      <c r="I17" s="190">
        <f aca="true" t="shared" si="3" ref="I17:I23">G17/E17*100-100</f>
        <v>-3.38042165320266</v>
      </c>
      <c r="J17" s="190">
        <v>-3.1</v>
      </c>
      <c r="K17" s="186">
        <f>SUM(K18,K22,K23)</f>
        <v>537461</v>
      </c>
    </row>
    <row r="18" spans="1:11" ht="14.25">
      <c r="A18" s="199"/>
      <c r="B18" s="224" t="s">
        <v>219</v>
      </c>
      <c r="C18" s="228">
        <f>SUM(C19:C21)</f>
        <v>491565</v>
      </c>
      <c r="D18" s="230">
        <f t="shared" si="1"/>
        <v>79.40365483119061</v>
      </c>
      <c r="E18" s="228">
        <v>492987</v>
      </c>
      <c r="F18" s="230">
        <f t="shared" si="2"/>
        <v>80.98655062121443</v>
      </c>
      <c r="G18" s="228">
        <f>SUM(G19:G21)</f>
        <v>477212</v>
      </c>
      <c r="H18" s="230">
        <f t="shared" si="2"/>
        <v>78.39507693925192</v>
      </c>
      <c r="I18" s="190">
        <f t="shared" si="3"/>
        <v>-3.1998815384584134</v>
      </c>
      <c r="J18" s="190">
        <v>-2.9</v>
      </c>
      <c r="K18" s="186">
        <v>468310</v>
      </c>
    </row>
    <row r="19" spans="1:11" ht="14.25">
      <c r="A19" s="206"/>
      <c r="B19" s="234" t="s">
        <v>220</v>
      </c>
      <c r="C19" s="228">
        <v>386190</v>
      </c>
      <c r="D19" s="230">
        <f t="shared" si="1"/>
        <v>62.38218233449798</v>
      </c>
      <c r="E19" s="228">
        <v>391572</v>
      </c>
      <c r="F19" s="230">
        <f t="shared" si="2"/>
        <v>64.32637290608105</v>
      </c>
      <c r="G19" s="228">
        <v>380641</v>
      </c>
      <c r="H19" s="230">
        <f t="shared" si="2"/>
        <v>62.53065824252908</v>
      </c>
      <c r="I19" s="190">
        <f t="shared" si="3"/>
        <v>-2.7915683450297877</v>
      </c>
      <c r="J19" s="190">
        <v>-2.5</v>
      </c>
      <c r="K19" s="186">
        <v>381995</v>
      </c>
    </row>
    <row r="20" spans="1:11" ht="14.25">
      <c r="A20" s="222"/>
      <c r="B20" s="234" t="s">
        <v>221</v>
      </c>
      <c r="C20" s="228">
        <v>4550</v>
      </c>
      <c r="D20" s="230">
        <f t="shared" si="1"/>
        <v>0.7349722406638334</v>
      </c>
      <c r="E20" s="228">
        <v>4392</v>
      </c>
      <c r="F20" s="230">
        <f t="shared" si="2"/>
        <v>0.7215056995993278</v>
      </c>
      <c r="G20" s="228">
        <v>4620</v>
      </c>
      <c r="H20" s="230">
        <f t="shared" si="2"/>
        <v>0.7589609135129541</v>
      </c>
      <c r="I20" s="190">
        <f t="shared" si="3"/>
        <v>5.191256830601091</v>
      </c>
      <c r="J20" s="193">
        <v>5.5</v>
      </c>
      <c r="K20" s="186">
        <v>2467</v>
      </c>
    </row>
    <row r="21" spans="1:11" ht="14.25">
      <c r="A21" s="206"/>
      <c r="B21" s="234" t="s">
        <v>222</v>
      </c>
      <c r="C21" s="228">
        <v>100825</v>
      </c>
      <c r="D21" s="230">
        <f t="shared" si="1"/>
        <v>16.28650025602879</v>
      </c>
      <c r="E21" s="228">
        <v>97023</v>
      </c>
      <c r="F21" s="230">
        <f t="shared" si="2"/>
        <v>15.938672015534058</v>
      </c>
      <c r="G21" s="228">
        <v>91951</v>
      </c>
      <c r="H21" s="230">
        <f t="shared" si="2"/>
        <v>15.10545778320988</v>
      </c>
      <c r="I21" s="190">
        <f t="shared" si="3"/>
        <v>-5.227626439091765</v>
      </c>
      <c r="J21" s="190">
        <v>-5</v>
      </c>
      <c r="K21" s="186">
        <v>83847</v>
      </c>
    </row>
    <row r="22" spans="1:11" ht="14.25">
      <c r="A22" s="199"/>
      <c r="B22" s="224" t="s">
        <v>223</v>
      </c>
      <c r="C22" s="228">
        <v>69854</v>
      </c>
      <c r="D22" s="230">
        <f t="shared" si="1"/>
        <v>11.283681516336577</v>
      </c>
      <c r="E22" s="228">
        <v>69008</v>
      </c>
      <c r="F22" s="230">
        <f t="shared" si="2"/>
        <v>11.336444744524227</v>
      </c>
      <c r="G22" s="228">
        <v>64502</v>
      </c>
      <c r="H22" s="230">
        <f t="shared" si="2"/>
        <v>10.596211437968089</v>
      </c>
      <c r="I22" s="190">
        <f t="shared" si="3"/>
        <v>-6.529677718525377</v>
      </c>
      <c r="J22" s="190">
        <v>-6.3</v>
      </c>
      <c r="K22" s="186">
        <v>55943</v>
      </c>
    </row>
    <row r="23" spans="1:11" ht="14.25">
      <c r="A23" s="199"/>
      <c r="B23" s="224" t="s">
        <v>224</v>
      </c>
      <c r="C23" s="228">
        <v>15067</v>
      </c>
      <c r="D23" s="230">
        <f t="shared" si="1"/>
        <v>2.433808076941094</v>
      </c>
      <c r="E23" s="228">
        <v>21660</v>
      </c>
      <c r="F23" s="230">
        <f t="shared" si="2"/>
        <v>3.558245321794499</v>
      </c>
      <c r="G23" s="228">
        <v>22211</v>
      </c>
      <c r="H23" s="230">
        <f t="shared" si="2"/>
        <v>3.6487620887524295</v>
      </c>
      <c r="I23" s="190">
        <f t="shared" si="3"/>
        <v>2.5438596491228083</v>
      </c>
      <c r="J23" s="190">
        <v>2.8</v>
      </c>
      <c r="K23" s="186">
        <v>13208</v>
      </c>
    </row>
    <row r="24" spans="1:11" ht="14.25">
      <c r="A24" s="199"/>
      <c r="B24" s="224"/>
      <c r="C24" s="228"/>
      <c r="D24" s="230"/>
      <c r="E24" s="228"/>
      <c r="F24" s="230" t="s">
        <v>194</v>
      </c>
      <c r="G24" s="228"/>
      <c r="H24" s="230" t="s">
        <v>194</v>
      </c>
      <c r="I24" s="231" t="s">
        <v>194</v>
      </c>
      <c r="J24" s="190"/>
      <c r="K24" s="186"/>
    </row>
    <row r="25" spans="1:11" ht="14.25">
      <c r="A25" s="222" t="s">
        <v>225</v>
      </c>
      <c r="B25" s="233"/>
      <c r="C25" s="228">
        <f>SUM(C26:C27)</f>
        <v>5918</v>
      </c>
      <c r="D25" s="230">
        <f t="shared" si="1"/>
        <v>0.9559485099447398</v>
      </c>
      <c r="E25" s="228">
        <v>6773</v>
      </c>
      <c r="F25" s="230">
        <f aca="true" t="shared" si="4" ref="F25:H27">E25/$G$14*100</f>
        <v>1.1126498413903112</v>
      </c>
      <c r="G25" s="228">
        <f>SUM(G26:G27)</f>
        <v>3122</v>
      </c>
      <c r="H25" s="230">
        <f t="shared" si="4"/>
        <v>0.512873587010269</v>
      </c>
      <c r="I25" s="190">
        <f>G25/E25*100-100</f>
        <v>-53.905211870662924</v>
      </c>
      <c r="J25" s="190">
        <v>-53.8</v>
      </c>
      <c r="K25" s="186">
        <v>3427</v>
      </c>
    </row>
    <row r="26" spans="1:11" ht="14.25">
      <c r="A26" s="222"/>
      <c r="B26" s="224" t="s">
        <v>226</v>
      </c>
      <c r="C26" s="228">
        <v>3560</v>
      </c>
      <c r="D26" s="230">
        <f t="shared" si="1"/>
        <v>0.5750552036842301</v>
      </c>
      <c r="E26" s="228">
        <v>3589</v>
      </c>
      <c r="F26" s="230">
        <f t="shared" si="4"/>
        <v>0.5895910646316</v>
      </c>
      <c r="G26" s="228">
        <v>1221</v>
      </c>
      <c r="H26" s="230">
        <f t="shared" si="4"/>
        <v>0.20058252714270927</v>
      </c>
      <c r="I26" s="190">
        <f>G26/E26*100-100</f>
        <v>-65.97938144329896</v>
      </c>
      <c r="J26" s="190">
        <v>-65.9</v>
      </c>
      <c r="K26" s="186">
        <v>2475</v>
      </c>
    </row>
    <row r="27" spans="1:11" ht="14.25">
      <c r="A27" s="222"/>
      <c r="B27" s="224" t="s">
        <v>227</v>
      </c>
      <c r="C27" s="228">
        <v>2358</v>
      </c>
      <c r="D27" s="230">
        <f t="shared" si="1"/>
        <v>0.3808933062605097</v>
      </c>
      <c r="E27" s="228">
        <v>3184</v>
      </c>
      <c r="F27" s="230">
        <f t="shared" si="4"/>
        <v>0.5230587767587112</v>
      </c>
      <c r="G27" s="228">
        <v>1901</v>
      </c>
      <c r="H27" s="230">
        <f t="shared" si="4"/>
        <v>0.3122910598675597</v>
      </c>
      <c r="I27" s="190">
        <f>G27/E27*100-100</f>
        <v>-40.29522613065326</v>
      </c>
      <c r="J27" s="190">
        <v>-40.1</v>
      </c>
      <c r="K27" s="186">
        <v>951</v>
      </c>
    </row>
    <row r="28" spans="1:11" ht="14.25">
      <c r="A28" s="199"/>
      <c r="B28" s="199"/>
      <c r="C28" s="228"/>
      <c r="D28" s="230"/>
      <c r="E28" s="228"/>
      <c r="F28" s="230" t="s">
        <v>194</v>
      </c>
      <c r="G28" s="228"/>
      <c r="H28" s="230" t="s">
        <v>194</v>
      </c>
      <c r="I28" s="231" t="s">
        <v>194</v>
      </c>
      <c r="J28"/>
      <c r="K28" s="199"/>
    </row>
    <row r="29" spans="1:11" ht="14.25">
      <c r="A29" s="222" t="s">
        <v>228</v>
      </c>
      <c r="B29" s="233"/>
      <c r="C29" s="228">
        <f>SUM(C30:C32)</f>
        <v>25049</v>
      </c>
      <c r="D29" s="230">
        <f t="shared" si="1"/>
        <v>4.0462241003051345</v>
      </c>
      <c r="E29" s="228">
        <v>23183</v>
      </c>
      <c r="F29" s="230">
        <f aca="true" t="shared" si="5" ref="F29:H32">E29/$G$14*100</f>
        <v>3.8084395796473625</v>
      </c>
      <c r="G29" s="228">
        <f>SUM(G30:G32)</f>
        <v>29070</v>
      </c>
      <c r="H29" s="230">
        <f t="shared" si="5"/>
        <v>4.775539773987354</v>
      </c>
      <c r="I29" s="190">
        <f>G29/E29*100-100</f>
        <v>25.393607384721562</v>
      </c>
      <c r="J29" s="193">
        <v>25.8</v>
      </c>
      <c r="K29" s="186">
        <v>20775</v>
      </c>
    </row>
    <row r="30" spans="1:11" ht="14.25">
      <c r="A30" s="206"/>
      <c r="B30" s="224" t="s">
        <v>229</v>
      </c>
      <c r="C30" s="228">
        <v>2399</v>
      </c>
      <c r="D30" s="230">
        <f t="shared" si="1"/>
        <v>0.38751613304451343</v>
      </c>
      <c r="E30" s="228">
        <v>1586</v>
      </c>
      <c r="F30" s="230">
        <f t="shared" si="5"/>
        <v>0.2605437248553128</v>
      </c>
      <c r="G30" s="228">
        <v>1281</v>
      </c>
      <c r="H30" s="230">
        <f t="shared" si="5"/>
        <v>0.21043916238313726</v>
      </c>
      <c r="I30" s="190">
        <f>G30/E30*100-100</f>
        <v>-19.230769230769226</v>
      </c>
      <c r="J30" s="193">
        <v>-19</v>
      </c>
      <c r="K30" s="186">
        <v>883</v>
      </c>
    </row>
    <row r="31" spans="1:11" ht="14.25">
      <c r="A31" s="206"/>
      <c r="B31" s="224" t="s">
        <v>230</v>
      </c>
      <c r="C31" s="228">
        <v>21113</v>
      </c>
      <c r="D31" s="230">
        <f t="shared" si="1"/>
        <v>3.4104327290407723</v>
      </c>
      <c r="E31" s="228">
        <v>20945</v>
      </c>
      <c r="F31" s="230">
        <f t="shared" si="5"/>
        <v>3.440787085179399</v>
      </c>
      <c r="G31" s="228">
        <v>27574</v>
      </c>
      <c r="H31" s="230">
        <f t="shared" si="5"/>
        <v>4.529781001992683</v>
      </c>
      <c r="I31" s="190">
        <f>G31/E31*100-100</f>
        <v>31.649558367152054</v>
      </c>
      <c r="J31" s="193">
        <v>32</v>
      </c>
      <c r="K31" s="186">
        <v>19300</v>
      </c>
    </row>
    <row r="32" spans="1:11" ht="14.25">
      <c r="A32" s="206"/>
      <c r="B32" s="224" t="s">
        <v>231</v>
      </c>
      <c r="C32" s="228">
        <v>1537</v>
      </c>
      <c r="D32" s="230">
        <f t="shared" si="1"/>
        <v>0.24827523821984876</v>
      </c>
      <c r="E32" s="228">
        <v>652</v>
      </c>
      <c r="F32" s="230">
        <f t="shared" si="5"/>
        <v>0.10710876961265066</v>
      </c>
      <c r="G32" s="228">
        <v>215</v>
      </c>
      <c r="H32" s="230">
        <f t="shared" si="5"/>
        <v>0.035319609611533576</v>
      </c>
      <c r="I32" s="190">
        <f>G32/E32*100-100</f>
        <v>-67.02453987730061</v>
      </c>
      <c r="J32" s="193">
        <v>-66.9</v>
      </c>
      <c r="K32" s="186">
        <v>593</v>
      </c>
    </row>
    <row r="33" spans="1:11" ht="14.25">
      <c r="A33" s="206"/>
      <c r="B33" s="224"/>
      <c r="C33" s="228"/>
      <c r="D33" s="230"/>
      <c r="E33" s="228"/>
      <c r="F33" s="230" t="s">
        <v>194</v>
      </c>
      <c r="G33" s="228"/>
      <c r="H33" s="230" t="s">
        <v>194</v>
      </c>
      <c r="I33" s="231" t="s">
        <v>194</v>
      </c>
      <c r="J33" s="193"/>
      <c r="K33" s="186"/>
    </row>
    <row r="34" spans="1:11" ht="14.25">
      <c r="A34" s="222" t="s">
        <v>232</v>
      </c>
      <c r="B34" s="233"/>
      <c r="C34" s="228">
        <f>SUM(C35:C36)</f>
        <v>11618</v>
      </c>
      <c r="D34" s="230">
        <f t="shared" si="1"/>
        <v>1.8766829652818495</v>
      </c>
      <c r="E34" s="228">
        <v>14494</v>
      </c>
      <c r="F34" s="230">
        <f aca="true" t="shared" si="6" ref="F34:H36">E34/$G$14*100</f>
        <v>2.3810345195793845</v>
      </c>
      <c r="G34" s="228">
        <f>SUM(G35:G36)</f>
        <v>12610</v>
      </c>
      <c r="H34" s="230">
        <f t="shared" si="6"/>
        <v>2.071536173029946</v>
      </c>
      <c r="I34" s="190">
        <f>G34/E34*100-100</f>
        <v>-12.998482130536772</v>
      </c>
      <c r="J34" s="193">
        <v>-12.7</v>
      </c>
      <c r="K34" s="186">
        <f>SUM(K35:K36)</f>
        <v>13013</v>
      </c>
    </row>
    <row r="35" spans="1:11" ht="14.25">
      <c r="A35" s="206"/>
      <c r="B35" s="224" t="s">
        <v>233</v>
      </c>
      <c r="C35" s="228">
        <v>8138</v>
      </c>
      <c r="D35" s="230">
        <f t="shared" si="1"/>
        <v>1.3145503504444565</v>
      </c>
      <c r="E35" s="228">
        <v>6306</v>
      </c>
      <c r="F35" s="230">
        <f t="shared" si="6"/>
        <v>1.0359323637689801</v>
      </c>
      <c r="G35" s="228">
        <v>8446</v>
      </c>
      <c r="H35" s="230">
        <f t="shared" si="6"/>
        <v>1.3874856873442447</v>
      </c>
      <c r="I35" s="190">
        <f>G35/E35*100-100</f>
        <v>33.9359340310815</v>
      </c>
      <c r="J35" s="193">
        <v>34.3</v>
      </c>
      <c r="K35" s="186">
        <v>7637</v>
      </c>
    </row>
    <row r="36" spans="1:11" ht="14.25">
      <c r="A36" s="206"/>
      <c r="B36" s="224" t="s">
        <v>234</v>
      </c>
      <c r="C36" s="228">
        <v>3480</v>
      </c>
      <c r="D36" s="230">
        <f t="shared" si="1"/>
        <v>0.5621326148373934</v>
      </c>
      <c r="E36" s="228">
        <v>8188</v>
      </c>
      <c r="F36" s="230">
        <f t="shared" si="6"/>
        <v>1.3451021558104044</v>
      </c>
      <c r="G36" s="228">
        <v>4164</v>
      </c>
      <c r="H36" s="230">
        <f t="shared" si="6"/>
        <v>0.6840504856857015</v>
      </c>
      <c r="I36" s="190">
        <f>G36/E36*100-100</f>
        <v>-49.14509037616024</v>
      </c>
      <c r="J36" s="193">
        <v>-49</v>
      </c>
      <c r="K36" s="186">
        <v>5376</v>
      </c>
    </row>
    <row r="37" spans="1:11" ht="14.25">
      <c r="A37" s="206"/>
      <c r="B37" s="221"/>
      <c r="C37" s="228"/>
      <c r="D37" s="230"/>
      <c r="E37" s="228"/>
      <c r="F37" s="230" t="s">
        <v>194</v>
      </c>
      <c r="G37" s="228"/>
      <c r="H37" s="230" t="s">
        <v>194</v>
      </c>
      <c r="I37" s="231" t="s">
        <v>194</v>
      </c>
      <c r="J37" s="192"/>
      <c r="K37" s="186"/>
    </row>
    <row r="38" spans="1:11" ht="14.25">
      <c r="A38" s="222" t="s">
        <v>235</v>
      </c>
      <c r="B38" s="221"/>
      <c r="C38" s="228">
        <f>SUM(C39:C47)</f>
        <v>249459</v>
      </c>
      <c r="D38" s="230">
        <f>C38/$C$38*100</f>
        <v>100</v>
      </c>
      <c r="E38" s="228">
        <v>243330</v>
      </c>
      <c r="F38" s="192">
        <f>E38/$E$38*100</f>
        <v>100</v>
      </c>
      <c r="G38" s="228">
        <f>SUM(G39:G47)</f>
        <v>277214</v>
      </c>
      <c r="H38" s="192">
        <f aca="true" t="shared" si="7" ref="H38:H47">G38/$G$38*100</f>
        <v>100</v>
      </c>
      <c r="I38" s="190">
        <f aca="true" t="shared" si="8" ref="I38:I45">G38/E38*100-100</f>
        <v>13.9251222619488</v>
      </c>
      <c r="J38" s="193" t="s">
        <v>212</v>
      </c>
      <c r="K38" s="186">
        <v>400347</v>
      </c>
    </row>
    <row r="39" spans="1:11" ht="14.25">
      <c r="A39" s="206"/>
      <c r="B39" s="224" t="s">
        <v>236</v>
      </c>
      <c r="C39" s="228">
        <v>224500</v>
      </c>
      <c r="D39" s="230">
        <f aca="true" t="shared" si="9" ref="D39:D47">C39/$C$38*100</f>
        <v>89.9947486360484</v>
      </c>
      <c r="E39" s="228">
        <v>230214</v>
      </c>
      <c r="F39" s="192">
        <f aca="true" t="shared" si="10" ref="F39:F47">E39/$E$38*100</f>
        <v>94.60978917519418</v>
      </c>
      <c r="G39" s="228">
        <v>262385</v>
      </c>
      <c r="H39" s="192">
        <f t="shared" si="7"/>
        <v>94.65070306694467</v>
      </c>
      <c r="I39" s="190">
        <f t="shared" si="8"/>
        <v>13.974389046713071</v>
      </c>
      <c r="J39" s="193" t="s">
        <v>212</v>
      </c>
      <c r="K39" s="186">
        <v>362157</v>
      </c>
    </row>
    <row r="40" spans="1:11" ht="14.25">
      <c r="A40" s="206"/>
      <c r="B40" s="224" t="s">
        <v>237</v>
      </c>
      <c r="C40" s="228">
        <v>5776</v>
      </c>
      <c r="D40" s="230">
        <f t="shared" si="9"/>
        <v>2.3154105484267955</v>
      </c>
      <c r="E40" s="228">
        <v>5229</v>
      </c>
      <c r="F40" s="192">
        <f t="shared" si="10"/>
        <v>2.1489335470348907</v>
      </c>
      <c r="G40" s="228">
        <v>7937</v>
      </c>
      <c r="H40" s="192">
        <f t="shared" si="7"/>
        <v>2.8631310106993153</v>
      </c>
      <c r="I40" s="190">
        <f t="shared" si="8"/>
        <v>51.78810480015298</v>
      </c>
      <c r="J40" s="193" t="s">
        <v>212</v>
      </c>
      <c r="K40" s="186">
        <v>5198</v>
      </c>
    </row>
    <row r="41" spans="1:11" ht="14.25">
      <c r="A41" s="206"/>
      <c r="B41" s="224" t="s">
        <v>238</v>
      </c>
      <c r="C41" s="228">
        <v>8027</v>
      </c>
      <c r="D41" s="230">
        <f t="shared" si="9"/>
        <v>3.217763239650604</v>
      </c>
      <c r="E41" s="228">
        <v>248</v>
      </c>
      <c r="F41" s="192">
        <f t="shared" si="10"/>
        <v>0.10191920437266264</v>
      </c>
      <c r="G41" s="228">
        <v>325</v>
      </c>
      <c r="H41" s="192">
        <f t="shared" si="7"/>
        <v>0.11723794613547657</v>
      </c>
      <c r="I41" s="190">
        <f t="shared" si="8"/>
        <v>31.048387096774206</v>
      </c>
      <c r="J41" s="193" t="s">
        <v>212</v>
      </c>
      <c r="K41" s="186">
        <v>6640</v>
      </c>
    </row>
    <row r="42" spans="1:11" ht="14.25">
      <c r="A42" s="206"/>
      <c r="B42" s="224" t="s">
        <v>239</v>
      </c>
      <c r="C42" s="228">
        <v>4255</v>
      </c>
      <c r="D42" s="230">
        <f t="shared" si="9"/>
        <v>1.7056911155741026</v>
      </c>
      <c r="E42" s="228">
        <v>1421</v>
      </c>
      <c r="F42" s="192">
        <f t="shared" si="10"/>
        <v>0.5839806024740064</v>
      </c>
      <c r="G42" s="228">
        <v>756</v>
      </c>
      <c r="H42" s="192">
        <f t="shared" si="7"/>
        <v>0.27271349931821626</v>
      </c>
      <c r="I42" s="190">
        <f t="shared" si="8"/>
        <v>-46.79802955665024</v>
      </c>
      <c r="J42" s="193" t="s">
        <v>212</v>
      </c>
      <c r="K42" s="186">
        <v>1365</v>
      </c>
    </row>
    <row r="43" spans="1:11" ht="14.25">
      <c r="A43" s="206"/>
      <c r="B43" s="224" t="s">
        <v>240</v>
      </c>
      <c r="C43" s="228">
        <v>1430</v>
      </c>
      <c r="D43" s="230">
        <f t="shared" si="9"/>
        <v>0.573240492425609</v>
      </c>
      <c r="E43" s="228">
        <v>1255</v>
      </c>
      <c r="F43" s="192">
        <f t="shared" si="10"/>
        <v>0.5157604898697242</v>
      </c>
      <c r="G43" s="228">
        <v>1785</v>
      </c>
      <c r="H43" s="192">
        <f t="shared" si="7"/>
        <v>0.6439068733902328</v>
      </c>
      <c r="I43" s="190">
        <f t="shared" si="8"/>
        <v>42.23107569721117</v>
      </c>
      <c r="J43" s="193" t="s">
        <v>212</v>
      </c>
      <c r="K43" s="186">
        <v>6042</v>
      </c>
    </row>
    <row r="44" spans="1:11" ht="14.25">
      <c r="A44" s="206"/>
      <c r="B44" s="224" t="s">
        <v>241</v>
      </c>
      <c r="C44" s="228">
        <v>3362</v>
      </c>
      <c r="D44" s="230">
        <f t="shared" si="9"/>
        <v>1.3477164584160124</v>
      </c>
      <c r="E44" s="228">
        <v>3530</v>
      </c>
      <c r="F44" s="192">
        <f t="shared" si="10"/>
        <v>1.4507048041753996</v>
      </c>
      <c r="G44" s="228">
        <v>3279</v>
      </c>
      <c r="H44" s="192">
        <f t="shared" si="7"/>
        <v>1.1828406934714697</v>
      </c>
      <c r="I44" s="190">
        <f t="shared" si="8"/>
        <v>-7.110481586402258</v>
      </c>
      <c r="J44" s="193" t="s">
        <v>212</v>
      </c>
      <c r="K44" s="186">
        <v>16851</v>
      </c>
    </row>
    <row r="45" spans="1:11" ht="14.25">
      <c r="A45" s="206"/>
      <c r="B45" s="224" t="s">
        <v>242</v>
      </c>
      <c r="C45" s="228">
        <v>1295</v>
      </c>
      <c r="D45" s="230">
        <f t="shared" si="9"/>
        <v>0.5191233830008137</v>
      </c>
      <c r="E45" s="228">
        <v>764</v>
      </c>
      <c r="F45" s="192">
        <f t="shared" si="10"/>
        <v>0.31397690379320264</v>
      </c>
      <c r="G45" s="228">
        <v>3</v>
      </c>
      <c r="H45" s="192">
        <f t="shared" si="7"/>
        <v>0.0010821964258659375</v>
      </c>
      <c r="I45" s="190">
        <f t="shared" si="8"/>
        <v>-99.60732984293193</v>
      </c>
      <c r="J45" s="193" t="s">
        <v>212</v>
      </c>
      <c r="K45" s="186">
        <v>528</v>
      </c>
    </row>
    <row r="46" spans="1:11" ht="14.25">
      <c r="A46" s="206"/>
      <c r="B46" s="224" t="s">
        <v>243</v>
      </c>
      <c r="C46" s="228">
        <v>127</v>
      </c>
      <c r="D46" s="230">
        <f t="shared" si="9"/>
        <v>0.05091016960702961</v>
      </c>
      <c r="E46" s="228">
        <v>0</v>
      </c>
      <c r="F46" s="192">
        <f t="shared" si="10"/>
        <v>0</v>
      </c>
      <c r="G46" s="228">
        <v>0</v>
      </c>
      <c r="H46" s="192">
        <f t="shared" si="7"/>
        <v>0</v>
      </c>
      <c r="I46" s="193" t="s">
        <v>212</v>
      </c>
      <c r="J46" s="193" t="s">
        <v>212</v>
      </c>
      <c r="K46" s="186">
        <v>520</v>
      </c>
    </row>
    <row r="47" spans="1:11" ht="14.25">
      <c r="A47" s="206"/>
      <c r="B47" s="224" t="s">
        <v>234</v>
      </c>
      <c r="C47" s="228">
        <v>687</v>
      </c>
      <c r="D47" s="230">
        <f t="shared" si="9"/>
        <v>0.27539595685062473</v>
      </c>
      <c r="E47" s="228">
        <v>669</v>
      </c>
      <c r="F47" s="192">
        <f t="shared" si="10"/>
        <v>0.2749352730859327</v>
      </c>
      <c r="G47" s="228">
        <v>744</v>
      </c>
      <c r="H47" s="192">
        <f t="shared" si="7"/>
        <v>0.2683847136147525</v>
      </c>
      <c r="I47" s="190">
        <f>G47/E47*100-100</f>
        <v>11.21076233183858</v>
      </c>
      <c r="J47" s="193" t="s">
        <v>212</v>
      </c>
      <c r="K47" s="186">
        <v>1045</v>
      </c>
    </row>
    <row r="48" spans="1:11" ht="14.25">
      <c r="A48" s="206"/>
      <c r="B48" s="221"/>
      <c r="C48" s="228"/>
      <c r="D48" s="199"/>
      <c r="E48" s="228"/>
      <c r="F48" s="199"/>
      <c r="G48" s="228"/>
      <c r="H48" s="199"/>
      <c r="I48" s="232"/>
      <c r="J48" s="193"/>
      <c r="K48" s="186"/>
    </row>
    <row r="49" spans="1:11" ht="14.25">
      <c r="A49" s="206"/>
      <c r="B49" s="224" t="s">
        <v>244</v>
      </c>
      <c r="C49" s="228">
        <v>96991</v>
      </c>
      <c r="D49" s="223" t="s">
        <v>212</v>
      </c>
      <c r="E49" s="228">
        <v>94525</v>
      </c>
      <c r="F49" s="223" t="s">
        <v>212</v>
      </c>
      <c r="G49" s="228">
        <v>98423</v>
      </c>
      <c r="H49" s="223" t="s">
        <v>212</v>
      </c>
      <c r="I49" s="190">
        <f>G49/E49*100-100</f>
        <v>4.123776778629988</v>
      </c>
      <c r="J49" s="193" t="s">
        <v>212</v>
      </c>
      <c r="K49" s="186">
        <v>85717</v>
      </c>
    </row>
    <row r="50" spans="1:11" ht="14.25">
      <c r="A50" s="219"/>
      <c r="B50" s="210"/>
      <c r="C50" s="196"/>
      <c r="D50" s="196"/>
      <c r="E50" s="196"/>
      <c r="F50" s="196"/>
      <c r="G50" s="196"/>
      <c r="H50" s="196"/>
      <c r="I50" s="196"/>
      <c r="J50" s="196"/>
      <c r="K50" s="196"/>
    </row>
    <row r="51" ht="14.25">
      <c r="A51" s="236" t="s">
        <v>245</v>
      </c>
    </row>
  </sheetData>
  <printOptions/>
  <pageMargins left="0.7874015748031497" right="0" top="0.5905511811023623" bottom="0.5905511811023623" header="0.5118110236220472" footer="0.5118110236220472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workbookViewId="0" topLeftCell="A1">
      <selection activeCell="J1" sqref="J1"/>
    </sheetView>
  </sheetViews>
  <sheetFormatPr defaultColWidth="8.796875" defaultRowHeight="15"/>
  <cols>
    <col min="1" max="1" width="25.59765625" style="198" customWidth="1"/>
    <col min="2" max="9" width="10" style="198" customWidth="1"/>
    <col min="10" max="16384" width="10.59765625" style="198" customWidth="1"/>
  </cols>
  <sheetData>
    <row r="1" ht="14.25">
      <c r="J1" s="200"/>
    </row>
    <row r="3" ht="17.25">
      <c r="A3" s="201" t="s">
        <v>246</v>
      </c>
    </row>
    <row r="4" spans="1:10" ht="15" thickBot="1">
      <c r="A4" s="204"/>
      <c r="B4" s="204"/>
      <c r="C4" s="204"/>
      <c r="D4" s="204"/>
      <c r="E4" s="204"/>
      <c r="F4" s="204"/>
      <c r="G4" s="204"/>
      <c r="H4" s="204"/>
      <c r="I4" s="204"/>
      <c r="J4" s="205" t="s">
        <v>202</v>
      </c>
    </row>
    <row r="5" spans="1:11" ht="15" thickTop="1">
      <c r="A5" s="207"/>
      <c r="B5" s="208"/>
      <c r="C5" s="207"/>
      <c r="D5" s="208"/>
      <c r="E5" s="208"/>
      <c r="F5" s="268"/>
      <c r="G5" s="208"/>
      <c r="H5" s="209"/>
      <c r="I5" s="210"/>
      <c r="J5" s="268"/>
      <c r="K5" s="208"/>
    </row>
    <row r="6" spans="1:11" ht="14.25">
      <c r="A6" s="218" t="s">
        <v>203</v>
      </c>
      <c r="B6" s="213" t="s">
        <v>204</v>
      </c>
      <c r="C6" s="214"/>
      <c r="D6" s="215">
        <v>10</v>
      </c>
      <c r="E6" s="214"/>
      <c r="F6" s="215">
        <v>11</v>
      </c>
      <c r="G6" s="214"/>
      <c r="H6" s="213" t="s">
        <v>205</v>
      </c>
      <c r="I6" s="214"/>
      <c r="J6" s="274" t="s">
        <v>206</v>
      </c>
      <c r="K6" s="208"/>
    </row>
    <row r="7" spans="1:11" ht="14.25">
      <c r="A7" s="210"/>
      <c r="B7" s="220" t="s">
        <v>207</v>
      </c>
      <c r="C7" s="220" t="s">
        <v>208</v>
      </c>
      <c r="D7" s="220" t="s">
        <v>207</v>
      </c>
      <c r="E7" s="220" t="s">
        <v>208</v>
      </c>
      <c r="F7" s="220" t="s">
        <v>207</v>
      </c>
      <c r="G7" s="220" t="s">
        <v>208</v>
      </c>
      <c r="H7" s="220" t="s">
        <v>209</v>
      </c>
      <c r="I7" s="220" t="s">
        <v>210</v>
      </c>
      <c r="J7" s="217" t="s">
        <v>207</v>
      </c>
      <c r="K7" s="208"/>
    </row>
    <row r="8" ht="14.25">
      <c r="A8" s="221"/>
    </row>
    <row r="9" spans="1:10" ht="14.25">
      <c r="A9" s="224" t="s">
        <v>247</v>
      </c>
      <c r="B9" s="186">
        <v>243</v>
      </c>
      <c r="C9" s="187" t="s">
        <v>212</v>
      </c>
      <c r="D9" s="186">
        <v>236</v>
      </c>
      <c r="E9" s="187" t="s">
        <v>212</v>
      </c>
      <c r="F9" s="186">
        <v>229</v>
      </c>
      <c r="G9" s="187" t="s">
        <v>212</v>
      </c>
      <c r="H9" s="187" t="s">
        <v>212</v>
      </c>
      <c r="I9" s="187" t="s">
        <v>212</v>
      </c>
      <c r="J9" s="186">
        <v>4803</v>
      </c>
    </row>
    <row r="10" spans="1:10" ht="14.25">
      <c r="A10" s="224" t="s">
        <v>248</v>
      </c>
      <c r="B10" s="188">
        <v>3.71</v>
      </c>
      <c r="C10" s="187" t="s">
        <v>212</v>
      </c>
      <c r="D10" s="188">
        <v>3.64</v>
      </c>
      <c r="E10" s="187" t="s">
        <v>212</v>
      </c>
      <c r="F10" s="188">
        <v>3.65</v>
      </c>
      <c r="G10" s="187" t="s">
        <v>212</v>
      </c>
      <c r="H10" s="187" t="s">
        <v>212</v>
      </c>
      <c r="I10" s="187" t="s">
        <v>212</v>
      </c>
      <c r="J10" s="188">
        <v>3.52</v>
      </c>
    </row>
    <row r="11" spans="1:10" ht="14.25">
      <c r="A11" s="224" t="s">
        <v>249</v>
      </c>
      <c r="B11" s="188">
        <v>1.6</v>
      </c>
      <c r="C11" s="187" t="s">
        <v>212</v>
      </c>
      <c r="D11" s="188">
        <v>1.65</v>
      </c>
      <c r="E11" s="187" t="s">
        <v>212</v>
      </c>
      <c r="F11" s="188">
        <v>1.57</v>
      </c>
      <c r="G11" s="187" t="s">
        <v>212</v>
      </c>
      <c r="H11" s="187" t="s">
        <v>212</v>
      </c>
      <c r="I11" s="187" t="s">
        <v>212</v>
      </c>
      <c r="J11" s="188">
        <v>1.65</v>
      </c>
    </row>
    <row r="12" spans="1:10" ht="14.25">
      <c r="A12" s="221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4.25">
      <c r="A13" s="229" t="s">
        <v>250</v>
      </c>
      <c r="B13" s="189">
        <v>965521</v>
      </c>
      <c r="C13" s="187" t="s">
        <v>212</v>
      </c>
      <c r="D13" s="189">
        <f>SUM(D14+D34+D45)</f>
        <v>965963</v>
      </c>
      <c r="E13" s="187" t="s">
        <v>212</v>
      </c>
      <c r="F13" s="189">
        <f>SUM(F14+F34+F45)</f>
        <v>984364</v>
      </c>
      <c r="G13" s="187" t="s">
        <v>212</v>
      </c>
      <c r="H13" s="190">
        <f>((F13/D13)-1)*100</f>
        <v>1.9049383879092607</v>
      </c>
      <c r="I13" s="187" t="s">
        <v>212</v>
      </c>
      <c r="J13" s="191">
        <v>1060740</v>
      </c>
    </row>
    <row r="14" spans="1:10" ht="14.25">
      <c r="A14" s="229" t="s">
        <v>251</v>
      </c>
      <c r="B14" s="186">
        <v>460323</v>
      </c>
      <c r="C14" s="195">
        <f>B14/$B$14*100</f>
        <v>100</v>
      </c>
      <c r="D14" s="186">
        <f>SUM(D15+D28)</f>
        <v>454072</v>
      </c>
      <c r="E14" s="195">
        <f>D14/$D$14*100</f>
        <v>100</v>
      </c>
      <c r="F14" s="186">
        <f>SUM(F15+F28)</f>
        <v>440094</v>
      </c>
      <c r="G14" s="195">
        <f>F14/$F$14*100</f>
        <v>100</v>
      </c>
      <c r="H14" s="190">
        <f>((F14/D14)-1)*100</f>
        <v>-3.078366426469814</v>
      </c>
      <c r="I14" s="187" t="s">
        <v>212</v>
      </c>
      <c r="J14" s="186">
        <v>436943</v>
      </c>
    </row>
    <row r="15" spans="1:10" ht="14.25">
      <c r="A15" s="229" t="s">
        <v>252</v>
      </c>
      <c r="B15" s="186">
        <v>351622</v>
      </c>
      <c r="C15" s="195">
        <f aca="true" t="shared" si="0" ref="C15:C32">B15/$B$14*100</f>
        <v>76.3859290107164</v>
      </c>
      <c r="D15" s="186">
        <f>SUM(D17:D26)</f>
        <v>347881</v>
      </c>
      <c r="E15" s="195">
        <f aca="true" t="shared" si="1" ref="E15:E32">D15/$D$14*100</f>
        <v>76.61362074737046</v>
      </c>
      <c r="F15" s="186">
        <f>SUM(F17:F26)</f>
        <v>342126</v>
      </c>
      <c r="G15" s="195">
        <f aca="true" t="shared" si="2" ref="G15:G32">F15/$F$14*100</f>
        <v>77.73930114929992</v>
      </c>
      <c r="H15" s="190">
        <f>((F15/D15)-1)*100</f>
        <v>-1.654301327177976</v>
      </c>
      <c r="I15" s="190">
        <v>-1.4</v>
      </c>
      <c r="J15" s="186">
        <v>346177</v>
      </c>
    </row>
    <row r="16" spans="1:10" ht="14.25">
      <c r="A16" s="221"/>
      <c r="B16" s="186"/>
      <c r="C16" s="195"/>
      <c r="D16" s="186"/>
      <c r="E16" s="195"/>
      <c r="F16" s="186"/>
      <c r="G16" s="195"/>
      <c r="H16" s="232"/>
      <c r="I16" s="190"/>
      <c r="J16" s="186"/>
    </row>
    <row r="17" spans="1:10" ht="14.25">
      <c r="A17" s="224" t="s">
        <v>151</v>
      </c>
      <c r="B17" s="186">
        <v>79801</v>
      </c>
      <c r="C17" s="195">
        <f t="shared" si="0"/>
        <v>17.335870682108</v>
      </c>
      <c r="D17" s="186">
        <v>78994</v>
      </c>
      <c r="E17" s="195">
        <f t="shared" si="1"/>
        <v>17.396800507408518</v>
      </c>
      <c r="F17" s="186">
        <v>77564</v>
      </c>
      <c r="G17" s="195">
        <f t="shared" si="2"/>
        <v>17.624416601907775</v>
      </c>
      <c r="H17" s="190">
        <f aca="true" t="shared" si="3" ref="H17:H26">((F17/D17)-1)*100</f>
        <v>-1.8102640706889161</v>
      </c>
      <c r="I17" s="190">
        <v>-2.2</v>
      </c>
      <c r="J17" s="186">
        <v>78059</v>
      </c>
    </row>
    <row r="18" spans="1:10" ht="14.25">
      <c r="A18" s="224" t="s">
        <v>152</v>
      </c>
      <c r="B18" s="186">
        <v>13852</v>
      </c>
      <c r="C18" s="195">
        <f t="shared" si="0"/>
        <v>3.009191372145211</v>
      </c>
      <c r="D18" s="186">
        <v>12062</v>
      </c>
      <c r="E18" s="195">
        <f t="shared" si="1"/>
        <v>2.65640691344104</v>
      </c>
      <c r="F18" s="186">
        <v>12564</v>
      </c>
      <c r="G18" s="195">
        <f t="shared" si="2"/>
        <v>2.854844646825451</v>
      </c>
      <c r="H18" s="190">
        <f t="shared" si="3"/>
        <v>4.16183054219863</v>
      </c>
      <c r="I18" s="190">
        <v>4.2</v>
      </c>
      <c r="J18" s="186">
        <v>22614</v>
      </c>
    </row>
    <row r="19" spans="1:10" ht="14.25">
      <c r="A19" s="224" t="s">
        <v>153</v>
      </c>
      <c r="B19" s="186">
        <v>22830</v>
      </c>
      <c r="C19" s="195">
        <f t="shared" si="0"/>
        <v>4.95956100390378</v>
      </c>
      <c r="D19" s="186">
        <v>22695</v>
      </c>
      <c r="E19" s="195">
        <f t="shared" si="1"/>
        <v>4.998106027237971</v>
      </c>
      <c r="F19" s="186">
        <v>22291</v>
      </c>
      <c r="G19" s="195">
        <f t="shared" si="2"/>
        <v>5.06505428385754</v>
      </c>
      <c r="H19" s="190">
        <f t="shared" si="3"/>
        <v>-1.7801277814496586</v>
      </c>
      <c r="I19" s="190">
        <v>0.4</v>
      </c>
      <c r="J19" s="186">
        <v>20680</v>
      </c>
    </row>
    <row r="20" spans="1:11" ht="14.25">
      <c r="A20" s="224" t="s">
        <v>154</v>
      </c>
      <c r="B20" s="186">
        <v>13149</v>
      </c>
      <c r="C20" s="195">
        <f t="shared" si="0"/>
        <v>2.856472520382427</v>
      </c>
      <c r="D20" s="186">
        <v>11501</v>
      </c>
      <c r="E20" s="195">
        <f t="shared" si="1"/>
        <v>2.5328582251272924</v>
      </c>
      <c r="F20" s="186">
        <v>11497</v>
      </c>
      <c r="G20" s="195">
        <f t="shared" si="2"/>
        <v>2.6123964425781763</v>
      </c>
      <c r="H20" s="190">
        <f t="shared" si="3"/>
        <v>-0.03477958438397044</v>
      </c>
      <c r="I20" s="193">
        <v>1.2</v>
      </c>
      <c r="J20" s="186">
        <v>12110</v>
      </c>
      <c r="K20" s="275"/>
    </row>
    <row r="21" spans="1:10" ht="14.25">
      <c r="A21" s="224" t="s">
        <v>155</v>
      </c>
      <c r="B21" s="186">
        <v>20334</v>
      </c>
      <c r="C21" s="195">
        <f t="shared" si="0"/>
        <v>4.417333046578164</v>
      </c>
      <c r="D21" s="186">
        <v>19496</v>
      </c>
      <c r="E21" s="195">
        <f t="shared" si="1"/>
        <v>4.293592205641396</v>
      </c>
      <c r="F21" s="186">
        <v>18168</v>
      </c>
      <c r="G21" s="195">
        <f t="shared" si="2"/>
        <v>4.128208973537471</v>
      </c>
      <c r="H21" s="190">
        <f t="shared" si="3"/>
        <v>-6.811653672548212</v>
      </c>
      <c r="I21" s="190">
        <v>-5.3</v>
      </c>
      <c r="J21" s="186">
        <v>18876</v>
      </c>
    </row>
    <row r="22" spans="1:10" ht="14.25">
      <c r="A22" s="224" t="s">
        <v>156</v>
      </c>
      <c r="B22" s="186">
        <v>9088</v>
      </c>
      <c r="C22" s="195">
        <f t="shared" si="0"/>
        <v>1.9742658959035284</v>
      </c>
      <c r="D22" s="186">
        <v>9544</v>
      </c>
      <c r="E22" s="195">
        <f t="shared" si="1"/>
        <v>2.1018693070702446</v>
      </c>
      <c r="F22" s="186">
        <v>9479</v>
      </c>
      <c r="G22" s="195">
        <f t="shared" si="2"/>
        <v>2.1538580394188513</v>
      </c>
      <c r="H22" s="190">
        <f t="shared" si="3"/>
        <v>-0.6810561609388088</v>
      </c>
      <c r="I22" s="190">
        <v>0</v>
      </c>
      <c r="J22" s="186">
        <v>10884</v>
      </c>
    </row>
    <row r="23" spans="1:10" ht="14.25">
      <c r="A23" s="224" t="s">
        <v>253</v>
      </c>
      <c r="B23" s="186">
        <v>35012</v>
      </c>
      <c r="C23" s="195">
        <f t="shared" si="0"/>
        <v>7.605963638575522</v>
      </c>
      <c r="D23" s="186">
        <v>35358</v>
      </c>
      <c r="E23" s="195">
        <f t="shared" si="1"/>
        <v>7.7868708046301025</v>
      </c>
      <c r="F23" s="186">
        <v>36224</v>
      </c>
      <c r="G23" s="195">
        <f t="shared" si="2"/>
        <v>8.230968838475416</v>
      </c>
      <c r="H23" s="190">
        <f t="shared" si="3"/>
        <v>2.4492335539340493</v>
      </c>
      <c r="I23" s="190">
        <v>2.6</v>
      </c>
      <c r="J23" s="186">
        <v>40610</v>
      </c>
    </row>
    <row r="24" spans="1:10" ht="14.25">
      <c r="A24" s="224" t="s">
        <v>158</v>
      </c>
      <c r="B24" s="186">
        <v>13028</v>
      </c>
      <c r="C24" s="195">
        <f t="shared" si="0"/>
        <v>2.830186629822972</v>
      </c>
      <c r="D24" s="186">
        <v>13264</v>
      </c>
      <c r="E24" s="195">
        <f t="shared" si="1"/>
        <v>2.921122641343223</v>
      </c>
      <c r="F24" s="186">
        <v>13415</v>
      </c>
      <c r="G24" s="195">
        <f t="shared" si="2"/>
        <v>3.0482124273450673</v>
      </c>
      <c r="H24" s="190">
        <f t="shared" si="3"/>
        <v>1.1384197828709253</v>
      </c>
      <c r="I24" s="190">
        <v>-0.4</v>
      </c>
      <c r="J24" s="186">
        <v>17813</v>
      </c>
    </row>
    <row r="25" spans="1:10" ht="14.25">
      <c r="A25" s="224" t="s">
        <v>159</v>
      </c>
      <c r="B25" s="186">
        <v>29129</v>
      </c>
      <c r="C25" s="195">
        <f t="shared" si="0"/>
        <v>6.32794798435012</v>
      </c>
      <c r="D25" s="186">
        <v>26732</v>
      </c>
      <c r="E25" s="195">
        <f t="shared" si="1"/>
        <v>5.887172078436899</v>
      </c>
      <c r="F25" s="186">
        <v>26879</v>
      </c>
      <c r="G25" s="195">
        <f t="shared" si="2"/>
        <v>6.107558839702428</v>
      </c>
      <c r="H25" s="190">
        <f t="shared" si="3"/>
        <v>0.5499027382911859</v>
      </c>
      <c r="I25" s="190">
        <v>1.1</v>
      </c>
      <c r="J25" s="186">
        <v>35284</v>
      </c>
    </row>
    <row r="26" spans="1:10" ht="18.75" customHeight="1">
      <c r="A26" s="224" t="s">
        <v>254</v>
      </c>
      <c r="B26" s="186">
        <v>115399</v>
      </c>
      <c r="C26" s="195">
        <f t="shared" si="0"/>
        <v>25.069136236946665</v>
      </c>
      <c r="D26" s="186">
        <v>118235</v>
      </c>
      <c r="E26" s="195">
        <f t="shared" si="1"/>
        <v>26.038822037033775</v>
      </c>
      <c r="F26" s="186">
        <v>114045</v>
      </c>
      <c r="G26" s="195">
        <f t="shared" si="2"/>
        <v>25.913782055651748</v>
      </c>
      <c r="H26" s="190">
        <f t="shared" si="3"/>
        <v>-3.5437899099251435</v>
      </c>
      <c r="I26" s="193" t="s">
        <v>212</v>
      </c>
      <c r="J26" s="186">
        <v>89246</v>
      </c>
    </row>
    <row r="27" spans="1:10" ht="14.25">
      <c r="A27" s="224"/>
      <c r="B27" s="186"/>
      <c r="C27" s="195"/>
      <c r="D27" s="186"/>
      <c r="E27" s="195"/>
      <c r="F27" s="186"/>
      <c r="G27" s="195"/>
      <c r="H27" s="232"/>
      <c r="I27" s="190"/>
      <c r="J27" s="186"/>
    </row>
    <row r="28" spans="1:10" ht="14.25">
      <c r="A28" s="224" t="s">
        <v>255</v>
      </c>
      <c r="B28" s="186">
        <v>108701</v>
      </c>
      <c r="C28" s="195">
        <f t="shared" si="0"/>
        <v>23.61407098928361</v>
      </c>
      <c r="D28" s="186">
        <f>SUM(D29:D32)</f>
        <v>106191</v>
      </c>
      <c r="E28" s="195">
        <f t="shared" si="1"/>
        <v>23.38637925262954</v>
      </c>
      <c r="F28" s="186">
        <f>SUM(F29:F32)</f>
        <v>97968</v>
      </c>
      <c r="G28" s="195">
        <f t="shared" si="2"/>
        <v>22.260698850700077</v>
      </c>
      <c r="H28" s="190">
        <f>((F28/D28)-1)*100</f>
        <v>-7.743594089894623</v>
      </c>
      <c r="I28" s="187" t="s">
        <v>212</v>
      </c>
      <c r="J28" s="186">
        <f>SUM(J29:J32)</f>
        <v>90766</v>
      </c>
    </row>
    <row r="29" spans="1:10" ht="14.25">
      <c r="A29" s="234" t="s">
        <v>256</v>
      </c>
      <c r="B29" s="186">
        <v>26691</v>
      </c>
      <c r="C29" s="195">
        <f t="shared" si="0"/>
        <v>5.798319875391844</v>
      </c>
      <c r="D29" s="186">
        <v>23633</v>
      </c>
      <c r="E29" s="195">
        <f t="shared" si="1"/>
        <v>5.204681195933684</v>
      </c>
      <c r="F29" s="186">
        <v>19439</v>
      </c>
      <c r="G29" s="195">
        <f t="shared" si="2"/>
        <v>4.417010911305312</v>
      </c>
      <c r="H29" s="190">
        <f>((F29/D29)-1)*100</f>
        <v>-17.74637159903525</v>
      </c>
      <c r="I29" s="187" t="s">
        <v>212</v>
      </c>
      <c r="J29" s="186">
        <v>19061</v>
      </c>
    </row>
    <row r="30" spans="1:10" ht="14.25">
      <c r="A30" s="234" t="s">
        <v>257</v>
      </c>
      <c r="B30" s="186">
        <v>26074</v>
      </c>
      <c r="C30" s="195">
        <f t="shared" si="0"/>
        <v>5.66428355741512</v>
      </c>
      <c r="D30" s="186">
        <v>24319</v>
      </c>
      <c r="E30" s="195">
        <f t="shared" si="1"/>
        <v>5.355758558114132</v>
      </c>
      <c r="F30" s="186">
        <v>22225</v>
      </c>
      <c r="G30" s="195">
        <f t="shared" si="2"/>
        <v>5.050057487718533</v>
      </c>
      <c r="H30" s="190">
        <f>((F30/D30)-1)*100</f>
        <v>-8.610551420699863</v>
      </c>
      <c r="I30" s="187" t="s">
        <v>212</v>
      </c>
      <c r="J30" s="186">
        <v>23292</v>
      </c>
    </row>
    <row r="31" spans="1:10" ht="14.25">
      <c r="A31" s="234" t="s">
        <v>258</v>
      </c>
      <c r="B31" s="186">
        <v>54191</v>
      </c>
      <c r="C31" s="195">
        <f t="shared" si="0"/>
        <v>11.772385911631615</v>
      </c>
      <c r="D31" s="186">
        <v>56841</v>
      </c>
      <c r="E31" s="195">
        <f t="shared" si="1"/>
        <v>12.518058810056553</v>
      </c>
      <c r="F31" s="186">
        <v>54917</v>
      </c>
      <c r="G31" s="195">
        <f t="shared" si="2"/>
        <v>12.478470508573167</v>
      </c>
      <c r="H31" s="190">
        <f>((F31/D31)-1)*100</f>
        <v>-3.384880631938214</v>
      </c>
      <c r="I31" s="187" t="s">
        <v>212</v>
      </c>
      <c r="J31" s="186">
        <v>48234</v>
      </c>
    </row>
    <row r="32" spans="1:10" ht="14.25">
      <c r="A32" s="234" t="s">
        <v>259</v>
      </c>
      <c r="B32" s="186">
        <v>1745</v>
      </c>
      <c r="C32" s="195">
        <f t="shared" si="0"/>
        <v>0.37908164484503276</v>
      </c>
      <c r="D32" s="186">
        <v>1398</v>
      </c>
      <c r="E32" s="195">
        <f t="shared" si="1"/>
        <v>0.3078806885251678</v>
      </c>
      <c r="F32" s="186">
        <v>1387</v>
      </c>
      <c r="G32" s="195">
        <f t="shared" si="2"/>
        <v>0.3151599431030644</v>
      </c>
      <c r="H32" s="190">
        <f>((F32/D32)-1)*100</f>
        <v>-0.7868383404864066</v>
      </c>
      <c r="I32" s="187" t="s">
        <v>212</v>
      </c>
      <c r="J32" s="186">
        <v>179</v>
      </c>
    </row>
    <row r="33" spans="1:10" ht="14.25">
      <c r="A33" s="233"/>
      <c r="B33" s="186"/>
      <c r="C33" s="194" t="s">
        <v>194</v>
      </c>
      <c r="D33" s="186"/>
      <c r="E33" s="192" t="s">
        <v>194</v>
      </c>
      <c r="F33" s="186"/>
      <c r="G33" s="192" t="s">
        <v>194</v>
      </c>
      <c r="H33" s="232"/>
      <c r="I33" s="193"/>
      <c r="J33" s="186"/>
    </row>
    <row r="34" spans="1:10" ht="18.75" customHeight="1">
      <c r="A34" s="224" t="s">
        <v>260</v>
      </c>
      <c r="B34" s="186">
        <v>409087</v>
      </c>
      <c r="C34" s="192">
        <v>100</v>
      </c>
      <c r="D34" s="186">
        <f>SUM(D35:D43)</f>
        <v>411990</v>
      </c>
      <c r="E34" s="192">
        <f>D34/$D$34*100</f>
        <v>100</v>
      </c>
      <c r="F34" s="186">
        <f>SUM(F35:F43)</f>
        <v>443051</v>
      </c>
      <c r="G34" s="192">
        <f aca="true" t="shared" si="4" ref="G34:G43">F34/$F$34*100</f>
        <v>100</v>
      </c>
      <c r="H34" s="190">
        <f aca="true" t="shared" si="5" ref="H34:H43">((F34/D34)-1)*100</f>
        <v>7.539260661666547</v>
      </c>
      <c r="I34" s="193" t="s">
        <v>212</v>
      </c>
      <c r="J34" s="186">
        <v>539392</v>
      </c>
    </row>
    <row r="35" spans="1:10" ht="14.25">
      <c r="A35" s="234" t="s">
        <v>261</v>
      </c>
      <c r="B35" s="186">
        <v>299200</v>
      </c>
      <c r="C35" s="192">
        <f>B35/$B$34*100</f>
        <v>73.13847665655472</v>
      </c>
      <c r="D35" s="186">
        <v>312579</v>
      </c>
      <c r="E35" s="192">
        <f aca="true" t="shared" si="6" ref="E35:E43">D35/$D$34*100</f>
        <v>75.87053083812714</v>
      </c>
      <c r="F35" s="186">
        <v>335215</v>
      </c>
      <c r="G35" s="192">
        <f t="shared" si="4"/>
        <v>75.66058986437227</v>
      </c>
      <c r="H35" s="190">
        <f t="shared" si="5"/>
        <v>7.241689300944731</v>
      </c>
      <c r="I35" s="193" t="s">
        <v>212</v>
      </c>
      <c r="J35" s="186">
        <v>416743</v>
      </c>
    </row>
    <row r="36" spans="1:10" ht="14.25">
      <c r="A36" s="234" t="s">
        <v>262</v>
      </c>
      <c r="B36" s="186">
        <v>48469</v>
      </c>
      <c r="C36" s="192">
        <f aca="true" t="shared" si="7" ref="C36:C43">B36/$B$34*100</f>
        <v>11.848090992869489</v>
      </c>
      <c r="D36" s="186">
        <v>50222</v>
      </c>
      <c r="E36" s="192">
        <f t="shared" si="6"/>
        <v>12.190101701497609</v>
      </c>
      <c r="F36" s="186">
        <v>48966</v>
      </c>
      <c r="G36" s="192">
        <f t="shared" si="4"/>
        <v>11.052000785462623</v>
      </c>
      <c r="H36" s="190">
        <f t="shared" si="5"/>
        <v>-2.500896021663812</v>
      </c>
      <c r="I36" s="193" t="s">
        <v>212</v>
      </c>
      <c r="J36" s="186">
        <v>44616</v>
      </c>
    </row>
    <row r="37" spans="1:10" ht="14.25">
      <c r="A37" s="234" t="s">
        <v>263</v>
      </c>
      <c r="B37" s="186">
        <v>24517</v>
      </c>
      <c r="C37" s="192">
        <f t="shared" si="7"/>
        <v>5.9931017118608025</v>
      </c>
      <c r="D37" s="186">
        <v>28443</v>
      </c>
      <c r="E37" s="192">
        <f t="shared" si="6"/>
        <v>6.90380834486274</v>
      </c>
      <c r="F37" s="186">
        <v>28058</v>
      </c>
      <c r="G37" s="192">
        <f t="shared" si="4"/>
        <v>6.332905241157338</v>
      </c>
      <c r="H37" s="190">
        <f t="shared" si="5"/>
        <v>-1.353584361705873</v>
      </c>
      <c r="I37" s="193" t="s">
        <v>212</v>
      </c>
      <c r="J37" s="186">
        <v>32598</v>
      </c>
    </row>
    <row r="38" spans="1:10" ht="14.25">
      <c r="A38" s="234" t="s">
        <v>264</v>
      </c>
      <c r="B38" s="186">
        <v>6422</v>
      </c>
      <c r="C38" s="192">
        <f t="shared" si="7"/>
        <v>1.5698372228890187</v>
      </c>
      <c r="D38" s="186">
        <v>3957</v>
      </c>
      <c r="E38" s="192">
        <f t="shared" si="6"/>
        <v>0.9604602053447899</v>
      </c>
      <c r="F38" s="186">
        <v>4845</v>
      </c>
      <c r="G38" s="192">
        <f t="shared" si="4"/>
        <v>1.0935535638109384</v>
      </c>
      <c r="H38" s="190">
        <f t="shared" si="5"/>
        <v>22.441243366186512</v>
      </c>
      <c r="I38" s="193" t="s">
        <v>212</v>
      </c>
      <c r="J38" s="186">
        <v>4591</v>
      </c>
    </row>
    <row r="39" spans="1:10" ht="14.25">
      <c r="A39" s="234" t="s">
        <v>265</v>
      </c>
      <c r="B39" s="186">
        <v>7105</v>
      </c>
      <c r="C39" s="192">
        <f t="shared" si="7"/>
        <v>1.7367943738129055</v>
      </c>
      <c r="D39" s="186">
        <v>7440</v>
      </c>
      <c r="E39" s="192">
        <f t="shared" si="6"/>
        <v>1.805869074492099</v>
      </c>
      <c r="F39" s="186">
        <v>7130</v>
      </c>
      <c r="G39" s="192">
        <f t="shared" si="4"/>
        <v>1.6092955438538676</v>
      </c>
      <c r="H39" s="190">
        <f t="shared" si="5"/>
        <v>-4.1666666666666625</v>
      </c>
      <c r="I39" s="193" t="s">
        <v>212</v>
      </c>
      <c r="J39" s="186">
        <v>8705</v>
      </c>
    </row>
    <row r="40" spans="1:10" ht="14.25">
      <c r="A40" s="234" t="s">
        <v>266</v>
      </c>
      <c r="B40" s="186">
        <v>4940</v>
      </c>
      <c r="C40" s="192">
        <f t="shared" si="7"/>
        <v>1.2075670945300143</v>
      </c>
      <c r="D40" s="186">
        <v>5231</v>
      </c>
      <c r="E40" s="192">
        <f t="shared" si="6"/>
        <v>1.269691011917765</v>
      </c>
      <c r="F40" s="186">
        <v>4640</v>
      </c>
      <c r="G40" s="192">
        <f t="shared" si="4"/>
        <v>1.0472834955795156</v>
      </c>
      <c r="H40" s="190">
        <f t="shared" si="5"/>
        <v>-11.298030969221951</v>
      </c>
      <c r="I40" s="193" t="s">
        <v>212</v>
      </c>
      <c r="J40" s="186">
        <v>15695</v>
      </c>
    </row>
    <row r="41" spans="1:10" ht="14.25">
      <c r="A41" s="234" t="s">
        <v>267</v>
      </c>
      <c r="B41" s="186">
        <v>1785</v>
      </c>
      <c r="C41" s="192">
        <f t="shared" si="7"/>
        <v>0.4363375027805821</v>
      </c>
      <c r="D41" s="186">
        <v>2404</v>
      </c>
      <c r="E41" s="192">
        <f t="shared" si="6"/>
        <v>0.5835093084783611</v>
      </c>
      <c r="F41" s="186">
        <v>2226</v>
      </c>
      <c r="G41" s="192">
        <f t="shared" si="4"/>
        <v>0.5024252286982763</v>
      </c>
      <c r="H41" s="190">
        <f t="shared" si="5"/>
        <v>-7.404326123128124</v>
      </c>
      <c r="I41" s="193" t="s">
        <v>212</v>
      </c>
      <c r="J41" s="186">
        <v>2300</v>
      </c>
    </row>
    <row r="42" spans="1:10" ht="14.25">
      <c r="A42" s="234" t="s">
        <v>268</v>
      </c>
      <c r="B42" s="186">
        <v>14041</v>
      </c>
      <c r="C42" s="192">
        <f t="shared" si="7"/>
        <v>3.43227724176031</v>
      </c>
      <c r="D42" s="186">
        <v>114</v>
      </c>
      <c r="E42" s="192">
        <f t="shared" si="6"/>
        <v>0.027670574528507973</v>
      </c>
      <c r="F42" s="186">
        <v>10738</v>
      </c>
      <c r="G42" s="192">
        <f t="shared" si="4"/>
        <v>2.423648744726905</v>
      </c>
      <c r="H42" s="193" t="s">
        <v>212</v>
      </c>
      <c r="I42" s="193" t="s">
        <v>212</v>
      </c>
      <c r="J42" s="186">
        <v>12709</v>
      </c>
    </row>
    <row r="43" spans="1:10" ht="14.25">
      <c r="A43" s="234" t="s">
        <v>269</v>
      </c>
      <c r="B43" s="186">
        <v>2608</v>
      </c>
      <c r="C43" s="192">
        <f t="shared" si="7"/>
        <v>0.6375172029421614</v>
      </c>
      <c r="D43" s="186">
        <v>1600</v>
      </c>
      <c r="E43" s="192">
        <f t="shared" si="6"/>
        <v>0.3883589407509891</v>
      </c>
      <c r="F43" s="186">
        <v>1233</v>
      </c>
      <c r="G43" s="192">
        <f t="shared" si="4"/>
        <v>0.27829753233826354</v>
      </c>
      <c r="H43" s="190">
        <f t="shared" si="5"/>
        <v>-22.9375</v>
      </c>
      <c r="I43" s="193" t="s">
        <v>212</v>
      </c>
      <c r="J43" s="186">
        <v>1436</v>
      </c>
    </row>
    <row r="44" spans="1:10" ht="14.25">
      <c r="A44" s="224"/>
      <c r="B44" s="186"/>
      <c r="C44" s="192"/>
      <c r="D44" s="186"/>
      <c r="E44" s="192"/>
      <c r="F44" s="186"/>
      <c r="G44" s="192"/>
      <c r="H44" s="190"/>
      <c r="I44" s="195"/>
      <c r="J44" s="186"/>
    </row>
    <row r="45" spans="1:10" ht="14.25">
      <c r="A45" s="224" t="s">
        <v>270</v>
      </c>
      <c r="B45" s="186">
        <v>96111</v>
      </c>
      <c r="C45" s="195" t="s">
        <v>212</v>
      </c>
      <c r="D45" s="186">
        <v>99901</v>
      </c>
      <c r="E45" s="195" t="s">
        <v>212</v>
      </c>
      <c r="F45" s="186">
        <v>101219</v>
      </c>
      <c r="G45" s="195" t="s">
        <v>212</v>
      </c>
      <c r="H45" s="190">
        <f>((F45/D45)-1)*100</f>
        <v>1.3193061130519323</v>
      </c>
      <c r="I45" s="193" t="s">
        <v>212</v>
      </c>
      <c r="J45" s="186">
        <v>84405</v>
      </c>
    </row>
    <row r="46" spans="1:10" ht="14.25">
      <c r="A46" s="235"/>
      <c r="B46" s="199"/>
      <c r="C46" s="199"/>
      <c r="D46" s="199"/>
      <c r="E46" s="199"/>
      <c r="F46" s="199"/>
      <c r="G46" s="199"/>
      <c r="H46" s="199"/>
      <c r="I46" s="199"/>
      <c r="J46" s="199"/>
    </row>
    <row r="47" spans="1:10" ht="14.25">
      <c r="A47" s="224" t="s">
        <v>271</v>
      </c>
      <c r="B47" s="186">
        <v>10655</v>
      </c>
      <c r="C47" s="195" t="s">
        <v>212</v>
      </c>
      <c r="D47" s="254">
        <v>10677</v>
      </c>
      <c r="E47" s="195" t="s">
        <v>212</v>
      </c>
      <c r="F47" s="254">
        <v>11222</v>
      </c>
      <c r="G47" s="195" t="s">
        <v>212</v>
      </c>
      <c r="H47" s="195" t="s">
        <v>212</v>
      </c>
      <c r="I47" s="193" t="s">
        <v>212</v>
      </c>
      <c r="J47" s="186">
        <v>10906</v>
      </c>
    </row>
    <row r="48" spans="1:10" ht="14.25">
      <c r="A48" s="235"/>
      <c r="B48" s="199"/>
      <c r="C48" s="199"/>
      <c r="D48" s="199"/>
      <c r="E48" s="199"/>
      <c r="F48" s="199"/>
      <c r="G48" s="199"/>
      <c r="H48" s="199"/>
      <c r="I48" s="199"/>
      <c r="J48" s="199"/>
    </row>
    <row r="49" spans="1:10" ht="14.25">
      <c r="A49" s="224" t="s">
        <v>272</v>
      </c>
      <c r="B49" s="186">
        <v>510370</v>
      </c>
      <c r="C49" s="195" t="s">
        <v>212</v>
      </c>
      <c r="D49" s="186">
        <v>521914</v>
      </c>
      <c r="E49" s="195" t="s">
        <v>212</v>
      </c>
      <c r="F49" s="186">
        <v>510759</v>
      </c>
      <c r="G49" s="195" t="s">
        <v>212</v>
      </c>
      <c r="H49" s="190">
        <f>((F49/D49)-1)*100</f>
        <v>-2.1373253064681186</v>
      </c>
      <c r="I49" s="193">
        <v>-1.9</v>
      </c>
      <c r="J49" s="186">
        <v>483910</v>
      </c>
    </row>
    <row r="50" spans="1:10" ht="14.25">
      <c r="A50" s="224" t="s">
        <v>273</v>
      </c>
      <c r="B50" s="186">
        <v>158748</v>
      </c>
      <c r="C50" s="195" t="s">
        <v>212</v>
      </c>
      <c r="D50" s="186">
        <v>174033</v>
      </c>
      <c r="E50" s="195" t="s">
        <v>212</v>
      </c>
      <c r="F50" s="186">
        <v>168633</v>
      </c>
      <c r="G50" s="195" t="s">
        <v>212</v>
      </c>
      <c r="H50" s="190">
        <f>((F50/D50)-1)*100</f>
        <v>-3.1028598024512632</v>
      </c>
      <c r="I50" s="193" t="s">
        <v>212</v>
      </c>
      <c r="J50" s="186">
        <v>137733</v>
      </c>
    </row>
    <row r="51" spans="1:10" ht="14.25">
      <c r="A51" s="224" t="s">
        <v>274</v>
      </c>
      <c r="B51" s="186">
        <v>117393</v>
      </c>
      <c r="C51" s="195" t="s">
        <v>212</v>
      </c>
      <c r="D51" s="186">
        <v>127358</v>
      </c>
      <c r="E51" s="195" t="s">
        <v>212</v>
      </c>
      <c r="F51" s="186">
        <v>113859</v>
      </c>
      <c r="G51" s="195" t="s">
        <v>212</v>
      </c>
      <c r="H51" s="190">
        <f>((F51/D51)-1)*100</f>
        <v>-10.599255641577287</v>
      </c>
      <c r="I51" s="193" t="s">
        <v>212</v>
      </c>
      <c r="J51" s="186">
        <v>94003</v>
      </c>
    </row>
    <row r="52" spans="1:10" ht="14.25">
      <c r="A52" s="235"/>
      <c r="B52" s="199"/>
      <c r="C52" s="199"/>
      <c r="D52" s="199"/>
      <c r="E52" s="199"/>
      <c r="F52" s="199"/>
      <c r="G52" s="199"/>
      <c r="H52" s="199"/>
      <c r="I52" s="199"/>
      <c r="J52" s="199"/>
    </row>
    <row r="53" spans="1:10" ht="14.25">
      <c r="A53" s="237" t="s">
        <v>275</v>
      </c>
      <c r="B53" s="230">
        <v>68.89550718106472</v>
      </c>
      <c r="C53" s="195" t="s">
        <v>212</v>
      </c>
      <c r="D53" s="230">
        <f>D15/D49*100</f>
        <v>66.6548511823787</v>
      </c>
      <c r="E53" s="195" t="s">
        <v>212</v>
      </c>
      <c r="F53" s="230">
        <f>F15/F49*100</f>
        <v>66.98384169441948</v>
      </c>
      <c r="G53" s="195" t="s">
        <v>212</v>
      </c>
      <c r="H53" s="195" t="s">
        <v>212</v>
      </c>
      <c r="I53" s="193" t="s">
        <v>212</v>
      </c>
      <c r="J53" s="230">
        <f>J15/J49*100</f>
        <v>71.53747597693786</v>
      </c>
    </row>
    <row r="54" spans="1:10" ht="14.25">
      <c r="A54" s="237" t="s">
        <v>276</v>
      </c>
      <c r="B54" s="238">
        <v>23.001547896624018</v>
      </c>
      <c r="C54" s="195" t="s">
        <v>212</v>
      </c>
      <c r="D54" s="238">
        <f>D51/D49*100</f>
        <v>24.402104561287874</v>
      </c>
      <c r="E54" s="195" t="s">
        <v>212</v>
      </c>
      <c r="F54" s="238">
        <f>F51/F49*100</f>
        <v>22.292118200560342</v>
      </c>
      <c r="G54" s="195" t="s">
        <v>212</v>
      </c>
      <c r="H54" s="195" t="s">
        <v>212</v>
      </c>
      <c r="I54" s="193" t="s">
        <v>212</v>
      </c>
      <c r="J54" s="238">
        <f>J51/J49*100</f>
        <v>19.425719658614206</v>
      </c>
    </row>
    <row r="55" spans="1:10" ht="14.25">
      <c r="A55" s="237" t="s">
        <v>277</v>
      </c>
      <c r="B55" s="230">
        <v>22.695110089812356</v>
      </c>
      <c r="C55" s="195" t="s">
        <v>212</v>
      </c>
      <c r="D55" s="230">
        <f>D17/D15*100</f>
        <v>22.70719010236259</v>
      </c>
      <c r="E55" s="195" t="s">
        <v>212</v>
      </c>
      <c r="F55" s="230">
        <f>F17/F15*100</f>
        <v>22.67117962388126</v>
      </c>
      <c r="G55" s="195" t="s">
        <v>212</v>
      </c>
      <c r="H55" s="195" t="s">
        <v>212</v>
      </c>
      <c r="I55" s="193" t="s">
        <v>212</v>
      </c>
      <c r="J55" s="230">
        <f>J17/J15*100</f>
        <v>22.548869508950624</v>
      </c>
    </row>
    <row r="56" spans="1:10" ht="14.25">
      <c r="A56" s="210"/>
      <c r="B56" s="196"/>
      <c r="C56" s="196"/>
      <c r="D56" s="196"/>
      <c r="E56" s="196"/>
      <c r="F56" s="196"/>
      <c r="G56" s="196"/>
      <c r="H56" s="196"/>
      <c r="I56" s="196"/>
      <c r="J56" s="196"/>
    </row>
    <row r="57" ht="14.25">
      <c r="A57" s="236" t="s">
        <v>245</v>
      </c>
    </row>
  </sheetData>
  <printOptions/>
  <pageMargins left="0.7874015748031497" right="0" top="0.5905511811023623" bottom="0.5905511811023623" header="0.5118110236220472" footer="0.5118110236220472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F19" sqref="F19"/>
    </sheetView>
  </sheetViews>
  <sheetFormatPr defaultColWidth="8.796875" defaultRowHeight="15"/>
  <cols>
    <col min="1" max="1" width="25.09765625" style="122" customWidth="1"/>
    <col min="2" max="2" width="9" style="122" customWidth="1"/>
    <col min="3" max="3" width="9.5" style="122" customWidth="1"/>
    <col min="4" max="4" width="9.09765625" style="122" customWidth="1"/>
    <col min="5" max="5" width="10.8984375" style="122" customWidth="1"/>
    <col min="6" max="16384" width="10.59765625" style="122" customWidth="1"/>
  </cols>
  <sheetData>
    <row r="1" spans="1:5" ht="14.25">
      <c r="A1" s="241"/>
      <c r="B1" s="121"/>
      <c r="C1" s="121"/>
      <c r="D1" s="121"/>
      <c r="E1" s="121"/>
    </row>
    <row r="2" spans="1:8" ht="14.25">
      <c r="A2" s="121"/>
      <c r="B2" s="121"/>
      <c r="C2" s="121"/>
      <c r="D2" s="121"/>
      <c r="E2" s="121"/>
      <c r="F2" s="121"/>
      <c r="G2" s="121"/>
      <c r="H2" s="121"/>
    </row>
    <row r="3" spans="1:8" ht="14.25">
      <c r="A3" s="123" t="s">
        <v>278</v>
      </c>
      <c r="B3" s="121"/>
      <c r="C3" s="121"/>
      <c r="D3" s="121"/>
      <c r="E3" s="121"/>
      <c r="F3" s="121"/>
      <c r="G3" s="121"/>
      <c r="H3" s="121"/>
    </row>
    <row r="4" spans="1:8" ht="15" thickBot="1">
      <c r="A4" s="124"/>
      <c r="B4" s="124"/>
      <c r="C4" s="125" t="s">
        <v>194</v>
      </c>
      <c r="D4" s="125"/>
      <c r="E4" s="124"/>
      <c r="F4" s="267" t="s">
        <v>279</v>
      </c>
      <c r="G4" s="121"/>
      <c r="H4" s="121"/>
    </row>
    <row r="5" spans="1:8" ht="15" thickTop="1">
      <c r="A5" s="126" t="s">
        <v>147</v>
      </c>
      <c r="B5" s="127" t="s">
        <v>280</v>
      </c>
      <c r="C5" s="128">
        <v>6</v>
      </c>
      <c r="D5" s="129" t="s">
        <v>208</v>
      </c>
      <c r="E5" s="130" t="s">
        <v>281</v>
      </c>
      <c r="F5" s="266" t="s">
        <v>208</v>
      </c>
      <c r="G5" s="121"/>
      <c r="H5" s="121"/>
    </row>
    <row r="6" spans="1:8" ht="14.25">
      <c r="A6" s="121"/>
      <c r="B6" s="131"/>
      <c r="C6" s="25"/>
      <c r="D6" s="132"/>
      <c r="E6" s="133"/>
      <c r="F6" s="132"/>
      <c r="G6" s="121"/>
      <c r="H6" s="121"/>
    </row>
    <row r="7" spans="1:8" ht="14.25">
      <c r="A7" s="288" t="s">
        <v>282</v>
      </c>
      <c r="B7" s="131">
        <v>7649</v>
      </c>
      <c r="C7" s="134">
        <f>SUM(C8:C13)</f>
        <v>11157</v>
      </c>
      <c r="D7" s="135">
        <f aca="true" t="shared" si="0" ref="D7:D13">C7/$C$7*100</f>
        <v>100</v>
      </c>
      <c r="E7" s="133">
        <v>13631</v>
      </c>
      <c r="F7" s="135">
        <f aca="true" t="shared" si="1" ref="F7:F13">E7/$E$7*100</f>
        <v>100</v>
      </c>
      <c r="G7" s="121"/>
      <c r="H7" s="121"/>
    </row>
    <row r="8" spans="1:8" ht="14.25">
      <c r="A8" s="121" t="s">
        <v>283</v>
      </c>
      <c r="B8" s="131">
        <v>721</v>
      </c>
      <c r="C8" s="134">
        <v>829</v>
      </c>
      <c r="D8" s="135">
        <f t="shared" si="0"/>
        <v>7.430312808102537</v>
      </c>
      <c r="E8" s="133">
        <v>831</v>
      </c>
      <c r="F8" s="135">
        <f t="shared" si="1"/>
        <v>6.096397916513829</v>
      </c>
      <c r="G8" s="121"/>
      <c r="H8" s="121"/>
    </row>
    <row r="9" spans="1:8" ht="14.25">
      <c r="A9" s="121" t="s">
        <v>284</v>
      </c>
      <c r="B9" s="131">
        <v>3420</v>
      </c>
      <c r="C9" s="134">
        <v>5360</v>
      </c>
      <c r="D9" s="135">
        <f t="shared" si="0"/>
        <v>48.04158824056646</v>
      </c>
      <c r="E9" s="133">
        <v>6493</v>
      </c>
      <c r="F9" s="135">
        <f t="shared" si="1"/>
        <v>47.63406940063091</v>
      </c>
      <c r="G9" s="121"/>
      <c r="H9" s="121"/>
    </row>
    <row r="10" spans="1:8" ht="14.25">
      <c r="A10" s="121" t="s">
        <v>285</v>
      </c>
      <c r="B10" s="131" t="s">
        <v>212</v>
      </c>
      <c r="C10" s="134">
        <v>19</v>
      </c>
      <c r="D10" s="135">
        <f t="shared" si="0"/>
        <v>0.17029667473335125</v>
      </c>
      <c r="E10" s="133">
        <v>24</v>
      </c>
      <c r="F10" s="135">
        <f t="shared" si="1"/>
        <v>0.17606925390653658</v>
      </c>
      <c r="G10" s="121"/>
      <c r="H10" s="121"/>
    </row>
    <row r="11" spans="1:8" ht="14.25">
      <c r="A11" s="121" t="s">
        <v>286</v>
      </c>
      <c r="B11" s="131">
        <v>2167</v>
      </c>
      <c r="C11" s="134">
        <v>3667</v>
      </c>
      <c r="D11" s="135">
        <f t="shared" si="0"/>
        <v>32.867258223536794</v>
      </c>
      <c r="E11" s="133">
        <v>3626</v>
      </c>
      <c r="F11" s="135">
        <f t="shared" si="1"/>
        <v>26.60112977771257</v>
      </c>
      <c r="G11" s="121"/>
      <c r="H11" s="121"/>
    </row>
    <row r="12" spans="1:8" ht="14.25">
      <c r="A12" s="121" t="s">
        <v>287</v>
      </c>
      <c r="B12" s="131">
        <v>1153</v>
      </c>
      <c r="C12" s="134">
        <v>1015</v>
      </c>
      <c r="D12" s="135">
        <f t="shared" si="0"/>
        <v>9.097427623913239</v>
      </c>
      <c r="E12" s="133">
        <v>2153</v>
      </c>
      <c r="F12" s="135">
        <f t="shared" si="1"/>
        <v>15.794879319198884</v>
      </c>
      <c r="G12" s="121"/>
      <c r="H12" s="121"/>
    </row>
    <row r="13" spans="1:8" ht="14.25">
      <c r="A13" s="121" t="s">
        <v>288</v>
      </c>
      <c r="B13" s="131">
        <v>189</v>
      </c>
      <c r="C13" s="134">
        <v>267</v>
      </c>
      <c r="D13" s="135">
        <f t="shared" si="0"/>
        <v>2.39311642914762</v>
      </c>
      <c r="E13" s="133">
        <v>504</v>
      </c>
      <c r="F13" s="135">
        <f t="shared" si="1"/>
        <v>3.697454332037268</v>
      </c>
      <c r="G13" s="121"/>
      <c r="H13" s="121"/>
    </row>
    <row r="14" spans="1:6" ht="14.25">
      <c r="A14" s="121"/>
      <c r="B14" s="131"/>
      <c r="C14" s="134"/>
      <c r="D14" s="135"/>
      <c r="E14" s="133"/>
      <c r="F14" s="135"/>
    </row>
    <row r="15" spans="1:6" ht="14.25">
      <c r="A15" s="288" t="s">
        <v>289</v>
      </c>
      <c r="B15" s="131">
        <v>2861</v>
      </c>
      <c r="C15" s="134">
        <f>SUM(C16:C18)</f>
        <v>3668</v>
      </c>
      <c r="D15" s="135">
        <f>C15/$C$15*100</f>
        <v>100</v>
      </c>
      <c r="E15" s="133">
        <v>4867</v>
      </c>
      <c r="F15" s="135">
        <f>E15/$E$15*100</f>
        <v>100</v>
      </c>
    </row>
    <row r="16" spans="1:6" ht="14.25">
      <c r="A16" s="121" t="s">
        <v>290</v>
      </c>
      <c r="B16" s="131">
        <v>2245</v>
      </c>
      <c r="C16" s="134">
        <v>2950</v>
      </c>
      <c r="D16" s="135">
        <f>C16/$C$15*100</f>
        <v>80.42529989094874</v>
      </c>
      <c r="E16" s="133">
        <v>4209</v>
      </c>
      <c r="F16" s="135">
        <f>E16/$E$15*100</f>
        <v>86.48037805629751</v>
      </c>
    </row>
    <row r="17" spans="1:6" ht="14.25">
      <c r="A17" s="121" t="s">
        <v>291</v>
      </c>
      <c r="B17" s="131">
        <v>368</v>
      </c>
      <c r="C17" s="137">
        <v>488</v>
      </c>
      <c r="D17" s="135">
        <f>C17/$C$15*100</f>
        <v>13.304252998909488</v>
      </c>
      <c r="E17" s="136">
        <v>439</v>
      </c>
      <c r="F17" s="135">
        <f>E17/$E$15*100</f>
        <v>9.01993014177111</v>
      </c>
    </row>
    <row r="18" spans="1:6" ht="14.25">
      <c r="A18" s="121" t="s">
        <v>292</v>
      </c>
      <c r="B18" s="131">
        <v>247</v>
      </c>
      <c r="C18" s="138">
        <v>230</v>
      </c>
      <c r="D18" s="135">
        <f>C18/$C$15*100</f>
        <v>6.270447110141767</v>
      </c>
      <c r="E18" s="136">
        <v>219</v>
      </c>
      <c r="F18" s="135">
        <v>4.5</v>
      </c>
    </row>
    <row r="19" spans="1:6" ht="14.25">
      <c r="A19" s="139"/>
      <c r="B19" s="140"/>
      <c r="C19" s="141"/>
      <c r="D19" s="142"/>
      <c r="E19" s="141"/>
      <c r="F19" s="142"/>
    </row>
    <row r="20" spans="1:6" ht="14.25">
      <c r="A20" s="143" t="s">
        <v>293</v>
      </c>
      <c r="B20" s="144"/>
      <c r="C20" s="145"/>
      <c r="D20" s="146"/>
      <c r="E20" s="136"/>
      <c r="F20" s="136"/>
    </row>
    <row r="21" spans="1:2" ht="14.25">
      <c r="A21" s="121" t="s">
        <v>294</v>
      </c>
      <c r="B21" s="121"/>
    </row>
    <row r="22" spans="1:2" ht="14.25">
      <c r="A22" s="121"/>
      <c r="B22" s="121"/>
    </row>
    <row r="23" spans="1:2" ht="14.25">
      <c r="A23" s="121"/>
      <c r="B23" s="121"/>
    </row>
    <row r="24" spans="1:2" ht="14.25">
      <c r="A24" s="121"/>
      <c r="B24" s="121"/>
    </row>
    <row r="25" spans="1:2" ht="14.25">
      <c r="A25" s="121"/>
      <c r="B25" s="121"/>
    </row>
    <row r="26" spans="1:2" ht="14.25">
      <c r="A26" s="121"/>
      <c r="B26" s="121"/>
    </row>
    <row r="27" spans="1:2" ht="14.25">
      <c r="A27" s="121"/>
      <c r="B27" s="121"/>
    </row>
    <row r="28" spans="1:2" ht="14.25">
      <c r="A28" s="121"/>
      <c r="B28" s="121"/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2000-10-06T06:50:17Z</cp:lastPrinted>
  <dcterms:created xsi:type="dcterms:W3CDTF">2000-11-14T06:04:18Z</dcterms:created>
  <dcterms:modified xsi:type="dcterms:W3CDTF">2002-02-25T06:39:22Z</dcterms:modified>
  <cp:category/>
  <cp:version/>
  <cp:contentType/>
  <cp:contentStatus/>
</cp:coreProperties>
</file>