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1235" windowHeight="10605" activeTab="4"/>
  </bookViews>
  <sheets>
    <sheet name="県財政歳入決算額" sheetId="1" r:id="rId1"/>
    <sheet name="県財政歳出決算額" sheetId="2" r:id="rId2"/>
    <sheet name="市町村財政歳入決算額" sheetId="3" r:id="rId3"/>
    <sheet name="市町村財政歳出決算額" sheetId="4" r:id="rId4"/>
    <sheet name="県職員数" sheetId="5" r:id="rId5"/>
  </sheets>
  <definedNames/>
  <calcPr fullCalcOnLoad="1"/>
</workbook>
</file>

<file path=xl/sharedStrings.xml><?xml version="1.0" encoding="utf-8"?>
<sst xmlns="http://schemas.openxmlformats.org/spreadsheetml/2006/main" count="193" uniqueCount="109">
  <si>
    <t>県財政の歳入決算額（一般会計）</t>
  </si>
  <si>
    <t>（単位：千円、％）</t>
  </si>
  <si>
    <t>平成７年度</t>
  </si>
  <si>
    <t>区　　　分</t>
  </si>
  <si>
    <t>決　算　額</t>
  </si>
  <si>
    <t>構成比</t>
  </si>
  <si>
    <t>対前　年比</t>
  </si>
  <si>
    <t>総　　　　　　　　額</t>
  </si>
  <si>
    <t>自　　主　　財　　源</t>
  </si>
  <si>
    <t>県税</t>
  </si>
  <si>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</si>
  <si>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</si>
  <si>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</si>
  <si>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</si>
  <si>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</si>
  <si>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</si>
  <si>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</si>
  <si>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依　　存　　財　　源</t>
  </si>
  <si>
    <t>国庫支出金</t>
  </si>
  <si>
    <t>地方交付税</t>
  </si>
  <si>
    <t>地方譲与税</t>
  </si>
  <si>
    <t>交通安全対策特別交付金</t>
  </si>
  <si>
    <t>県債</t>
  </si>
  <si>
    <t>　資料：県財政課「福島県の財政」</t>
  </si>
  <si>
    <t>県財政の歳出決算額（一般会計）</t>
  </si>
  <si>
    <t>対前年比</t>
  </si>
  <si>
    <t>目  的  別  決  算  内  訳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</si>
  <si>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</si>
  <si>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</si>
  <si>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</si>
  <si>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</si>
  <si>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</si>
  <si>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</si>
  <si>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</si>
  <si>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</si>
  <si>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</si>
  <si>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</si>
  <si>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</si>
  <si>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</si>
  <si>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</si>
  <si>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性  質  別  決  算  内  訳</t>
  </si>
  <si>
    <t>義務的経費</t>
  </si>
  <si>
    <t>人　 　件　 　費</t>
  </si>
  <si>
    <t>扶　 　助 　　費</t>
  </si>
  <si>
    <t>公　 　債　 　費</t>
  </si>
  <si>
    <t>投資的経費</t>
  </si>
  <si>
    <t>普通建設事業費</t>
  </si>
  <si>
    <t>災害復旧事業費</t>
  </si>
  <si>
    <t>失業対策事業費</t>
  </si>
  <si>
    <t>　　皆減　</t>
  </si>
  <si>
    <t>国直轄事業負担金</t>
  </si>
  <si>
    <t>その他の経費</t>
  </si>
  <si>
    <t>物　 　件　 　費</t>
  </si>
  <si>
    <t>維  持  補  修  費</t>
  </si>
  <si>
    <t>補　 助　 費　等</t>
  </si>
  <si>
    <t>繰 　　出　 　金</t>
  </si>
  <si>
    <t>そ　 　の　 　他</t>
  </si>
  <si>
    <t>市町村財政歳入決算状況（普通会計）</t>
  </si>
  <si>
    <t>総　　　  　　　　　　　　額</t>
  </si>
  <si>
    <t>自　　　主　　　財　　　源</t>
  </si>
  <si>
    <t>地方税</t>
  </si>
  <si>
    <t>依　　　存　　　財　　　源</t>
  </si>
  <si>
    <t>利子割交付金</t>
  </si>
  <si>
    <t>ゴルフ場利用税交付金</t>
  </si>
  <si>
    <t>特別地方消費税交付金</t>
  </si>
  <si>
    <t>自動車取得税交付金</t>
  </si>
  <si>
    <t>国有提供施設等所在市町村助成交付金</t>
  </si>
  <si>
    <t>県支出金</t>
  </si>
  <si>
    <t>地方債</t>
  </si>
  <si>
    <t>　資料：県市町村課「市町村財政年報」</t>
  </si>
  <si>
    <t>市町村財政歳出決算状況（普通会計）</t>
  </si>
  <si>
    <t>H6</t>
  </si>
  <si>
    <t>H7</t>
  </si>
  <si>
    <t>消防費</t>
  </si>
  <si>
    <t>前年度繰上充用金</t>
  </si>
  <si>
    <t>-</t>
  </si>
  <si>
    <t>人件費</t>
  </si>
  <si>
    <t>物件費</t>
  </si>
  <si>
    <t>維持補修費</t>
  </si>
  <si>
    <t>扶助費</t>
  </si>
  <si>
    <t>補助費等</t>
  </si>
  <si>
    <t>公債費　</t>
  </si>
  <si>
    <t>積立金</t>
  </si>
  <si>
    <t>投資及び出資金</t>
  </si>
  <si>
    <t>貸付金</t>
  </si>
  <si>
    <t>繰出金</t>
  </si>
  <si>
    <t>９１.　県　職　員　数（各年4月1日現在）</t>
  </si>
  <si>
    <t>　　　　　（単位：人）</t>
  </si>
  <si>
    <t>吏　　　　　　　員</t>
  </si>
  <si>
    <t>技　　能</t>
  </si>
  <si>
    <t>区　　分</t>
  </si>
  <si>
    <t>総　　数</t>
  </si>
  <si>
    <t>事　　務</t>
  </si>
  <si>
    <t>技　　術</t>
  </si>
  <si>
    <t>労務職員</t>
  </si>
  <si>
    <t>教　員</t>
  </si>
  <si>
    <t>平成6年</t>
  </si>
  <si>
    <t>知事部局</t>
  </si>
  <si>
    <t>企業局</t>
  </si>
  <si>
    <t>議会事務局</t>
  </si>
  <si>
    <t>教育庁</t>
  </si>
  <si>
    <t>選挙管理委員会</t>
  </si>
  <si>
    <t>監査委員</t>
  </si>
  <si>
    <t>人事委員会</t>
  </si>
  <si>
    <t>地方労働委員会</t>
  </si>
  <si>
    <t>海区漁業調整委員会</t>
  </si>
  <si>
    <t>　　注：1.選挙管理委員会の数には、地方事務局分は除かれている。</t>
  </si>
  <si>
    <t>　　　　2.併任職員を含む。</t>
  </si>
  <si>
    <t>　資料：県人事課、各行政委員会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</si>
</sst>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0"/>
    <numFmt numFmtId="178" formatCode="0.0"/>
    <numFmt numFmtId="179" formatCode="#,##0.0;&quot;△&quot;#,##0.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00"/>
    <numFmt numFmtId="186" formatCode="0.0000000"/>
    <numFmt numFmtId="187" formatCode="#,##0.0;[Red]\-#,##0.0"/>
  </numFmts>
  <fonts count="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9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38" fontId="1" fillId="0" borderId="0" xfId="16" applyFont="1" applyAlignment="1">
      <alignment/>
    </xf>
    <xf numFmtId="178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38" fontId="0" fillId="0" borderId="0" xfId="16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2" xfId="0" applyBorder="1" applyAlignment="1">
      <alignment horizontal="distributed"/>
    </xf>
    <xf numFmtId="0" fontId="0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2" xfId="0" applyFont="1" applyBorder="1" applyAlignment="1">
      <alignment horizontal="right"/>
    </xf>
    <xf numFmtId="179" fontId="0" fillId="0" borderId="0" xfId="0" applyNumberFormat="1" applyAlignment="1">
      <alignment horizontal="right"/>
    </xf>
    <xf numFmtId="38" fontId="0" fillId="0" borderId="0" xfId="16" applyAlignment="1">
      <alignment horizontal="right"/>
    </xf>
    <xf numFmtId="178" fontId="0" fillId="0" borderId="0" xfId="0" applyNumberFormat="1" applyAlignment="1">
      <alignment horizontal="right"/>
    </xf>
    <xf numFmtId="38" fontId="1" fillId="0" borderId="0" xfId="16" applyFont="1" applyAlignment="1">
      <alignment horizontal="right"/>
    </xf>
    <xf numFmtId="38" fontId="0" fillId="0" borderId="0" xfId="16" applyFont="1" applyAlignment="1">
      <alignment horizontal="right"/>
    </xf>
    <xf numFmtId="0" fontId="0" fillId="0" borderId="3" xfId="0" applyBorder="1" applyAlignment="1">
      <alignment horizontal="right"/>
    </xf>
    <xf numFmtId="179" fontId="0" fillId="0" borderId="0" xfId="16" applyNumberFormat="1" applyAlignment="1">
      <alignment horizontal="right"/>
    </xf>
    <xf numFmtId="38" fontId="0" fillId="0" borderId="0" xfId="0" applyNumberFormat="1" applyAlignment="1">
      <alignment/>
    </xf>
    <xf numFmtId="0" fontId="5" fillId="0" borderId="2" xfId="0" applyFont="1" applyBorder="1" applyAlignment="1">
      <alignment horizontal="distributed"/>
    </xf>
    <xf numFmtId="0" fontId="0" fillId="0" borderId="3" xfId="0" applyBorder="1" applyAlignment="1">
      <alignment horizontal="centerContinuous" vertical="distributed"/>
    </xf>
    <xf numFmtId="0" fontId="0" fillId="0" borderId="4" xfId="0" applyBorder="1" applyAlignment="1">
      <alignment horizontal="centerContinuous" vertical="distributed"/>
    </xf>
    <xf numFmtId="0" fontId="0" fillId="0" borderId="4" xfId="0" applyBorder="1" applyAlignment="1">
      <alignment horizontal="center" vertical="distributed"/>
    </xf>
    <xf numFmtId="0" fontId="0" fillId="0" borderId="4" xfId="0" applyBorder="1" applyAlignment="1">
      <alignment horizontal="distributed" vertical="distributed" wrapText="1"/>
    </xf>
    <xf numFmtId="0" fontId="1" fillId="0" borderId="4" xfId="0" applyFont="1" applyBorder="1" applyAlignment="1">
      <alignment horizontal="center" vertical="distributed"/>
    </xf>
    <xf numFmtId="0" fontId="0" fillId="0" borderId="3" xfId="0" applyBorder="1" applyAlignment="1">
      <alignment horizontal="distributed" vertical="distributed" wrapText="1"/>
    </xf>
    <xf numFmtId="0" fontId="0" fillId="0" borderId="0" xfId="0" applyAlignment="1">
      <alignment vertical="distributed"/>
    </xf>
    <xf numFmtId="0" fontId="0" fillId="0" borderId="2" xfId="0" applyBorder="1" applyAlignment="1">
      <alignment vertical="distributed"/>
    </xf>
    <xf numFmtId="0" fontId="1" fillId="0" borderId="3" xfId="0" applyFont="1" applyBorder="1" applyAlignment="1">
      <alignment horizontal="centerContinuous" vertical="distributed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38" fontId="1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0" fontId="0" fillId="0" borderId="2" xfId="0" applyFont="1" applyBorder="1" applyAlignment="1">
      <alignment horizontal="distributed" vertical="center"/>
    </xf>
    <xf numFmtId="38" fontId="1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38" fontId="0" fillId="0" borderId="3" xfId="16" applyFont="1" applyBorder="1" applyAlignment="1">
      <alignment/>
    </xf>
    <xf numFmtId="38" fontId="0" fillId="0" borderId="0" xfId="16" applyFont="1" applyAlignment="1">
      <alignment/>
    </xf>
    <xf numFmtId="0" fontId="0" fillId="0" borderId="7" xfId="0" applyFont="1" applyBorder="1" applyAlignment="1">
      <alignment horizontal="center" vertical="distributed"/>
    </xf>
    <xf numFmtId="0" fontId="0" fillId="0" borderId="8" xfId="0" applyFont="1" applyBorder="1" applyAlignment="1">
      <alignment horizontal="centerContinuous" vertical="distributed"/>
    </xf>
    <xf numFmtId="0" fontId="0" fillId="0" borderId="9" xfId="0" applyFont="1" applyBorder="1" applyAlignment="1">
      <alignment horizontal="centerContinuous" vertical="distributed"/>
    </xf>
    <xf numFmtId="0" fontId="0" fillId="0" borderId="10" xfId="0" applyFont="1" applyBorder="1" applyAlignment="1">
      <alignment horizontal="center" vertical="distributed"/>
    </xf>
    <xf numFmtId="0" fontId="0" fillId="0" borderId="0" xfId="0" applyFont="1" applyAlignment="1">
      <alignment vertical="distributed"/>
    </xf>
    <xf numFmtId="0" fontId="0" fillId="0" borderId="4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/>
    </xf>
    <xf numFmtId="0" fontId="0" fillId="0" borderId="6" xfId="0" applyFont="1" applyBorder="1" applyAlignment="1">
      <alignment horizontal="center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27" sqref="B27"/>
    </sheetView>
  </sheetViews>
  <sheetFormatPr defaultColWidth="8.796875" defaultRowHeight="15"/>
  <cols>
    <col min="1" max="1" width="5.8984375" style="0" customWidth="1"/>
    <col min="2" max="2" width="18.69921875" style="0" customWidth="1"/>
    <col min="3" max="3" width="13.8984375" style="0" customWidth="1"/>
    <col min="4" max="4" width="7.8984375" style="0" customWidth="1"/>
    <col min="5" max="5" width="6.8984375" style="0" customWidth="1"/>
    <col min="6" max="6" width="13.5" style="0" customWidth="1"/>
    <col min="7" max="7" width="7.09765625" style="0" customWidth="1"/>
    <col min="8" max="8" width="7.3984375" style="0" customWidth="1"/>
    <col min="9" max="16384" width="11" style="0" customWidth="1"/>
  </cols>
  <sheetData>
    <row r="1" ht="14.25">
      <c r="A1" s="2" t="s">
        <v>0</v>
      </c>
    </row>
    <row r="2" spans="1:8" ht="15" thickBot="1">
      <c r="A2" s="3"/>
      <c r="B2" s="3"/>
      <c r="C2" s="3"/>
      <c r="D2" s="3"/>
      <c r="E2" s="3"/>
      <c r="F2" s="3"/>
      <c r="G2" s="3"/>
      <c r="H2" s="4" t="s">
        <v>1</v>
      </c>
    </row>
    <row r="3" spans="2:8" s="35" customFormat="1" ht="24.75" customHeight="1" thickTop="1">
      <c r="B3" s="36"/>
      <c r="C3" s="29" t="s">
        <v>2</v>
      </c>
      <c r="D3" s="29"/>
      <c r="E3" s="30"/>
      <c r="F3" s="37">
        <v>8</v>
      </c>
      <c r="G3" s="29"/>
      <c r="H3" s="29"/>
    </row>
    <row r="4" spans="1:8" s="35" customFormat="1" ht="30" customHeight="1">
      <c r="A4" s="29" t="s">
        <v>3</v>
      </c>
      <c r="B4" s="30"/>
      <c r="C4" s="31" t="s">
        <v>4</v>
      </c>
      <c r="D4" s="31" t="s">
        <v>5</v>
      </c>
      <c r="E4" s="32" t="s">
        <v>6</v>
      </c>
      <c r="F4" s="31" t="s">
        <v>4</v>
      </c>
      <c r="G4" s="31" t="s">
        <v>5</v>
      </c>
      <c r="H4" s="34" t="s">
        <v>6</v>
      </c>
    </row>
    <row r="5" ht="14.25">
      <c r="B5" s="5"/>
    </row>
    <row r="6" spans="1:8" ht="14.25">
      <c r="A6" s="2" t="s">
        <v>7</v>
      </c>
      <c r="B6" s="5"/>
      <c r="C6" s="6">
        <v>981735383</v>
      </c>
      <c r="D6" s="7">
        <v>100</v>
      </c>
      <c r="E6" s="8">
        <v>0.4599434230031285</v>
      </c>
      <c r="F6" s="6">
        <f>SUM(F7+F17)</f>
        <v>986294636</v>
      </c>
      <c r="G6" s="7">
        <f aca="true" t="shared" si="0" ref="G6:G15">F6/$F$6*100</f>
        <v>100</v>
      </c>
      <c r="H6" s="8">
        <f aca="true" t="shared" si="1" ref="H6:H15">((F6/C6)-1)*100</f>
        <v>0.464407525586763</v>
      </c>
    </row>
    <row r="7" spans="1:8" ht="14.25">
      <c r="A7" t="s">
        <v>8</v>
      </c>
      <c r="B7" s="5"/>
      <c r="C7" s="9">
        <v>370134181</v>
      </c>
      <c r="D7" s="10">
        <v>37.70203126110613</v>
      </c>
      <c r="E7" s="11">
        <v>2.027073648938149</v>
      </c>
      <c r="F7" s="6">
        <f>SUM(F8:F15)</f>
        <v>377691275</v>
      </c>
      <c r="G7" s="7">
        <f t="shared" si="0"/>
        <v>38.293960163035905</v>
      </c>
      <c r="H7" s="11">
        <f t="shared" si="1"/>
        <v>2.0417174062613785</v>
      </c>
    </row>
    <row r="8" spans="2:8" ht="14.25">
      <c r="B8" s="12" t="s">
        <v>9</v>
      </c>
      <c r="C8" s="9">
        <v>227310851</v>
      </c>
      <c r="D8" s="10">
        <v>23.1</v>
      </c>
      <c r="E8" s="11">
        <v>4.170057378418068</v>
      </c>
      <c r="F8" s="6">
        <v>230552575</v>
      </c>
      <c r="G8" s="7">
        <f t="shared" si="0"/>
        <v>23.375629004231957</v>
      </c>
      <c r="H8" s="11">
        <f t="shared" si="1"/>
        <v>1.4261193364675684</v>
      </c>
    </row>
    <row r="9" spans="2:8" ht="14.25">
      <c r="B9" s="12" t="s">
        <v>10</v>
      </c>
      <c r="C9" s="9">
        <v>21370253</v>
      </c>
      <c r="D9" s="10">
        <v>2.1767834153737535</v>
      </c>
      <c r="E9" s="11">
        <v>7.06812613608232</v>
      </c>
      <c r="F9" s="6">
        <v>21900605</v>
      </c>
      <c r="G9" s="7">
        <f t="shared" si="0"/>
        <v>2.2204931671148214</v>
      </c>
      <c r="H9" s="11">
        <f t="shared" si="1"/>
        <v>2.4817300946320175</v>
      </c>
    </row>
    <row r="10" spans="2:8" ht="14.25">
      <c r="B10" s="12" t="s">
        <v>11</v>
      </c>
      <c r="C10" s="9">
        <v>19789187</v>
      </c>
      <c r="D10" s="10">
        <v>2.0157353338460653</v>
      </c>
      <c r="E10" s="11">
        <v>0.36716924501869475</v>
      </c>
      <c r="F10" s="6">
        <v>19843359</v>
      </c>
      <c r="G10" s="7">
        <f t="shared" si="0"/>
        <v>2.011909856924336</v>
      </c>
      <c r="H10" s="11">
        <f t="shared" si="1"/>
        <v>0.2737454550305607</v>
      </c>
    </row>
    <row r="11" spans="2:8" ht="14.25">
      <c r="B11" s="12" t="s">
        <v>12</v>
      </c>
      <c r="C11" s="9">
        <v>5481181</v>
      </c>
      <c r="D11" s="10">
        <v>0.558315519121918</v>
      </c>
      <c r="E11" s="11">
        <v>-16.732354936631477</v>
      </c>
      <c r="F11" s="6">
        <v>4519415</v>
      </c>
      <c r="G11" s="7">
        <f t="shared" si="0"/>
        <v>0.4582215937347955</v>
      </c>
      <c r="H11" s="11">
        <f t="shared" si="1"/>
        <v>-17.546692948107356</v>
      </c>
    </row>
    <row r="12" spans="2:8" ht="14.25">
      <c r="B12" s="12" t="s">
        <v>13</v>
      </c>
      <c r="C12" s="9">
        <v>2519581</v>
      </c>
      <c r="D12" s="10">
        <v>0.2566456342136341</v>
      </c>
      <c r="E12" s="11">
        <v>-8.722507592326057</v>
      </c>
      <c r="F12" s="6">
        <v>642774</v>
      </c>
      <c r="G12" s="7">
        <f t="shared" si="0"/>
        <v>0.06517058661160559</v>
      </c>
      <c r="H12" s="11">
        <f t="shared" si="1"/>
        <v>-74.48885350381671</v>
      </c>
    </row>
    <row r="13" spans="2:8" ht="14.25">
      <c r="B13" s="12" t="s">
        <v>14</v>
      </c>
      <c r="C13" s="9">
        <v>23121492</v>
      </c>
      <c r="D13" s="10">
        <v>2.3</v>
      </c>
      <c r="E13" s="11">
        <v>3.2682515861395256</v>
      </c>
      <c r="F13" s="6">
        <v>27588628</v>
      </c>
      <c r="G13" s="7">
        <f t="shared" si="0"/>
        <v>2.7971994364572415</v>
      </c>
      <c r="H13" s="11">
        <f t="shared" si="1"/>
        <v>19.320275698471367</v>
      </c>
    </row>
    <row r="14" spans="2:8" ht="14.25">
      <c r="B14" s="12" t="s">
        <v>15</v>
      </c>
      <c r="C14" s="9">
        <v>10912893</v>
      </c>
      <c r="D14" s="10">
        <v>1.1115921040405243</v>
      </c>
      <c r="E14" s="11">
        <v>-19.693806177816718</v>
      </c>
      <c r="F14" s="6">
        <v>12757726</v>
      </c>
      <c r="G14" s="10">
        <f t="shared" si="0"/>
        <v>1.293500495119797</v>
      </c>
      <c r="H14" s="11">
        <f t="shared" si="1"/>
        <v>16.90507732459212</v>
      </c>
    </row>
    <row r="15" spans="2:8" ht="14.25">
      <c r="B15" s="12" t="s">
        <v>16</v>
      </c>
      <c r="C15" s="9">
        <v>59628743</v>
      </c>
      <c r="D15" s="10">
        <v>6.073810115490153</v>
      </c>
      <c r="E15" s="11">
        <v>0.09700700618280322</v>
      </c>
      <c r="F15" s="6">
        <v>59886193</v>
      </c>
      <c r="G15" s="10">
        <f t="shared" si="0"/>
        <v>6.071836022841353</v>
      </c>
      <c r="H15" s="11">
        <f t="shared" si="1"/>
        <v>0.4317548669439564</v>
      </c>
    </row>
    <row r="16" spans="2:8" ht="14.25">
      <c r="B16" s="12"/>
      <c r="C16" s="9"/>
      <c r="D16" s="10"/>
      <c r="E16" s="11"/>
      <c r="F16" s="6"/>
      <c r="H16" s="11"/>
    </row>
    <row r="17" spans="1:8" ht="14.25">
      <c r="A17" t="s">
        <v>17</v>
      </c>
      <c r="B17" s="12"/>
      <c r="C17" s="9">
        <v>611601202</v>
      </c>
      <c r="D17" s="10">
        <v>62.29796873889387</v>
      </c>
      <c r="E17" s="11">
        <v>-0.4652979412389069</v>
      </c>
      <c r="F17" s="6">
        <f>SUM(F18:F22)</f>
        <v>608603361</v>
      </c>
      <c r="G17" s="10">
        <f aca="true" t="shared" si="2" ref="G17:G22">F17/$F$6*100</f>
        <v>61.70603983696409</v>
      </c>
      <c r="H17" s="11">
        <f aca="true" t="shared" si="3" ref="H17:H22">((F17/C17)-1)*100</f>
        <v>-0.49016270572993514</v>
      </c>
    </row>
    <row r="18" spans="2:8" ht="14.25">
      <c r="B18" s="13" t="s">
        <v>18</v>
      </c>
      <c r="C18" s="9">
        <v>236801073</v>
      </c>
      <c r="D18" s="10">
        <v>24.120661952346072</v>
      </c>
      <c r="E18" s="11">
        <v>-12.274394093784757</v>
      </c>
      <c r="F18" s="6">
        <v>226703229</v>
      </c>
      <c r="G18" s="10">
        <f t="shared" si="2"/>
        <v>22.9853454257253</v>
      </c>
      <c r="H18" s="11">
        <f t="shared" si="3"/>
        <v>-4.264272907243116</v>
      </c>
    </row>
    <row r="19" spans="2:8" ht="14.25">
      <c r="B19" s="13" t="s">
        <v>19</v>
      </c>
      <c r="C19" s="9">
        <v>225208584</v>
      </c>
      <c r="D19" s="10">
        <v>22.939845899391404</v>
      </c>
      <c r="E19" s="11">
        <v>0.7143622821380369</v>
      </c>
      <c r="F19" s="6">
        <v>224397286</v>
      </c>
      <c r="G19" s="10">
        <f t="shared" si="2"/>
        <v>22.751546830880258</v>
      </c>
      <c r="H19" s="11">
        <f t="shared" si="3"/>
        <v>-0.36024292928372725</v>
      </c>
    </row>
    <row r="20" spans="2:8" ht="14.25">
      <c r="B20" s="13" t="s">
        <v>20</v>
      </c>
      <c r="C20" s="9">
        <v>17347397</v>
      </c>
      <c r="D20" s="10">
        <v>1.76701352527293</v>
      </c>
      <c r="E20" s="11">
        <v>2.009668557019917</v>
      </c>
      <c r="F20" s="6">
        <v>18044204</v>
      </c>
      <c r="G20" s="10">
        <f t="shared" si="2"/>
        <v>1.8294942851133988</v>
      </c>
      <c r="H20" s="11">
        <f t="shared" si="3"/>
        <v>4.016781307305073</v>
      </c>
    </row>
    <row r="21" spans="2:8" ht="15.75" customHeight="1">
      <c r="B21" s="14" t="s">
        <v>21</v>
      </c>
      <c r="C21" s="9">
        <v>1074648</v>
      </c>
      <c r="D21" s="10">
        <v>0.10946412023126603</v>
      </c>
      <c r="E21" s="11">
        <v>1.9193672290664932</v>
      </c>
      <c r="F21" s="6">
        <v>1098742</v>
      </c>
      <c r="G21" s="10">
        <f t="shared" si="2"/>
        <v>0.11140099113344462</v>
      </c>
      <c r="H21" s="11">
        <f t="shared" si="3"/>
        <v>2.2420364621718036</v>
      </c>
    </row>
    <row r="22" spans="2:8" ht="15.75" customHeight="1">
      <c r="B22" s="13" t="s">
        <v>22</v>
      </c>
      <c r="C22" s="9">
        <v>131169500</v>
      </c>
      <c r="D22" s="10">
        <v>13.360983241652196</v>
      </c>
      <c r="E22" s="11">
        <v>27.528286848251348</v>
      </c>
      <c r="F22" s="6">
        <v>138359900</v>
      </c>
      <c r="G22" s="10">
        <f t="shared" si="2"/>
        <v>14.02825230411169</v>
      </c>
      <c r="H22" s="11">
        <f t="shared" si="3"/>
        <v>5.481762147450442</v>
      </c>
    </row>
    <row r="23" spans="1:8" ht="14.25">
      <c r="A23" s="15"/>
      <c r="B23" s="16"/>
      <c r="C23" s="15"/>
      <c r="D23" s="15"/>
      <c r="E23" s="15"/>
      <c r="F23" s="15"/>
      <c r="G23" s="15"/>
      <c r="H23" s="15"/>
    </row>
    <row r="24" spans="1:2" ht="14.25">
      <c r="A24" t="s">
        <v>23</v>
      </c>
      <c r="B24" s="17"/>
    </row>
    <row r="25" ht="14.25">
      <c r="B25" s="18"/>
    </row>
    <row r="26" ht="14.25">
      <c r="B26" s="18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H5" sqref="H5"/>
    </sheetView>
  </sheetViews>
  <sheetFormatPr defaultColWidth="8.796875" defaultRowHeight="15"/>
  <cols>
    <col min="1" max="1" width="5.5" style="0" customWidth="1"/>
    <col min="2" max="2" width="12.69921875" style="0" customWidth="1"/>
    <col min="3" max="3" width="12.3984375" style="0" customWidth="1"/>
    <col min="4" max="4" width="7.09765625" style="0" customWidth="1"/>
    <col min="5" max="5" width="8.3984375" style="0" customWidth="1"/>
    <col min="6" max="6" width="12.09765625" style="0" customWidth="1"/>
    <col min="7" max="7" width="7.59765625" style="0" customWidth="1"/>
    <col min="8" max="8" width="8.3984375" style="0" customWidth="1"/>
    <col min="9" max="16384" width="11" style="0" customWidth="1"/>
  </cols>
  <sheetData>
    <row r="1" ht="14.25">
      <c r="A1" s="2" t="s">
        <v>24</v>
      </c>
    </row>
    <row r="2" spans="1:8" ht="15" thickBot="1">
      <c r="A2" s="3"/>
      <c r="B2" s="3"/>
      <c r="C2" s="3"/>
      <c r="D2" s="3"/>
      <c r="E2" s="3"/>
      <c r="F2" s="3"/>
      <c r="G2" s="3"/>
      <c r="H2" s="4" t="s">
        <v>1</v>
      </c>
    </row>
    <row r="3" spans="2:8" s="35" customFormat="1" ht="24.75" customHeight="1" thickTop="1">
      <c r="B3" s="36"/>
      <c r="C3" s="29" t="s">
        <v>2</v>
      </c>
      <c r="D3" s="29"/>
      <c r="E3" s="30"/>
      <c r="F3" s="37">
        <v>8</v>
      </c>
      <c r="G3" s="29"/>
      <c r="H3" s="29"/>
    </row>
    <row r="4" spans="1:8" s="35" customFormat="1" ht="30" customHeight="1">
      <c r="A4" s="29" t="s">
        <v>3</v>
      </c>
      <c r="B4" s="30"/>
      <c r="C4" s="31" t="s">
        <v>4</v>
      </c>
      <c r="D4" s="31" t="s">
        <v>5</v>
      </c>
      <c r="E4" s="32" t="s">
        <v>25</v>
      </c>
      <c r="F4" s="33" t="s">
        <v>4</v>
      </c>
      <c r="G4" s="31" t="s">
        <v>5</v>
      </c>
      <c r="H4" s="34" t="s">
        <v>25</v>
      </c>
    </row>
    <row r="5" spans="2:6" ht="14.25">
      <c r="B5" s="5"/>
      <c r="F5" s="2"/>
    </row>
    <row r="6" spans="1:8" ht="14.25">
      <c r="A6" s="2" t="s">
        <v>7</v>
      </c>
      <c r="B6" s="5"/>
      <c r="C6" s="9">
        <v>968977657</v>
      </c>
      <c r="D6" s="10">
        <v>100</v>
      </c>
      <c r="E6" s="11">
        <v>0.27422590714087924</v>
      </c>
      <c r="F6" s="6">
        <f>SUM(F8:F20)</f>
        <v>972239363</v>
      </c>
      <c r="G6" s="10">
        <f>F6/$F$6*100</f>
        <v>100</v>
      </c>
      <c r="H6" s="11">
        <f>((F6/C6)-1)*100</f>
        <v>0.3366131279123996</v>
      </c>
    </row>
    <row r="7" spans="1:8" ht="14.25">
      <c r="A7" t="s">
        <v>26</v>
      </c>
      <c r="B7" s="5"/>
      <c r="C7" s="9"/>
      <c r="D7" s="10"/>
      <c r="E7" s="11"/>
      <c r="F7" s="6"/>
      <c r="G7" s="10"/>
      <c r="H7" s="11"/>
    </row>
    <row r="8" spans="2:8" ht="14.25">
      <c r="B8" s="12" t="s">
        <v>27</v>
      </c>
      <c r="C8" s="9">
        <v>1753333</v>
      </c>
      <c r="D8" s="10">
        <v>0.1809466902909197</v>
      </c>
      <c r="E8" s="11">
        <v>8.706054639062755</v>
      </c>
      <c r="F8" s="6">
        <v>1784363</v>
      </c>
      <c r="G8" s="10">
        <f aca="true" t="shared" si="0" ref="G8:G20">F8/$F$6*100</f>
        <v>0.18353124424977638</v>
      </c>
      <c r="H8" s="11">
        <f aca="true" t="shared" si="1" ref="H8:H20">((F8/C8)-1)*100</f>
        <v>1.7697721995764581</v>
      </c>
    </row>
    <row r="9" spans="2:8" ht="14.25">
      <c r="B9" s="12" t="s">
        <v>28</v>
      </c>
      <c r="C9" s="9">
        <v>61683393</v>
      </c>
      <c r="D9" s="10">
        <v>6.365822013995107</v>
      </c>
      <c r="E9" s="11">
        <v>11.16626406255634</v>
      </c>
      <c r="F9" s="6">
        <v>62275234</v>
      </c>
      <c r="G9" s="10">
        <f t="shared" si="0"/>
        <v>6.405339710566728</v>
      </c>
      <c r="H9" s="11">
        <f t="shared" si="1"/>
        <v>0.959481914362259</v>
      </c>
    </row>
    <row r="10" spans="2:8" ht="14.25">
      <c r="B10" s="12" t="s">
        <v>29</v>
      </c>
      <c r="C10" s="9">
        <v>55489702</v>
      </c>
      <c r="D10" s="10">
        <v>5.7266234777588885</v>
      </c>
      <c r="E10" s="11">
        <v>16.786409684673952</v>
      </c>
      <c r="F10" s="6">
        <v>65444975</v>
      </c>
      <c r="G10" s="10">
        <f t="shared" si="0"/>
        <v>6.731364465439772</v>
      </c>
      <c r="H10" s="11">
        <f t="shared" si="1"/>
        <v>17.940757728343893</v>
      </c>
    </row>
    <row r="11" spans="2:8" ht="14.25">
      <c r="B11" s="12" t="s">
        <v>30</v>
      </c>
      <c r="C11" s="9">
        <v>17244021</v>
      </c>
      <c r="D11" s="10">
        <v>1.7796097645211235</v>
      </c>
      <c r="E11" s="11">
        <v>1.6269365981055106</v>
      </c>
      <c r="F11" s="6">
        <v>17811072</v>
      </c>
      <c r="G11" s="10">
        <f t="shared" si="0"/>
        <v>1.8319636786810491</v>
      </c>
      <c r="H11" s="11">
        <f t="shared" si="1"/>
        <v>3.288391959160797</v>
      </c>
    </row>
    <row r="12" spans="2:8" ht="14.25">
      <c r="B12" s="12" t="s">
        <v>31</v>
      </c>
      <c r="C12" s="9">
        <v>3284284</v>
      </c>
      <c r="D12" s="10">
        <v>0.33894321259876065</v>
      </c>
      <c r="E12" s="11">
        <v>-32.19170332760467</v>
      </c>
      <c r="F12" s="6">
        <v>2872280</v>
      </c>
      <c r="G12" s="10">
        <f t="shared" si="0"/>
        <v>0.29542930571511944</v>
      </c>
      <c r="H12" s="11">
        <f t="shared" si="1"/>
        <v>-12.544712941998926</v>
      </c>
    </row>
    <row r="13" spans="2:8" ht="14.25">
      <c r="B13" s="12" t="s">
        <v>32</v>
      </c>
      <c r="C13" s="9">
        <v>158279879</v>
      </c>
      <c r="D13" s="10">
        <v>16.334729480764487</v>
      </c>
      <c r="E13" s="11">
        <v>10.632520250089804</v>
      </c>
      <c r="F13" s="6">
        <v>148597728</v>
      </c>
      <c r="G13" s="10">
        <f t="shared" si="0"/>
        <v>15.28406827115886</v>
      </c>
      <c r="H13" s="11">
        <f t="shared" si="1"/>
        <v>-6.117107911107256</v>
      </c>
    </row>
    <row r="14" spans="2:8" ht="14.25">
      <c r="B14" s="12" t="s">
        <v>33</v>
      </c>
      <c r="C14" s="9">
        <v>42483015</v>
      </c>
      <c r="D14" s="10">
        <v>4.3843131668824435</v>
      </c>
      <c r="E14" s="11">
        <v>13.497195658751826</v>
      </c>
      <c r="F14" s="6">
        <v>48902907</v>
      </c>
      <c r="G14" s="10">
        <f t="shared" si="0"/>
        <v>5.029924611270856</v>
      </c>
      <c r="H14" s="11">
        <f t="shared" si="1"/>
        <v>15.111667568791898</v>
      </c>
    </row>
    <row r="15" spans="2:8" ht="14.25">
      <c r="B15" s="12" t="s">
        <v>34</v>
      </c>
      <c r="C15" s="9">
        <v>227769926</v>
      </c>
      <c r="D15" s="10">
        <v>23.506210319150835</v>
      </c>
      <c r="E15" s="11">
        <v>7.270597358959074</v>
      </c>
      <c r="F15" s="6">
        <v>215202994</v>
      </c>
      <c r="G15" s="10">
        <f t="shared" si="0"/>
        <v>22.13477484967866</v>
      </c>
      <c r="H15" s="11">
        <f t="shared" si="1"/>
        <v>-5.517379849348503</v>
      </c>
    </row>
    <row r="16" spans="2:8" ht="14.25">
      <c r="B16" s="12" t="s">
        <v>35</v>
      </c>
      <c r="C16" s="9">
        <v>42675664</v>
      </c>
      <c r="D16" s="10">
        <v>4.404194843060246</v>
      </c>
      <c r="E16" s="11">
        <v>1.4313879329543644</v>
      </c>
      <c r="F16" s="6">
        <v>47601485</v>
      </c>
      <c r="G16" s="10">
        <f t="shared" si="0"/>
        <v>4.8960664226881345</v>
      </c>
      <c r="H16" s="11">
        <f t="shared" si="1"/>
        <v>11.542458952718349</v>
      </c>
    </row>
    <row r="17" spans="2:8" ht="14.25">
      <c r="B17" s="12" t="s">
        <v>36</v>
      </c>
      <c r="C17" s="9">
        <v>250822027</v>
      </c>
      <c r="D17" s="10">
        <v>25.88522296546617</v>
      </c>
      <c r="E17" s="11">
        <v>-0.3759781471100121</v>
      </c>
      <c r="F17" s="6">
        <v>254132005</v>
      </c>
      <c r="G17" s="10">
        <f t="shared" si="0"/>
        <v>26.138831101821992</v>
      </c>
      <c r="H17" s="11">
        <f t="shared" si="1"/>
        <v>1.3196520415649227</v>
      </c>
    </row>
    <row r="18" spans="2:8" ht="14.25">
      <c r="B18" s="13" t="s">
        <v>37</v>
      </c>
      <c r="C18" s="9">
        <v>9467335</v>
      </c>
      <c r="D18" s="10">
        <v>0.9770436843003492</v>
      </c>
      <c r="E18" s="11">
        <v>-32.42856091631252</v>
      </c>
      <c r="F18" s="6">
        <v>11136792</v>
      </c>
      <c r="G18" s="10">
        <f t="shared" si="0"/>
        <v>1.1454784103408082</v>
      </c>
      <c r="H18" s="11">
        <f t="shared" si="1"/>
        <v>17.633864228951435</v>
      </c>
    </row>
    <row r="19" spans="2:8" ht="14.25">
      <c r="B19" s="13" t="s">
        <v>38</v>
      </c>
      <c r="C19" s="9">
        <v>71177081</v>
      </c>
      <c r="D19" s="10">
        <v>7.34558536884819</v>
      </c>
      <c r="E19" s="11">
        <v>-34.71075292137792</v>
      </c>
      <c r="F19" s="6">
        <v>74893674</v>
      </c>
      <c r="G19" s="10">
        <f t="shared" si="0"/>
        <v>7.70321351409838</v>
      </c>
      <c r="H19" s="11">
        <f t="shared" si="1"/>
        <v>5.221614806035668</v>
      </c>
    </row>
    <row r="20" spans="2:8" ht="14.25">
      <c r="B20" s="13" t="s">
        <v>39</v>
      </c>
      <c r="C20" s="9">
        <v>26847997</v>
      </c>
      <c r="D20" s="10">
        <v>2.770755012362478</v>
      </c>
      <c r="E20" s="11">
        <v>-11.099088633105946</v>
      </c>
      <c r="F20" s="6">
        <v>21583854</v>
      </c>
      <c r="G20" s="10">
        <f t="shared" si="0"/>
        <v>2.2200144142898686</v>
      </c>
      <c r="H20" s="11">
        <f t="shared" si="1"/>
        <v>-19.607209431675663</v>
      </c>
    </row>
    <row r="21" spans="2:8" ht="14.25">
      <c r="B21" s="13"/>
      <c r="C21" s="9"/>
      <c r="D21" s="10"/>
      <c r="E21" s="11"/>
      <c r="F21" s="6"/>
      <c r="G21" s="10"/>
      <c r="H21" s="11"/>
    </row>
    <row r="22" spans="1:8" ht="14.25">
      <c r="A22" t="s">
        <v>40</v>
      </c>
      <c r="B22" s="13"/>
      <c r="C22" s="9"/>
      <c r="D22" s="10"/>
      <c r="E22" s="11"/>
      <c r="F22" s="6"/>
      <c r="G22" s="10"/>
      <c r="H22" s="11"/>
    </row>
    <row r="23" spans="2:8" ht="14.25">
      <c r="B23" s="13" t="s">
        <v>41</v>
      </c>
      <c r="C23" s="9">
        <v>372808886</v>
      </c>
      <c r="D23" s="10">
        <v>38.4</v>
      </c>
      <c r="E23" s="11">
        <v>-7.877131710477936</v>
      </c>
      <c r="F23" s="6">
        <f>SUM(F24:F26)</f>
        <v>382120257</v>
      </c>
      <c r="G23" s="10">
        <f>F23/$F$6*100</f>
        <v>39.30310492890422</v>
      </c>
      <c r="H23" s="11">
        <f>((F23/C23)-1)*100</f>
        <v>2.497625821075511</v>
      </c>
    </row>
    <row r="24" spans="2:8" ht="14.25">
      <c r="B24" s="19" t="s">
        <v>42</v>
      </c>
      <c r="C24" s="9">
        <v>282890818</v>
      </c>
      <c r="D24" s="10">
        <v>29.194772031776576</v>
      </c>
      <c r="E24" s="11">
        <v>1.8598149933116481</v>
      </c>
      <c r="F24" s="6">
        <v>287751880</v>
      </c>
      <c r="G24" s="10">
        <f>F24/$F$6*100</f>
        <v>29.596814421511958</v>
      </c>
      <c r="H24" s="11">
        <f>((F24/C24)-1)*100</f>
        <v>1.7183526967637475</v>
      </c>
    </row>
    <row r="25" spans="2:8" ht="14.25">
      <c r="B25" s="19" t="s">
        <v>43</v>
      </c>
      <c r="C25" s="9">
        <v>18750315</v>
      </c>
      <c r="D25" s="10">
        <v>1.9350616461118255</v>
      </c>
      <c r="E25" s="11">
        <v>4.346536203966833</v>
      </c>
      <c r="F25" s="6">
        <v>19516812</v>
      </c>
      <c r="G25" s="10">
        <f>F25/$F$6*100</f>
        <v>2.0074081283623157</v>
      </c>
      <c r="H25" s="11">
        <f>((F25/C25)-1)*100</f>
        <v>4.087915323022573</v>
      </c>
    </row>
    <row r="26" spans="2:8" ht="14.25">
      <c r="B26" s="19" t="s">
        <v>44</v>
      </c>
      <c r="C26" s="9">
        <v>71167753</v>
      </c>
      <c r="D26" s="10">
        <v>7.344622704752417</v>
      </c>
      <c r="E26" s="11">
        <v>-34.70349459360528</v>
      </c>
      <c r="F26" s="6">
        <v>74851565</v>
      </c>
      <c r="G26" s="10">
        <f>F26/$F$6*100</f>
        <v>7.698882379029946</v>
      </c>
      <c r="H26" s="11">
        <f>((F26/C26)-1)*100</f>
        <v>5.176237614246437</v>
      </c>
    </row>
    <row r="27" spans="2:8" ht="14.25">
      <c r="B27" s="13"/>
      <c r="C27" s="9"/>
      <c r="D27" s="10"/>
      <c r="E27" s="11"/>
      <c r="F27" s="6"/>
      <c r="G27" s="10"/>
      <c r="H27" s="11"/>
    </row>
    <row r="28" spans="2:8" ht="14.25">
      <c r="B28" s="13" t="s">
        <v>45</v>
      </c>
      <c r="C28" s="9">
        <v>382734361</v>
      </c>
      <c r="D28" s="10">
        <v>39.49878082689372</v>
      </c>
      <c r="E28" s="11">
        <v>6.063799487570232</v>
      </c>
      <c r="F28" s="6">
        <f>SUM(F29:F32)</f>
        <v>378342319</v>
      </c>
      <c r="G28" s="10">
        <f>F28/$F$6*100</f>
        <v>38.91452387121668</v>
      </c>
      <c r="H28" s="11">
        <f>((F28/C28)-1)*100</f>
        <v>-1.1475431650622037</v>
      </c>
    </row>
    <row r="29" spans="2:8" ht="14.25">
      <c r="B29" s="19" t="s">
        <v>46</v>
      </c>
      <c r="C29" s="9">
        <v>340523037</v>
      </c>
      <c r="D29" s="10">
        <v>35.2</v>
      </c>
      <c r="E29" s="11">
        <v>6.706717804211171</v>
      </c>
      <c r="F29" s="6">
        <v>339030908</v>
      </c>
      <c r="G29" s="10">
        <f>F29/$F$6*100</f>
        <v>34.871135741086015</v>
      </c>
      <c r="H29" s="11">
        <f>((F29/C29)-1)*100</f>
        <v>-0.43818738759809905</v>
      </c>
    </row>
    <row r="30" spans="2:8" ht="14.25">
      <c r="B30" s="19" t="s">
        <v>47</v>
      </c>
      <c r="C30" s="9">
        <v>9467335</v>
      </c>
      <c r="D30" s="10">
        <v>0.9770436843003492</v>
      </c>
      <c r="E30" s="11">
        <v>-32.42856091631252</v>
      </c>
      <c r="F30" s="6">
        <v>11136792</v>
      </c>
      <c r="G30" s="10">
        <f>F30/$F$6*100</f>
        <v>1.1454784103408082</v>
      </c>
      <c r="H30" s="11">
        <f>((F30/C30)-1)*100</f>
        <v>17.633864228951435</v>
      </c>
    </row>
    <row r="31" spans="2:8" ht="14.25">
      <c r="B31" s="19" t="s">
        <v>48</v>
      </c>
      <c r="C31" s="9">
        <v>549714</v>
      </c>
      <c r="D31" s="10">
        <v>0</v>
      </c>
      <c r="E31" s="11">
        <v>23.82117227305285</v>
      </c>
      <c r="F31" s="6">
        <v>0</v>
      </c>
      <c r="G31" s="10">
        <v>0</v>
      </c>
      <c r="H31" s="20" t="s">
        <v>49</v>
      </c>
    </row>
    <row r="32" spans="2:8" ht="14.25">
      <c r="B32" s="19" t="s">
        <v>50</v>
      </c>
      <c r="C32" s="9">
        <v>32194275</v>
      </c>
      <c r="D32" s="10">
        <v>3.322499210113366</v>
      </c>
      <c r="E32" s="11">
        <v>18.02447544372079</v>
      </c>
      <c r="F32" s="6">
        <v>28174619</v>
      </c>
      <c r="G32" s="10">
        <f>F32/$F$6*100</f>
        <v>2.897909719789858</v>
      </c>
      <c r="H32" s="11">
        <f>((F32/C32)-1)*100</f>
        <v>-12.485623608545303</v>
      </c>
    </row>
    <row r="33" spans="2:8" ht="14.25">
      <c r="B33" s="13"/>
      <c r="C33" s="9"/>
      <c r="D33" s="10"/>
      <c r="E33" s="11"/>
      <c r="F33" s="6"/>
      <c r="G33" s="10"/>
      <c r="H33" s="11"/>
    </row>
    <row r="34" spans="2:8" ht="14.25">
      <c r="B34" s="13" t="s">
        <v>51</v>
      </c>
      <c r="C34" s="9">
        <v>213434410</v>
      </c>
      <c r="D34" s="10">
        <v>22.1</v>
      </c>
      <c r="E34" s="11">
        <v>6.298286641295259</v>
      </c>
      <c r="F34" s="6">
        <f>SUM(F35:F39)</f>
        <v>211776787</v>
      </c>
      <c r="G34" s="10">
        <f aca="true" t="shared" si="2" ref="G34:G39">F34/$F$6*100</f>
        <v>21.782371199879098</v>
      </c>
      <c r="H34" s="11">
        <f aca="true" t="shared" si="3" ref="H34:H39">((F34/C34)-1)*100</f>
        <v>-0.776642810313477</v>
      </c>
    </row>
    <row r="35" spans="2:8" ht="14.25">
      <c r="B35" s="19" t="s">
        <v>52</v>
      </c>
      <c r="C35" s="9">
        <v>34738995</v>
      </c>
      <c r="D35" s="10">
        <v>3.5851182686248464</v>
      </c>
      <c r="E35" s="11">
        <v>4.652602504450809</v>
      </c>
      <c r="F35" s="6">
        <v>35053957</v>
      </c>
      <c r="G35" s="10">
        <f t="shared" si="2"/>
        <v>3.6054862962794894</v>
      </c>
      <c r="H35" s="11">
        <f t="shared" si="3"/>
        <v>0.9066525960235827</v>
      </c>
    </row>
    <row r="36" spans="2:8" ht="14.25">
      <c r="B36" s="19" t="s">
        <v>53</v>
      </c>
      <c r="C36" s="9">
        <v>12095026</v>
      </c>
      <c r="D36" s="10">
        <v>1.3</v>
      </c>
      <c r="E36" s="11">
        <v>0.3446555655323813</v>
      </c>
      <c r="F36" s="6">
        <v>10305416</v>
      </c>
      <c r="G36" s="10">
        <f t="shared" si="2"/>
        <v>1.059966957951691</v>
      </c>
      <c r="H36" s="11">
        <f t="shared" si="3"/>
        <v>-14.796247647586702</v>
      </c>
    </row>
    <row r="37" spans="2:8" ht="14.25">
      <c r="B37" s="19" t="s">
        <v>54</v>
      </c>
      <c r="C37" s="9">
        <v>82493227</v>
      </c>
      <c r="D37" s="10">
        <v>8.513429221412894</v>
      </c>
      <c r="E37" s="11">
        <v>12.070845838636313</v>
      </c>
      <c r="F37" s="6">
        <v>77222768</v>
      </c>
      <c r="G37" s="10">
        <f t="shared" si="2"/>
        <v>7.942773244822838</v>
      </c>
      <c r="H37" s="11">
        <f t="shared" si="3"/>
        <v>-6.388959665743221</v>
      </c>
    </row>
    <row r="38" spans="2:8" ht="14.25">
      <c r="B38" s="19" t="s">
        <v>55</v>
      </c>
      <c r="C38" s="9">
        <v>15577649</v>
      </c>
      <c r="D38" s="10">
        <v>1.607637584568165</v>
      </c>
      <c r="E38" s="11">
        <v>15.81126249387308</v>
      </c>
      <c r="F38" s="6">
        <v>15835577</v>
      </c>
      <c r="G38" s="10">
        <f t="shared" si="2"/>
        <v>1.6287734896000092</v>
      </c>
      <c r="H38" s="11">
        <f t="shared" si="3"/>
        <v>1.6557569117136905</v>
      </c>
    </row>
    <row r="39" spans="2:8" ht="15.75" customHeight="1">
      <c r="B39" s="19" t="s">
        <v>56</v>
      </c>
      <c r="C39" s="9">
        <v>68529513</v>
      </c>
      <c r="D39" s="10">
        <v>7.0723522369102465</v>
      </c>
      <c r="E39" s="11">
        <v>0.07066765366376959</v>
      </c>
      <c r="F39" s="6">
        <v>73359069</v>
      </c>
      <c r="G39" s="10">
        <f t="shared" si="2"/>
        <v>7.54537121122507</v>
      </c>
      <c r="H39" s="11">
        <f t="shared" si="3"/>
        <v>7.047410361722539</v>
      </c>
    </row>
    <row r="40" spans="1:8" ht="14.25">
      <c r="A40" s="15"/>
      <c r="B40" s="16"/>
      <c r="C40" s="15"/>
      <c r="D40" s="15"/>
      <c r="E40" s="15"/>
      <c r="F40" s="15"/>
      <c r="G40" s="15"/>
      <c r="H40" s="15"/>
    </row>
    <row r="41" spans="1:2" ht="14.25">
      <c r="A41" t="s">
        <v>23</v>
      </c>
      <c r="B41" s="17"/>
    </row>
    <row r="42" ht="14.25">
      <c r="B42" s="18"/>
    </row>
    <row r="43" ht="14.25">
      <c r="B43" s="18"/>
    </row>
  </sheetData>
  <printOptions/>
  <pageMargins left="0.984251968503937" right="0.5905511811023623" top="0.984251968503937" bottom="0.984251968503937" header="0.5118110236220472" footer="0.5118110236220472"/>
  <pageSetup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C14" sqref="C14"/>
    </sheetView>
  </sheetViews>
  <sheetFormatPr defaultColWidth="8.796875" defaultRowHeight="15"/>
  <cols>
    <col min="1" max="1" width="6.09765625" style="0" customWidth="1"/>
    <col min="2" max="2" width="21.09765625" style="0" customWidth="1"/>
    <col min="3" max="3" width="13.8984375" style="0" customWidth="1"/>
    <col min="4" max="4" width="6.8984375" style="0" customWidth="1"/>
    <col min="5" max="5" width="7.3984375" style="0" customWidth="1"/>
    <col min="6" max="6" width="11.69921875" style="0" customWidth="1"/>
    <col min="7" max="7" width="7" style="0" customWidth="1"/>
    <col min="8" max="8" width="8.5" style="0" customWidth="1"/>
    <col min="9" max="16384" width="11" style="0" customWidth="1"/>
  </cols>
  <sheetData>
    <row r="1" ht="14.25">
      <c r="A1" s="2" t="s">
        <v>57</v>
      </c>
    </row>
    <row r="2" spans="1:8" ht="15" thickBot="1">
      <c r="A2" s="3"/>
      <c r="B2" s="3"/>
      <c r="C2" s="3"/>
      <c r="D2" s="3"/>
      <c r="E2" s="3"/>
      <c r="F2" s="3"/>
      <c r="G2" s="3"/>
      <c r="H2" s="4" t="s">
        <v>1</v>
      </c>
    </row>
    <row r="3" spans="2:8" s="35" customFormat="1" ht="16.5" customHeight="1" thickTop="1">
      <c r="B3" s="36"/>
      <c r="C3" s="29" t="s">
        <v>2</v>
      </c>
      <c r="D3" s="29"/>
      <c r="E3" s="30"/>
      <c r="F3" s="37">
        <v>8</v>
      </c>
      <c r="G3" s="29"/>
      <c r="H3" s="29"/>
    </row>
    <row r="4" spans="1:8" s="35" customFormat="1" ht="16.5" customHeight="1">
      <c r="A4" s="29" t="s">
        <v>3</v>
      </c>
      <c r="B4" s="30"/>
      <c r="C4" s="31" t="s">
        <v>4</v>
      </c>
      <c r="D4" s="31" t="s">
        <v>5</v>
      </c>
      <c r="E4" s="32" t="s">
        <v>25</v>
      </c>
      <c r="F4" s="33" t="s">
        <v>4</v>
      </c>
      <c r="G4" s="31" t="s">
        <v>5</v>
      </c>
      <c r="H4" s="34" t="s">
        <v>25</v>
      </c>
    </row>
    <row r="5" spans="2:6" ht="14.25">
      <c r="B5" s="5"/>
      <c r="F5" s="2"/>
    </row>
    <row r="6" spans="1:8" ht="14.25">
      <c r="A6" s="2" t="s">
        <v>58</v>
      </c>
      <c r="B6" s="5"/>
      <c r="C6" s="9">
        <v>864509684</v>
      </c>
      <c r="D6" s="20">
        <v>100</v>
      </c>
      <c r="E6" s="20">
        <v>1.9781451828907226</v>
      </c>
      <c r="F6" s="6">
        <f>SUM(F7+F17)</f>
        <v>870382746</v>
      </c>
      <c r="G6" s="10">
        <f aca="true" t="shared" si="0" ref="G6:G15">F6/$F$6*100</f>
        <v>100</v>
      </c>
      <c r="H6" s="11">
        <f>((F6/C6)-1)*100</f>
        <v>0.679351788498872</v>
      </c>
    </row>
    <row r="7" spans="1:8" ht="14.25">
      <c r="A7" t="s">
        <v>59</v>
      </c>
      <c r="B7" s="5"/>
      <c r="C7" s="9">
        <v>385359008</v>
      </c>
      <c r="D7" s="20">
        <v>44.575441447570874</v>
      </c>
      <c r="E7" s="20">
        <v>2.9862062641889953</v>
      </c>
      <c r="F7" s="6">
        <f>SUM(F8:F15)</f>
        <v>390365373</v>
      </c>
      <c r="G7" s="10">
        <f t="shared" si="0"/>
        <v>44.84985195237315</v>
      </c>
      <c r="H7" s="11">
        <f aca="true" t="shared" si="1" ref="H7:H15">((F7/C7)-1)*100</f>
        <v>1.299143109689549</v>
      </c>
    </row>
    <row r="8" spans="2:8" ht="14.25">
      <c r="B8" s="12" t="s">
        <v>60</v>
      </c>
      <c r="C8" s="9">
        <v>261697978</v>
      </c>
      <c r="D8" s="20">
        <v>30.27126044316237</v>
      </c>
      <c r="E8" s="20">
        <v>6.6877593978302174</v>
      </c>
      <c r="F8" s="6">
        <v>270584821</v>
      </c>
      <c r="G8" s="10">
        <f t="shared" si="0"/>
        <v>31.08802676104519</v>
      </c>
      <c r="H8" s="11">
        <f t="shared" si="1"/>
        <v>3.3958393824502497</v>
      </c>
    </row>
    <row r="9" spans="2:8" ht="14.25">
      <c r="B9" s="12" t="s">
        <v>10</v>
      </c>
      <c r="C9" s="9">
        <v>7830423</v>
      </c>
      <c r="D9" s="20">
        <v>0.9057646368713205</v>
      </c>
      <c r="E9" s="20">
        <v>1.1316054065677816</v>
      </c>
      <c r="F9" s="6">
        <v>8240732</v>
      </c>
      <c r="G9" s="10">
        <f t="shared" si="0"/>
        <v>0.9467940440997666</v>
      </c>
      <c r="H9" s="11">
        <f t="shared" si="1"/>
        <v>5.239934036769145</v>
      </c>
    </row>
    <row r="10" spans="2:8" ht="14.25">
      <c r="B10" s="12" t="s">
        <v>11</v>
      </c>
      <c r="C10" s="9">
        <v>18022373</v>
      </c>
      <c r="D10" s="20">
        <v>2.084693015422601</v>
      </c>
      <c r="E10" s="20">
        <v>4.385586654026974</v>
      </c>
      <c r="F10" s="6">
        <v>18501937</v>
      </c>
      <c r="G10" s="10">
        <f t="shared" si="0"/>
        <v>2.1257242385638926</v>
      </c>
      <c r="H10" s="11">
        <f t="shared" si="1"/>
        <v>2.6609370475242144</v>
      </c>
    </row>
    <row r="11" spans="2:8" ht="14.25">
      <c r="B11" s="12" t="s">
        <v>12</v>
      </c>
      <c r="C11" s="9">
        <v>7760159</v>
      </c>
      <c r="D11" s="20">
        <v>0.8976370240405543</v>
      </c>
      <c r="E11" s="20">
        <v>-19.07461001226787</v>
      </c>
      <c r="F11" s="6">
        <v>9272030</v>
      </c>
      <c r="G11" s="10">
        <f t="shared" si="0"/>
        <v>1.0652819167902026</v>
      </c>
      <c r="H11" s="11">
        <f t="shared" si="1"/>
        <v>19.482474521462766</v>
      </c>
    </row>
    <row r="12" spans="2:8" ht="14.25">
      <c r="B12" s="12" t="s">
        <v>13</v>
      </c>
      <c r="C12" s="9">
        <v>5749542</v>
      </c>
      <c r="D12" s="20">
        <v>0.6650639207877282</v>
      </c>
      <c r="E12" s="20">
        <v>47.95733136796034</v>
      </c>
      <c r="F12" s="6">
        <v>3636524</v>
      </c>
      <c r="G12" s="10">
        <f t="shared" si="0"/>
        <v>0.4178074550204836</v>
      </c>
      <c r="H12" s="11">
        <f t="shared" si="1"/>
        <v>-36.751066432769775</v>
      </c>
    </row>
    <row r="13" spans="2:8" ht="14.25">
      <c r="B13" s="12" t="s">
        <v>14</v>
      </c>
      <c r="C13" s="9">
        <v>32501575</v>
      </c>
      <c r="D13" s="20">
        <v>3.759538568685368</v>
      </c>
      <c r="E13" s="20">
        <v>0.3196027659706502</v>
      </c>
      <c r="F13" s="6">
        <v>26833144</v>
      </c>
      <c r="G13" s="10">
        <f t="shared" si="0"/>
        <v>3.0829131348612466</v>
      </c>
      <c r="H13" s="11">
        <f t="shared" si="1"/>
        <v>-17.44048096130726</v>
      </c>
    </row>
    <row r="14" spans="2:8" ht="14.25">
      <c r="B14" s="12" t="s">
        <v>15</v>
      </c>
      <c r="C14" s="9">
        <v>20658183</v>
      </c>
      <c r="D14" s="20">
        <v>2.389583758555098</v>
      </c>
      <c r="E14" s="20">
        <v>-24.249773031845358</v>
      </c>
      <c r="F14" s="6">
        <v>23327703</v>
      </c>
      <c r="G14" s="10">
        <f t="shared" si="0"/>
        <v>2.6801660657000204</v>
      </c>
      <c r="H14" s="11">
        <f t="shared" si="1"/>
        <v>12.92233687735267</v>
      </c>
    </row>
    <row r="15" spans="2:8" ht="14.25">
      <c r="B15" s="12" t="s">
        <v>16</v>
      </c>
      <c r="C15" s="9">
        <v>31138775</v>
      </c>
      <c r="D15" s="20">
        <v>3.6019000800458354</v>
      </c>
      <c r="E15" s="20">
        <v>1.3004674448999998</v>
      </c>
      <c r="F15" s="6">
        <v>29968482</v>
      </c>
      <c r="G15" s="10">
        <f t="shared" si="0"/>
        <v>3.443138336292342</v>
      </c>
      <c r="H15" s="11">
        <f t="shared" si="1"/>
        <v>-3.7583141918717144</v>
      </c>
    </row>
    <row r="16" spans="2:8" ht="14.25">
      <c r="B16" s="12"/>
      <c r="C16" s="9"/>
      <c r="D16" s="20"/>
      <c r="E16" s="20"/>
      <c r="F16" s="6"/>
      <c r="H16" s="11"/>
    </row>
    <row r="17" spans="1:8" ht="14.25">
      <c r="A17" t="s">
        <v>61</v>
      </c>
      <c r="B17" s="12"/>
      <c r="C17" s="9">
        <v>479150676</v>
      </c>
      <c r="D17" s="20">
        <v>55.424558552429126</v>
      </c>
      <c r="E17" s="20">
        <v>3.0051585228772826</v>
      </c>
      <c r="F17" s="6">
        <f>SUM(F18:F28)</f>
        <v>480017373</v>
      </c>
      <c r="G17" s="10">
        <f aca="true" t="shared" si="2" ref="G17:G28">F17/$F$6*100</f>
        <v>55.15014804762686</v>
      </c>
      <c r="H17" s="11">
        <f aca="true" t="shared" si="3" ref="H17:H28">((F17/C17)-1)*100</f>
        <v>0.18088193201255542</v>
      </c>
    </row>
    <row r="18" spans="2:8" ht="14.25">
      <c r="B18" s="13" t="s">
        <v>20</v>
      </c>
      <c r="C18" s="9">
        <v>20591554</v>
      </c>
      <c r="D18" s="20">
        <v>2.381876615276874</v>
      </c>
      <c r="E18" s="20">
        <v>3.0016126364186935</v>
      </c>
      <c r="F18" s="6">
        <v>21204571</v>
      </c>
      <c r="G18" s="10">
        <f t="shared" si="2"/>
        <v>2.4362352192123993</v>
      </c>
      <c r="H18" s="11">
        <f t="shared" si="3"/>
        <v>2.9770312624292528</v>
      </c>
    </row>
    <row r="19" spans="2:8" ht="14.25">
      <c r="B19" s="13" t="s">
        <v>62</v>
      </c>
      <c r="C19" s="9">
        <v>5330125</v>
      </c>
      <c r="D19" s="20">
        <v>0.6165489061195988</v>
      </c>
      <c r="E19" s="20">
        <v>-28.901985615594995</v>
      </c>
      <c r="F19" s="6">
        <v>2946834</v>
      </c>
      <c r="G19" s="10">
        <f t="shared" si="2"/>
        <v>0.33856760299336175</v>
      </c>
      <c r="H19" s="11">
        <f t="shared" si="3"/>
        <v>-44.713604277573225</v>
      </c>
    </row>
    <row r="20" spans="2:8" ht="14.25">
      <c r="B20" s="13" t="s">
        <v>63</v>
      </c>
      <c r="C20" s="9">
        <v>1250476</v>
      </c>
      <c r="D20" s="20">
        <v>0.14464569028471405</v>
      </c>
      <c r="E20" s="20">
        <v>-2.514556832258674</v>
      </c>
      <c r="F20" s="6">
        <v>1287952</v>
      </c>
      <c r="G20" s="10">
        <f t="shared" si="2"/>
        <v>0.147975359796482</v>
      </c>
      <c r="H20" s="11">
        <f t="shared" si="3"/>
        <v>2.9969387657180047</v>
      </c>
    </row>
    <row r="21" spans="2:8" ht="14.25">
      <c r="B21" s="13" t="s">
        <v>64</v>
      </c>
      <c r="C21" s="9">
        <v>509652</v>
      </c>
      <c r="D21" s="20">
        <v>0.058952723079039565</v>
      </c>
      <c r="E21" s="20">
        <v>-4.837020149115778</v>
      </c>
      <c r="F21" s="6">
        <v>497011</v>
      </c>
      <c r="G21" s="10">
        <f t="shared" si="2"/>
        <v>0.057102579558717496</v>
      </c>
      <c r="H21" s="11">
        <f t="shared" si="3"/>
        <v>-2.4803199045623336</v>
      </c>
    </row>
    <row r="22" spans="2:8" ht="14.25">
      <c r="B22" s="13" t="s">
        <v>65</v>
      </c>
      <c r="C22" s="9">
        <v>7223663</v>
      </c>
      <c r="D22" s="20">
        <v>0.835579188260429</v>
      </c>
      <c r="E22" s="20">
        <v>8.950544944045614</v>
      </c>
      <c r="F22" s="6">
        <v>7347698</v>
      </c>
      <c r="G22" s="10">
        <f t="shared" si="2"/>
        <v>0.8441915966013416</v>
      </c>
      <c r="H22" s="11">
        <f t="shared" si="3"/>
        <v>1.71706515101826</v>
      </c>
    </row>
    <row r="23" spans="2:8" ht="15.75" customHeight="1">
      <c r="B23" s="13" t="s">
        <v>19</v>
      </c>
      <c r="C23" s="9">
        <v>210953912</v>
      </c>
      <c r="D23" s="20">
        <v>24.40156725878851</v>
      </c>
      <c r="E23" s="20">
        <v>2.9523381728575604</v>
      </c>
      <c r="F23" s="6">
        <v>216539328</v>
      </c>
      <c r="G23" s="10">
        <f t="shared" si="2"/>
        <v>24.878632876759717</v>
      </c>
      <c r="H23" s="11">
        <f t="shared" si="3"/>
        <v>2.64769491451764</v>
      </c>
    </row>
    <row r="24" spans="2:8" ht="28.5">
      <c r="B24" s="13" t="s">
        <v>21</v>
      </c>
      <c r="C24" s="9">
        <v>535080</v>
      </c>
      <c r="D24" s="20">
        <v>0.0618940435142656</v>
      </c>
      <c r="E24" s="20">
        <v>1.8829340182904941</v>
      </c>
      <c r="F24" s="6">
        <v>547712</v>
      </c>
      <c r="G24" s="10">
        <f t="shared" si="2"/>
        <v>0.06292771800878506</v>
      </c>
      <c r="H24" s="11">
        <f t="shared" si="3"/>
        <v>2.360768483217468</v>
      </c>
    </row>
    <row r="25" spans="2:8" ht="15.75" customHeight="1">
      <c r="B25" s="28" t="s">
        <v>66</v>
      </c>
      <c r="C25" s="9">
        <v>41317</v>
      </c>
      <c r="D25" s="20">
        <v>0.004779240853477819</v>
      </c>
      <c r="E25" s="20">
        <v>0.5524458505719254</v>
      </c>
      <c r="F25" s="6">
        <v>40324</v>
      </c>
      <c r="G25" s="10">
        <f t="shared" si="2"/>
        <v>0.004632904338386322</v>
      </c>
      <c r="H25" s="11">
        <f t="shared" si="3"/>
        <v>-2.4033690732628177</v>
      </c>
    </row>
    <row r="26" spans="2:8" ht="15.75" customHeight="1">
      <c r="B26" s="13" t="s">
        <v>18</v>
      </c>
      <c r="C26" s="9">
        <v>72602837</v>
      </c>
      <c r="D26" s="20">
        <v>8.398151963327226</v>
      </c>
      <c r="E26" s="20">
        <v>9.141877558692624</v>
      </c>
      <c r="F26" s="6">
        <v>66909881</v>
      </c>
      <c r="G26" s="10">
        <f t="shared" si="2"/>
        <v>7.687408936757577</v>
      </c>
      <c r="H26" s="11">
        <f t="shared" si="3"/>
        <v>-7.841230777249109</v>
      </c>
    </row>
    <row r="27" spans="2:8" ht="15.75" customHeight="1">
      <c r="B27" s="13" t="s">
        <v>67</v>
      </c>
      <c r="C27" s="9">
        <v>45172010</v>
      </c>
      <c r="D27" s="20">
        <v>5.225159513655604</v>
      </c>
      <c r="E27" s="20">
        <v>9.172377277533661</v>
      </c>
      <c r="F27" s="6">
        <v>45969062</v>
      </c>
      <c r="G27" s="10">
        <f t="shared" si="2"/>
        <v>5.281476707949356</v>
      </c>
      <c r="H27" s="11">
        <f t="shared" si="3"/>
        <v>1.7644820321256471</v>
      </c>
    </row>
    <row r="28" spans="2:8" ht="15.75" customHeight="1">
      <c r="B28" s="13" t="s">
        <v>68</v>
      </c>
      <c r="C28" s="9">
        <v>114940050</v>
      </c>
      <c r="D28" s="20">
        <v>13.295403409269385</v>
      </c>
      <c r="E28" s="20">
        <v>-0.7988562615408479</v>
      </c>
      <c r="F28" s="6">
        <v>116727000</v>
      </c>
      <c r="G28" s="10">
        <f t="shared" si="2"/>
        <v>13.410996545650733</v>
      </c>
      <c r="H28" s="11">
        <f t="shared" si="3"/>
        <v>1.5546800266747818</v>
      </c>
    </row>
    <row r="29" spans="1:8" ht="14.25">
      <c r="A29" s="15"/>
      <c r="B29" s="16"/>
      <c r="C29" s="15"/>
      <c r="D29" s="15"/>
      <c r="E29" s="15"/>
      <c r="F29" s="15"/>
      <c r="G29" s="15"/>
      <c r="H29" s="15"/>
    </row>
    <row r="30" spans="1:2" ht="14.25">
      <c r="A30" t="s">
        <v>69</v>
      </c>
      <c r="B30" s="17"/>
    </row>
    <row r="31" ht="14.25">
      <c r="B31" s="18"/>
    </row>
    <row r="32" ht="14.25">
      <c r="B32" s="18"/>
    </row>
  </sheetData>
  <printOptions/>
  <pageMargins left="0.75" right="0.75" top="1" bottom="1" header="0.512" footer="0.512"/>
  <pageSetup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D7" sqref="D7"/>
    </sheetView>
  </sheetViews>
  <sheetFormatPr defaultColWidth="8.796875" defaultRowHeight="15"/>
  <cols>
    <col min="1" max="1" width="5.19921875" style="0" customWidth="1"/>
    <col min="2" max="2" width="13.19921875" style="0" customWidth="1"/>
    <col min="3" max="3" width="12.3984375" style="0" customWidth="1"/>
    <col min="4" max="4" width="7.8984375" style="0" customWidth="1"/>
    <col min="5" max="5" width="8.8984375" style="0" customWidth="1"/>
    <col min="6" max="6" width="13.59765625" style="0" customWidth="1"/>
    <col min="7" max="7" width="7.3984375" style="0" customWidth="1"/>
    <col min="8" max="8" width="9.5" style="0" customWidth="1"/>
    <col min="9" max="16384" width="11" style="0" customWidth="1"/>
  </cols>
  <sheetData>
    <row r="1" ht="14.25">
      <c r="A1" s="2" t="s">
        <v>70</v>
      </c>
    </row>
    <row r="2" spans="1:8" ht="15" thickBot="1">
      <c r="A2" s="3"/>
      <c r="B2" s="3"/>
      <c r="C2" s="3"/>
      <c r="D2" s="3"/>
      <c r="E2" s="3"/>
      <c r="F2" s="3"/>
      <c r="G2" s="3"/>
      <c r="H2" s="4" t="s">
        <v>1</v>
      </c>
    </row>
    <row r="3" spans="2:8" s="35" customFormat="1" ht="19.5" customHeight="1" thickTop="1">
      <c r="B3" s="36"/>
      <c r="C3" s="29" t="s">
        <v>2</v>
      </c>
      <c r="D3" s="29"/>
      <c r="E3" s="30"/>
      <c r="F3" s="37">
        <v>8</v>
      </c>
      <c r="G3" s="29"/>
      <c r="H3" s="29"/>
    </row>
    <row r="4" spans="1:8" s="35" customFormat="1" ht="19.5" customHeight="1">
      <c r="A4" s="29" t="s">
        <v>3</v>
      </c>
      <c r="B4" s="30"/>
      <c r="C4" s="31" t="s">
        <v>4</v>
      </c>
      <c r="D4" s="31" t="s">
        <v>5</v>
      </c>
      <c r="E4" s="32" t="s">
        <v>25</v>
      </c>
      <c r="F4" s="33" t="s">
        <v>4</v>
      </c>
      <c r="G4" s="31" t="s">
        <v>5</v>
      </c>
      <c r="H4" s="34" t="s">
        <v>25</v>
      </c>
    </row>
    <row r="5" spans="2:11" ht="19.5" customHeight="1">
      <c r="B5" s="5"/>
      <c r="F5" s="2"/>
      <c r="J5" t="s">
        <v>71</v>
      </c>
      <c r="K5" t="s">
        <v>72</v>
      </c>
    </row>
    <row r="6" spans="1:11" ht="14.25">
      <c r="A6" s="2" t="s">
        <v>7</v>
      </c>
      <c r="B6" s="5"/>
      <c r="C6" s="21">
        <v>839037325</v>
      </c>
      <c r="D6" s="26">
        <v>100</v>
      </c>
      <c r="E6" s="26">
        <v>1.6820555349010613</v>
      </c>
      <c r="F6" s="23">
        <f>SUM(F8:F22)</f>
        <v>845364063</v>
      </c>
      <c r="G6" s="22">
        <f>SUM(G8:G22)</f>
        <v>100</v>
      </c>
      <c r="H6" s="20">
        <f>((F6/C6)-1)*100</f>
        <v>0.7540472648222218</v>
      </c>
      <c r="J6" s="27">
        <f>SUM(C8:C21)</f>
        <v>839037325</v>
      </c>
      <c r="K6" s="27">
        <f>SUM(F8:F21)</f>
        <v>845364063</v>
      </c>
    </row>
    <row r="7" spans="1:8" ht="14.25">
      <c r="A7" t="s">
        <v>26</v>
      </c>
      <c r="B7" s="5"/>
      <c r="C7" s="21"/>
      <c r="D7" s="26"/>
      <c r="E7" s="26"/>
      <c r="F7" s="23"/>
      <c r="G7" s="22"/>
      <c r="H7" s="20"/>
    </row>
    <row r="8" spans="2:8" ht="14.25">
      <c r="B8" s="12" t="s">
        <v>27</v>
      </c>
      <c r="C8" s="21">
        <v>11164671</v>
      </c>
      <c r="D8" s="26">
        <v>1.3306524831895887</v>
      </c>
      <c r="E8" s="26">
        <v>2.0935509905789518</v>
      </c>
      <c r="F8" s="23">
        <v>11456096</v>
      </c>
      <c r="G8" s="22">
        <f aca="true" t="shared" si="0" ref="G8:G19">F8/$K$6*100</f>
        <v>1.3551671405743209</v>
      </c>
      <c r="H8" s="20">
        <f aca="true" t="shared" si="1" ref="H8:H20">((F8/C8)-1)*100</f>
        <v>2.610242612612579</v>
      </c>
    </row>
    <row r="9" spans="2:8" ht="14.25">
      <c r="B9" s="12" t="s">
        <v>28</v>
      </c>
      <c r="C9" s="21">
        <v>119765941</v>
      </c>
      <c r="D9" s="26">
        <v>14.274208957271359</v>
      </c>
      <c r="E9" s="26">
        <v>6.297730481184338</v>
      </c>
      <c r="F9" s="23">
        <v>122476064</v>
      </c>
      <c r="G9" s="22">
        <f t="shared" si="0"/>
        <v>14.487966706954753</v>
      </c>
      <c r="H9" s="20">
        <f t="shared" si="1"/>
        <v>2.2628495024307416</v>
      </c>
    </row>
    <row r="10" spans="2:8" ht="14.25">
      <c r="B10" s="12" t="s">
        <v>29</v>
      </c>
      <c r="C10" s="21">
        <v>114006757</v>
      </c>
      <c r="D10" s="26">
        <v>13.587805167070488</v>
      </c>
      <c r="E10" s="26">
        <v>6.2690908913296095</v>
      </c>
      <c r="F10" s="23">
        <v>121870145</v>
      </c>
      <c r="G10" s="22">
        <f t="shared" si="0"/>
        <v>14.41629119737019</v>
      </c>
      <c r="H10" s="20">
        <f t="shared" si="1"/>
        <v>6.897299955650871</v>
      </c>
    </row>
    <row r="11" spans="2:8" ht="14.25">
      <c r="B11" s="12" t="s">
        <v>30</v>
      </c>
      <c r="C11" s="21">
        <v>70183122</v>
      </c>
      <c r="D11" s="26">
        <v>8.364719888951305</v>
      </c>
      <c r="E11" s="26">
        <v>8.851232435665967</v>
      </c>
      <c r="F11" s="23">
        <v>70963074</v>
      </c>
      <c r="G11" s="22">
        <f t="shared" si="0"/>
        <v>8.394380256497845</v>
      </c>
      <c r="H11" s="20">
        <f t="shared" si="1"/>
        <v>1.11130992434334</v>
      </c>
    </row>
    <row r="12" spans="2:8" ht="14.25">
      <c r="B12" s="12" t="s">
        <v>31</v>
      </c>
      <c r="C12" s="21">
        <v>4737088</v>
      </c>
      <c r="D12" s="26">
        <v>0.5645860867989395</v>
      </c>
      <c r="E12" s="26">
        <v>-18.91491444886445</v>
      </c>
      <c r="F12" s="23">
        <v>3599099</v>
      </c>
      <c r="G12" s="22">
        <f t="shared" si="0"/>
        <v>0.4257454459594173</v>
      </c>
      <c r="H12" s="20">
        <f t="shared" si="1"/>
        <v>-24.022965163408404</v>
      </c>
    </row>
    <row r="13" spans="2:8" ht="14.25">
      <c r="B13" s="12" t="s">
        <v>32</v>
      </c>
      <c r="C13" s="21">
        <v>80025154</v>
      </c>
      <c r="D13" s="26">
        <v>9.53773468897823</v>
      </c>
      <c r="E13" s="26">
        <v>-1.059195591357076</v>
      </c>
      <c r="F13" s="23">
        <v>82822070</v>
      </c>
      <c r="G13" s="22">
        <f t="shared" si="0"/>
        <v>9.797207336456175</v>
      </c>
      <c r="H13" s="20">
        <f t="shared" si="1"/>
        <v>3.495046070139396</v>
      </c>
    </row>
    <row r="14" spans="2:8" ht="14.25">
      <c r="B14" s="12" t="s">
        <v>33</v>
      </c>
      <c r="C14" s="21">
        <v>29125826</v>
      </c>
      <c r="D14" s="26">
        <v>3.4713385366973992</v>
      </c>
      <c r="E14" s="26">
        <v>-8.803441781048171</v>
      </c>
      <c r="F14" s="23">
        <v>28549496</v>
      </c>
      <c r="G14" s="22">
        <f t="shared" si="0"/>
        <v>3.377183541335374</v>
      </c>
      <c r="H14" s="20">
        <f t="shared" si="1"/>
        <v>-1.978759332010016</v>
      </c>
    </row>
    <row r="15" spans="2:8" ht="14.25">
      <c r="B15" s="12" t="s">
        <v>34</v>
      </c>
      <c r="C15" s="21">
        <v>159432044</v>
      </c>
      <c r="D15" s="26">
        <v>19.001782072090773</v>
      </c>
      <c r="E15" s="26">
        <v>-3.0634270003363606</v>
      </c>
      <c r="F15" s="23">
        <v>158925142</v>
      </c>
      <c r="G15" s="22">
        <f t="shared" si="0"/>
        <v>18.79960941751081</v>
      </c>
      <c r="H15" s="20">
        <f t="shared" si="1"/>
        <v>-0.31794235793652925</v>
      </c>
    </row>
    <row r="16" spans="2:8" ht="14.25">
      <c r="B16" s="12" t="s">
        <v>73</v>
      </c>
      <c r="C16" s="21">
        <v>27966535</v>
      </c>
      <c r="D16" s="26">
        <v>3.333169355725623</v>
      </c>
      <c r="E16" s="26">
        <v>5.419155635329376</v>
      </c>
      <c r="F16" s="23">
        <v>29388810</v>
      </c>
      <c r="G16" s="22">
        <f t="shared" si="0"/>
        <v>3.4764678658927095</v>
      </c>
      <c r="H16" s="20">
        <f t="shared" si="1"/>
        <v>5.085631809589564</v>
      </c>
    </row>
    <row r="17" spans="2:8" ht="14.25">
      <c r="B17" s="12" t="s">
        <v>36</v>
      </c>
      <c r="C17" s="21">
        <v>129814275</v>
      </c>
      <c r="D17" s="26">
        <v>15.471811698007595</v>
      </c>
      <c r="E17" s="26">
        <v>2.743745434124456</v>
      </c>
      <c r="F17" s="23">
        <v>116663475</v>
      </c>
      <c r="G17" s="22">
        <f t="shared" si="0"/>
        <v>13.800382593268576</v>
      </c>
      <c r="H17" s="20">
        <f t="shared" si="1"/>
        <v>-10.130472939127843</v>
      </c>
    </row>
    <row r="18" spans="2:8" ht="14.25">
      <c r="B18" s="13" t="s">
        <v>37</v>
      </c>
      <c r="C18" s="21">
        <v>6979421</v>
      </c>
      <c r="D18" s="26">
        <v>0.8318367719815086</v>
      </c>
      <c r="E18" s="26">
        <v>-2.6405433387355126</v>
      </c>
      <c r="F18" s="23">
        <v>8090292</v>
      </c>
      <c r="G18" s="22">
        <f t="shared" si="0"/>
        <v>0.9570186803646987</v>
      </c>
      <c r="H18" s="20">
        <f t="shared" si="1"/>
        <v>15.916377590633957</v>
      </c>
    </row>
    <row r="19" spans="2:8" ht="14.25">
      <c r="B19" s="13" t="s">
        <v>38</v>
      </c>
      <c r="C19" s="21">
        <v>83456649</v>
      </c>
      <c r="D19" s="26">
        <v>9.946714706643116</v>
      </c>
      <c r="E19" s="26">
        <v>8.375945147674768</v>
      </c>
      <c r="F19" s="23">
        <v>87955786</v>
      </c>
      <c r="G19" s="22">
        <f t="shared" si="0"/>
        <v>10.404486049225397</v>
      </c>
      <c r="H19" s="20">
        <f t="shared" si="1"/>
        <v>5.390986882303417</v>
      </c>
    </row>
    <row r="20" spans="2:8" ht="14.25">
      <c r="B20" s="13" t="s">
        <v>39</v>
      </c>
      <c r="C20" s="21">
        <v>2379842</v>
      </c>
      <c r="D20" s="26">
        <v>0.28363958659407673</v>
      </c>
      <c r="E20" s="26">
        <v>93.94445648754679</v>
      </c>
      <c r="F20" s="23">
        <v>2604514</v>
      </c>
      <c r="G20" s="22">
        <f>F20/$K$6*100</f>
        <v>0.3080937685897348</v>
      </c>
      <c r="H20" s="20">
        <f t="shared" si="1"/>
        <v>9.440626730682112</v>
      </c>
    </row>
    <row r="21" spans="2:8" ht="15.75" customHeight="1">
      <c r="B21" s="13" t="s">
        <v>74</v>
      </c>
      <c r="C21" s="21">
        <v>0</v>
      </c>
      <c r="D21" s="26">
        <v>0</v>
      </c>
      <c r="E21" s="26" t="s">
        <v>75</v>
      </c>
      <c r="F21" s="23">
        <v>0</v>
      </c>
      <c r="G21" s="22">
        <f>F21/$K$6*100</f>
        <v>0</v>
      </c>
      <c r="H21" s="24" t="s">
        <v>75</v>
      </c>
    </row>
    <row r="22" spans="2:8" ht="14.25">
      <c r="B22" s="13"/>
      <c r="C22" s="21"/>
      <c r="D22" s="26"/>
      <c r="E22" s="26"/>
      <c r="F22" s="23"/>
      <c r="G22" s="22"/>
      <c r="H22" s="20"/>
    </row>
    <row r="23" spans="1:8" ht="14.25">
      <c r="A23" t="s">
        <v>40</v>
      </c>
      <c r="B23" s="13"/>
      <c r="C23" s="21"/>
      <c r="D23" s="26"/>
      <c r="E23" s="26"/>
      <c r="F23" s="23"/>
      <c r="G23" s="22"/>
      <c r="H23" s="20"/>
    </row>
    <row r="24" spans="2:9" ht="14.25">
      <c r="B24" s="13" t="s">
        <v>76</v>
      </c>
      <c r="C24" s="21">
        <v>161293611</v>
      </c>
      <c r="D24" s="26">
        <v>19.223651462704595</v>
      </c>
      <c r="E24" s="26">
        <v>2.8631231848531336</v>
      </c>
      <c r="F24" s="23">
        <v>162724295</v>
      </c>
      <c r="G24" s="22">
        <f aca="true" t="shared" si="2" ref="G24:G37">F24/$K$6*100</f>
        <v>19.249019697209437</v>
      </c>
      <c r="H24" s="20">
        <f aca="true" t="shared" si="3" ref="H24:H36">((F24/C24)-1)*100</f>
        <v>0.8870059955443654</v>
      </c>
      <c r="I24" s="27"/>
    </row>
    <row r="25" spans="2:8" ht="14.25">
      <c r="B25" s="13" t="s">
        <v>77</v>
      </c>
      <c r="C25" s="21">
        <v>89524706</v>
      </c>
      <c r="D25" s="26">
        <v>10.669931281066667</v>
      </c>
      <c r="E25" s="26">
        <v>7.349709882634148</v>
      </c>
      <c r="F25" s="23">
        <v>93380183</v>
      </c>
      <c r="G25" s="22">
        <f t="shared" si="2"/>
        <v>11.046150065643374</v>
      </c>
      <c r="H25" s="20">
        <f t="shared" si="3"/>
        <v>4.306606714798922</v>
      </c>
    </row>
    <row r="26" spans="2:8" ht="14.25">
      <c r="B26" s="13" t="s">
        <v>78</v>
      </c>
      <c r="C26" s="21">
        <v>12198956</v>
      </c>
      <c r="D26" s="26">
        <v>1.4539229229164508</v>
      </c>
      <c r="E26" s="26">
        <v>4.326704628303024</v>
      </c>
      <c r="F26" s="23">
        <v>11662724</v>
      </c>
      <c r="G26" s="22">
        <f t="shared" si="2"/>
        <v>1.379609627432199</v>
      </c>
      <c r="H26" s="20">
        <f t="shared" si="3"/>
        <v>-4.395720420665505</v>
      </c>
    </row>
    <row r="27" spans="2:8" ht="14.25">
      <c r="B27" s="13" t="s">
        <v>79</v>
      </c>
      <c r="C27" s="21">
        <v>45283233</v>
      </c>
      <c r="D27" s="26">
        <v>5.397046311378341</v>
      </c>
      <c r="E27" s="26">
        <v>7.8573828955024405</v>
      </c>
      <c r="F27" s="23">
        <v>48501121</v>
      </c>
      <c r="G27" s="22">
        <f t="shared" si="2"/>
        <v>5.737305750599432</v>
      </c>
      <c r="H27" s="20">
        <f t="shared" si="3"/>
        <v>7.106135730194008</v>
      </c>
    </row>
    <row r="28" spans="2:8" ht="14.25">
      <c r="B28" s="13" t="s">
        <v>80</v>
      </c>
      <c r="C28" s="21">
        <v>72364070</v>
      </c>
      <c r="D28" s="26">
        <v>8.62465445145721</v>
      </c>
      <c r="E28" s="26">
        <v>11.1438308583105</v>
      </c>
      <c r="F28" s="23">
        <v>69998690</v>
      </c>
      <c r="G28" s="22">
        <f t="shared" si="2"/>
        <v>8.280301122760171</v>
      </c>
      <c r="H28" s="20">
        <f t="shared" si="3"/>
        <v>-3.2687216183390433</v>
      </c>
    </row>
    <row r="29" spans="2:8" ht="28.5">
      <c r="B29" s="13" t="s">
        <v>46</v>
      </c>
      <c r="C29" s="21">
        <v>269154198</v>
      </c>
      <c r="D29" s="26">
        <v>32.07893021922475</v>
      </c>
      <c r="E29" s="26">
        <v>-3.566937943585613</v>
      </c>
      <c r="F29" s="23">
        <v>265491444</v>
      </c>
      <c r="G29" s="22">
        <f t="shared" si="2"/>
        <v>31.40557490199344</v>
      </c>
      <c r="H29" s="20">
        <f t="shared" si="3"/>
        <v>-1.3608385182979799</v>
      </c>
    </row>
    <row r="30" spans="2:8" ht="28.5">
      <c r="B30" s="13" t="s">
        <v>47</v>
      </c>
      <c r="C30" s="21">
        <v>6978125</v>
      </c>
      <c r="D30" s="26">
        <v>0.8316823092464928</v>
      </c>
      <c r="E30" s="26">
        <v>-2.6540999983120317</v>
      </c>
      <c r="F30" s="23">
        <v>8089924</v>
      </c>
      <c r="G30" s="22">
        <f t="shared" si="2"/>
        <v>0.9569751488241345</v>
      </c>
      <c r="H30" s="20">
        <f t="shared" si="3"/>
        <v>15.93263233318405</v>
      </c>
    </row>
    <row r="31" spans="2:8" ht="28.5">
      <c r="B31" s="13" t="s">
        <v>48</v>
      </c>
      <c r="C31" s="21">
        <v>721312</v>
      </c>
      <c r="D31" s="26">
        <v>0</v>
      </c>
      <c r="E31" s="26">
        <v>10.415770532506507</v>
      </c>
      <c r="F31" s="23" t="s">
        <v>75</v>
      </c>
      <c r="G31" s="22" t="s">
        <v>75</v>
      </c>
      <c r="H31" s="20">
        <v>-100</v>
      </c>
    </row>
    <row r="32" spans="2:8" ht="14.25">
      <c r="B32" s="13" t="s">
        <v>81</v>
      </c>
      <c r="C32" s="21">
        <v>83445846</v>
      </c>
      <c r="D32" s="26">
        <v>9.945427159632022</v>
      </c>
      <c r="E32" s="26">
        <v>8.368796606746276</v>
      </c>
      <c r="F32" s="23">
        <v>87952366</v>
      </c>
      <c r="G32" s="22">
        <f t="shared" si="2"/>
        <v>10.404081489799502</v>
      </c>
      <c r="H32" s="20">
        <f t="shared" si="3"/>
        <v>5.400532460297658</v>
      </c>
    </row>
    <row r="33" spans="2:8" ht="14.25">
      <c r="B33" s="13" t="s">
        <v>82</v>
      </c>
      <c r="C33" s="21">
        <v>23636150</v>
      </c>
      <c r="D33" s="26">
        <v>2.817055844327307</v>
      </c>
      <c r="E33" s="26">
        <v>-0.37522172652741936</v>
      </c>
      <c r="F33" s="23">
        <v>23885129</v>
      </c>
      <c r="G33" s="22">
        <f t="shared" si="2"/>
        <v>2.8254251683277434</v>
      </c>
      <c r="H33" s="20">
        <f t="shared" si="3"/>
        <v>1.0533822132623216</v>
      </c>
    </row>
    <row r="34" spans="2:8" ht="28.5">
      <c r="B34" s="13" t="s">
        <v>83</v>
      </c>
      <c r="C34" s="21">
        <v>10363471</v>
      </c>
      <c r="D34" s="26">
        <v>1.235162094844827</v>
      </c>
      <c r="E34" s="26">
        <v>10.558384613037642</v>
      </c>
      <c r="F34" s="23">
        <v>8685028</v>
      </c>
      <c r="G34" s="22">
        <f t="shared" si="2"/>
        <v>1.0273713279434733</v>
      </c>
      <c r="H34" s="20">
        <f t="shared" si="3"/>
        <v>-16.195761053415403</v>
      </c>
    </row>
    <row r="35" spans="2:8" ht="14.25">
      <c r="B35" s="13" t="s">
        <v>84</v>
      </c>
      <c r="C35" s="21">
        <v>15685357</v>
      </c>
      <c r="D35" s="26">
        <v>1.8694468687671315</v>
      </c>
      <c r="E35" s="26">
        <v>5.5888022005592175</v>
      </c>
      <c r="F35" s="23">
        <v>14584369</v>
      </c>
      <c r="G35" s="22">
        <f t="shared" si="2"/>
        <v>1.7252175291487402</v>
      </c>
      <c r="H35" s="20">
        <f t="shared" si="3"/>
        <v>-7.01920906231207</v>
      </c>
    </row>
    <row r="36" spans="2:8" ht="14.25">
      <c r="B36" s="13" t="s">
        <v>85</v>
      </c>
      <c r="C36" s="21">
        <v>48388290</v>
      </c>
      <c r="D36" s="26">
        <v>5.767120074187402</v>
      </c>
      <c r="E36" s="26">
        <v>5.417741877400117</v>
      </c>
      <c r="F36" s="23">
        <v>50408790</v>
      </c>
      <c r="G36" s="22">
        <f t="shared" si="2"/>
        <v>5.962968170318354</v>
      </c>
      <c r="H36" s="20">
        <f t="shared" si="3"/>
        <v>4.175597029777256</v>
      </c>
    </row>
    <row r="37" spans="2:8" ht="28.5">
      <c r="B37" s="13" t="s">
        <v>74</v>
      </c>
      <c r="C37" s="21">
        <v>0</v>
      </c>
      <c r="D37" s="26">
        <v>0</v>
      </c>
      <c r="E37" s="26" t="s">
        <v>75</v>
      </c>
      <c r="F37" s="23">
        <v>0</v>
      </c>
      <c r="G37" s="22">
        <f t="shared" si="2"/>
        <v>0</v>
      </c>
      <c r="H37" s="24" t="s">
        <v>75</v>
      </c>
    </row>
    <row r="38" spans="1:8" ht="14.25">
      <c r="A38" s="15"/>
      <c r="B38" s="16"/>
      <c r="C38" s="25"/>
      <c r="D38" s="25"/>
      <c r="E38" s="25"/>
      <c r="F38" s="25"/>
      <c r="G38" s="25"/>
      <c r="H38" s="25"/>
    </row>
    <row r="39" spans="1:8" ht="14.25">
      <c r="A39" t="s">
        <v>69</v>
      </c>
      <c r="B39" s="17"/>
      <c r="C39" s="1"/>
      <c r="D39" s="1"/>
      <c r="E39" s="1"/>
      <c r="F39" s="1"/>
      <c r="G39" s="1"/>
      <c r="H39" s="1"/>
    </row>
    <row r="40" spans="2:8" ht="14.25">
      <c r="B40" s="18"/>
      <c r="C40" s="1"/>
      <c r="D40" s="1"/>
      <c r="E40" s="1"/>
      <c r="F40" s="1"/>
      <c r="G40" s="1"/>
      <c r="H40" s="1"/>
    </row>
    <row r="41" spans="2:8" ht="14.25">
      <c r="B41" s="18"/>
      <c r="C41" s="1"/>
      <c r="D41" s="1"/>
      <c r="E41" s="1"/>
      <c r="F41" s="1"/>
      <c r="G41" s="1"/>
      <c r="H41" s="1"/>
    </row>
    <row r="42" spans="3:8" ht="14.25">
      <c r="C42" s="1"/>
      <c r="D42" s="1"/>
      <c r="E42" s="1"/>
      <c r="F42" s="1"/>
      <c r="G42" s="1"/>
      <c r="H42" s="1"/>
    </row>
    <row r="43" spans="3:8" ht="14.25">
      <c r="C43" s="1"/>
      <c r="D43" s="1"/>
      <c r="E43" s="1"/>
      <c r="F43" s="1"/>
      <c r="G43" s="1"/>
      <c r="H43" s="1"/>
    </row>
  </sheetData>
  <printOptions/>
  <pageMargins left="0.7874015748031497" right="0.7874015748031497" top="0.5905511811023623" bottom="0.5905511811023623" header="0.5118110236220472" footer="0.5118110236220472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>
      <selection activeCell="E14" sqref="E14"/>
    </sheetView>
  </sheetViews>
  <sheetFormatPr defaultColWidth="8.796875" defaultRowHeight="15.75" customHeight="1"/>
  <cols>
    <col min="1" max="1" width="26.3984375" style="40" customWidth="1"/>
    <col min="2" max="2" width="10.69921875" style="40" customWidth="1"/>
    <col min="3" max="3" width="9.5" style="40" customWidth="1"/>
    <col min="4" max="4" width="9.59765625" style="40" customWidth="1"/>
    <col min="5" max="5" width="10.09765625" style="40" customWidth="1"/>
    <col min="6" max="6" width="9.19921875" style="40" customWidth="1"/>
    <col min="7" max="7" width="8.8984375" style="40" customWidth="1"/>
    <col min="8" max="16384" width="44.8984375" style="40" customWidth="1"/>
  </cols>
  <sheetData>
    <row r="1" s="38" customFormat="1" ht="15.75" customHeight="1">
      <c r="A1" s="39" t="s">
        <v>86</v>
      </c>
    </row>
    <row r="2" s="38" customFormat="1" ht="15.75" customHeight="1" thickBot="1">
      <c r="F2" s="38" t="s">
        <v>87</v>
      </c>
    </row>
    <row r="3" spans="1:7" s="63" customFormat="1" ht="15.75" customHeight="1" thickTop="1">
      <c r="A3" s="59"/>
      <c r="B3" s="59"/>
      <c r="C3" s="60" t="s">
        <v>88</v>
      </c>
      <c r="D3" s="60"/>
      <c r="E3" s="61"/>
      <c r="F3" s="59" t="s">
        <v>89</v>
      </c>
      <c r="G3" s="62"/>
    </row>
    <row r="4" spans="1:7" s="63" customFormat="1" ht="15.75" customHeight="1">
      <c r="A4" s="64" t="s">
        <v>90</v>
      </c>
      <c r="B4" s="65" t="s">
        <v>91</v>
      </c>
      <c r="C4" s="66" t="s">
        <v>91</v>
      </c>
      <c r="D4" s="66" t="s">
        <v>92</v>
      </c>
      <c r="E4" s="66" t="s">
        <v>93</v>
      </c>
      <c r="F4" s="66" t="s">
        <v>94</v>
      </c>
      <c r="G4" s="67" t="s">
        <v>95</v>
      </c>
    </row>
    <row r="5" spans="1:7" ht="19.5" customHeight="1">
      <c r="A5" s="41"/>
      <c r="B5" s="42"/>
      <c r="C5" s="43"/>
      <c r="D5" s="43"/>
      <c r="E5" s="43"/>
      <c r="F5" s="44"/>
      <c r="G5" s="45"/>
    </row>
    <row r="6" spans="1:7" ht="19.5" customHeight="1">
      <c r="A6" s="13" t="s">
        <v>96</v>
      </c>
      <c r="B6" s="46">
        <v>15679</v>
      </c>
      <c r="C6" s="47">
        <v>8623</v>
      </c>
      <c r="D6" s="47">
        <v>3758</v>
      </c>
      <c r="E6" s="47">
        <v>4810</v>
      </c>
      <c r="F6" s="47">
        <v>926</v>
      </c>
      <c r="G6" s="47">
        <v>6126</v>
      </c>
    </row>
    <row r="7" spans="1:7" ht="19.5" customHeight="1">
      <c r="A7" s="48">
        <v>7</v>
      </c>
      <c r="B7" s="46">
        <v>15744</v>
      </c>
      <c r="C7" s="47">
        <v>8586</v>
      </c>
      <c r="D7" s="47">
        <v>3788</v>
      </c>
      <c r="E7" s="47">
        <v>4798</v>
      </c>
      <c r="F7" s="47">
        <v>880</v>
      </c>
      <c r="G7" s="47">
        <v>6278</v>
      </c>
    </row>
    <row r="8" spans="1:7" ht="19.5" customHeight="1">
      <c r="A8" s="48">
        <v>8</v>
      </c>
      <c r="B8" s="46">
        <v>15782</v>
      </c>
      <c r="C8" s="47">
        <v>8566</v>
      </c>
      <c r="D8" s="47">
        <v>3764</v>
      </c>
      <c r="E8" s="47">
        <v>4802</v>
      </c>
      <c r="F8" s="47">
        <v>826</v>
      </c>
      <c r="G8" s="47">
        <v>6390</v>
      </c>
    </row>
    <row r="9" spans="1:7" ht="19.5" customHeight="1">
      <c r="A9" s="49">
        <v>9</v>
      </c>
      <c r="B9" s="46">
        <f>+C9+F9+G9</f>
        <v>15773</v>
      </c>
      <c r="C9" s="47">
        <f>+D9+E9</f>
        <v>8583</v>
      </c>
      <c r="D9" s="47">
        <v>3783</v>
      </c>
      <c r="E9" s="47">
        <v>4800</v>
      </c>
      <c r="F9" s="47">
        <v>765</v>
      </c>
      <c r="G9" s="47">
        <v>6425</v>
      </c>
    </row>
    <row r="10" spans="1:7" ht="19.5" customHeight="1">
      <c r="A10" s="50">
        <v>10</v>
      </c>
      <c r="B10" s="46">
        <f aca="true" t="shared" si="0" ref="B10:G10">SUM(B12:B20)</f>
        <v>15816</v>
      </c>
      <c r="C10" s="47">
        <f t="shared" si="0"/>
        <v>8567</v>
      </c>
      <c r="D10" s="47">
        <f t="shared" si="0"/>
        <v>3752</v>
      </c>
      <c r="E10" s="47">
        <f t="shared" si="0"/>
        <v>4815</v>
      </c>
      <c r="F10" s="47">
        <f t="shared" si="0"/>
        <v>722</v>
      </c>
      <c r="G10" s="47">
        <f t="shared" si="0"/>
        <v>6527</v>
      </c>
    </row>
    <row r="11" spans="1:7" ht="19.5" customHeight="1">
      <c r="A11" s="51"/>
      <c r="B11" s="52"/>
      <c r="C11" s="53"/>
      <c r="D11" s="53"/>
      <c r="E11" s="53"/>
      <c r="F11" s="53"/>
      <c r="G11" s="53"/>
    </row>
    <row r="12" spans="1:7" ht="19.5" customHeight="1">
      <c r="A12" s="13" t="s">
        <v>97</v>
      </c>
      <c r="B12" s="46">
        <f>+C12+F12+G12</f>
        <v>8672</v>
      </c>
      <c r="C12" s="47">
        <f aca="true" t="shared" si="1" ref="C12:C20">+D12+E12</f>
        <v>7702</v>
      </c>
      <c r="D12" s="9">
        <v>2980</v>
      </c>
      <c r="E12" s="9">
        <v>4722</v>
      </c>
      <c r="F12" s="9">
        <v>572</v>
      </c>
      <c r="G12">
        <v>398</v>
      </c>
    </row>
    <row r="13" spans="1:7" ht="19.5" customHeight="1">
      <c r="A13" s="13" t="s">
        <v>98</v>
      </c>
      <c r="B13" s="46">
        <f>+C13+F13</f>
        <v>77</v>
      </c>
      <c r="C13" s="47">
        <f t="shared" si="1"/>
        <v>76</v>
      </c>
      <c r="D13" s="9">
        <v>29</v>
      </c>
      <c r="E13" s="9">
        <v>47</v>
      </c>
      <c r="F13" s="9">
        <v>1</v>
      </c>
      <c r="G13" s="1" t="s">
        <v>75</v>
      </c>
    </row>
    <row r="14" spans="1:7" ht="19.5" customHeight="1">
      <c r="A14" s="13" t="s">
        <v>99</v>
      </c>
      <c r="B14" s="46">
        <f>+C14+F14</f>
        <v>37</v>
      </c>
      <c r="C14" s="47">
        <f>+D14</f>
        <v>33</v>
      </c>
      <c r="D14" s="9">
        <v>33</v>
      </c>
      <c r="E14" s="21" t="s">
        <v>75</v>
      </c>
      <c r="F14" s="9">
        <v>4</v>
      </c>
      <c r="G14" s="1" t="s">
        <v>75</v>
      </c>
    </row>
    <row r="15" spans="1:7" ht="19.5" customHeight="1">
      <c r="A15" s="13" t="s">
        <v>100</v>
      </c>
      <c r="B15" s="46">
        <f>+C15+F15+G15</f>
        <v>6962</v>
      </c>
      <c r="C15" s="47">
        <f t="shared" si="1"/>
        <v>688</v>
      </c>
      <c r="D15" s="9">
        <v>646</v>
      </c>
      <c r="E15" s="9">
        <v>42</v>
      </c>
      <c r="F15" s="9">
        <v>145</v>
      </c>
      <c r="G15" s="9">
        <v>6129</v>
      </c>
    </row>
    <row r="16" spans="1:7" ht="19.5" customHeight="1">
      <c r="A16" s="13" t="s">
        <v>101</v>
      </c>
      <c r="B16" s="46">
        <f>+C16</f>
        <v>5</v>
      </c>
      <c r="C16" s="47">
        <f>+D16</f>
        <v>5</v>
      </c>
      <c r="D16" s="9">
        <v>5</v>
      </c>
      <c r="E16" s="21" t="s">
        <v>75</v>
      </c>
      <c r="F16" s="21" t="s">
        <v>75</v>
      </c>
      <c r="G16" s="21" t="s">
        <v>75</v>
      </c>
    </row>
    <row r="17" spans="1:7" ht="19.5" customHeight="1">
      <c r="A17" s="13" t="s">
        <v>102</v>
      </c>
      <c r="B17" s="46">
        <f>+C17</f>
        <v>25</v>
      </c>
      <c r="C17" s="47">
        <f t="shared" si="1"/>
        <v>25</v>
      </c>
      <c r="D17" s="9">
        <v>23</v>
      </c>
      <c r="E17" s="9">
        <v>2</v>
      </c>
      <c r="F17" s="21" t="s">
        <v>75</v>
      </c>
      <c r="G17" s="21" t="s">
        <v>75</v>
      </c>
    </row>
    <row r="18" spans="1:7" ht="19.5" customHeight="1">
      <c r="A18" s="13" t="s">
        <v>103</v>
      </c>
      <c r="B18" s="46">
        <f>+C18</f>
        <v>15</v>
      </c>
      <c r="C18" s="47">
        <f>+D18</f>
        <v>15</v>
      </c>
      <c r="D18" s="9">
        <v>15</v>
      </c>
      <c r="E18" s="21" t="s">
        <v>75</v>
      </c>
      <c r="F18" s="21" t="s">
        <v>75</v>
      </c>
      <c r="G18" s="21" t="s">
        <v>75</v>
      </c>
    </row>
    <row r="19" spans="1:7" ht="19.5" customHeight="1">
      <c r="A19" s="13" t="s">
        <v>104</v>
      </c>
      <c r="B19" s="46">
        <f>+C19</f>
        <v>15</v>
      </c>
      <c r="C19" s="47">
        <f>+D19</f>
        <v>15</v>
      </c>
      <c r="D19" s="9">
        <v>15</v>
      </c>
      <c r="E19" s="21" t="s">
        <v>75</v>
      </c>
      <c r="F19" s="21" t="s">
        <v>75</v>
      </c>
      <c r="G19" s="21" t="s">
        <v>75</v>
      </c>
    </row>
    <row r="20" spans="1:7" ht="19.5" customHeight="1">
      <c r="A20" s="13" t="s">
        <v>105</v>
      </c>
      <c r="B20" s="46">
        <f>+C20</f>
        <v>8</v>
      </c>
      <c r="C20" s="47">
        <f t="shared" si="1"/>
        <v>8</v>
      </c>
      <c r="D20" s="9">
        <v>6</v>
      </c>
      <c r="E20" s="9">
        <v>2</v>
      </c>
      <c r="F20" s="21" t="s">
        <v>75</v>
      </c>
      <c r="G20" s="21" t="s">
        <v>75</v>
      </c>
    </row>
    <row r="21" spans="1:7" ht="19.5" customHeight="1">
      <c r="A21" s="54"/>
      <c r="B21" s="55"/>
      <c r="C21" s="56"/>
      <c r="D21" s="57"/>
      <c r="E21" s="57"/>
      <c r="F21" s="57"/>
      <c r="G21" s="57"/>
    </row>
    <row r="22" spans="1:6" ht="15.75" customHeight="1">
      <c r="A22" s="40" t="s">
        <v>106</v>
      </c>
      <c r="D22" s="58"/>
      <c r="E22" s="58"/>
      <c r="F22" s="58"/>
    </row>
    <row r="23" spans="1:6" ht="15.75" customHeight="1">
      <c r="A23" s="40" t="s">
        <v>107</v>
      </c>
      <c r="D23" s="58"/>
      <c r="E23" s="58"/>
      <c r="F23" s="58"/>
    </row>
    <row r="24" spans="1:6" ht="15.75" customHeight="1">
      <c r="A24" s="40" t="s">
        <v>108</v>
      </c>
      <c r="D24" s="58"/>
      <c r="E24" s="58"/>
      <c r="F24" s="58"/>
    </row>
    <row r="25" spans="4:6" ht="15.75" customHeight="1">
      <c r="D25" s="58"/>
      <c r="E25" s="58"/>
      <c r="F25" s="58"/>
    </row>
    <row r="26" spans="4:6" ht="15.75" customHeight="1">
      <c r="D26" s="58"/>
      <c r="E26" s="58"/>
      <c r="F26" s="58"/>
    </row>
    <row r="27" spans="4:6" ht="15.75" customHeight="1">
      <c r="D27" s="58"/>
      <c r="E27" s="58"/>
      <c r="F27" s="58"/>
    </row>
    <row r="28" spans="4:6" ht="15.75" customHeight="1">
      <c r="D28" s="58"/>
      <c r="E28" s="58"/>
      <c r="F28" s="58"/>
    </row>
    <row r="29" spans="4:6" ht="15.75" customHeight="1">
      <c r="D29" s="58"/>
      <c r="E29" s="58"/>
      <c r="F29" s="58"/>
    </row>
    <row r="30" spans="4:6" ht="15.75" customHeight="1">
      <c r="D30" s="58"/>
      <c r="E30" s="58"/>
      <c r="F30" s="58"/>
    </row>
    <row r="31" spans="4:6" ht="15.75" customHeight="1">
      <c r="D31" s="58"/>
      <c r="E31" s="58"/>
      <c r="F31" s="58"/>
    </row>
    <row r="32" spans="4:6" ht="15.75" customHeight="1">
      <c r="D32" s="58"/>
      <c r="E32" s="58"/>
      <c r="F32" s="58"/>
    </row>
    <row r="33" spans="4:6" ht="15.75" customHeight="1">
      <c r="D33" s="58"/>
      <c r="E33" s="58"/>
      <c r="F33" s="58"/>
    </row>
    <row r="34" spans="4:6" ht="15.75" customHeight="1">
      <c r="D34" s="58"/>
      <c r="E34" s="58"/>
      <c r="F34" s="58"/>
    </row>
    <row r="35" spans="4:6" ht="15.75" customHeight="1">
      <c r="D35" s="58"/>
      <c r="E35" s="58"/>
      <c r="F35" s="58"/>
    </row>
    <row r="36" spans="4:6" ht="15.75" customHeight="1">
      <c r="D36" s="58"/>
      <c r="E36" s="58"/>
      <c r="F36" s="58"/>
    </row>
    <row r="37" spans="4:6" ht="15.75" customHeight="1">
      <c r="D37" s="58"/>
      <c r="E37" s="58"/>
      <c r="F37" s="58"/>
    </row>
    <row r="38" spans="4:6" ht="15.75" customHeight="1">
      <c r="D38" s="58"/>
      <c r="E38" s="58"/>
      <c r="F38" s="58"/>
    </row>
    <row r="39" spans="4:6" ht="15.75" customHeight="1">
      <c r="D39" s="58"/>
      <c r="E39" s="58"/>
      <c r="F39" s="58"/>
    </row>
    <row r="40" spans="4:6" ht="15.75" customHeight="1">
      <c r="D40" s="58"/>
      <c r="E40" s="58"/>
      <c r="F40" s="58"/>
    </row>
    <row r="41" spans="4:6" ht="15.75" customHeight="1">
      <c r="D41" s="58"/>
      <c r="E41" s="58"/>
      <c r="F41" s="58"/>
    </row>
    <row r="42" spans="4:6" ht="15.75" customHeight="1">
      <c r="D42" s="58"/>
      <c r="E42" s="58"/>
      <c r="F42" s="58"/>
    </row>
    <row r="43" spans="4:6" ht="15.75" customHeight="1">
      <c r="D43" s="58"/>
      <c r="E43" s="58"/>
      <c r="F43" s="58"/>
    </row>
    <row r="44" spans="4:6" ht="15.75" customHeight="1">
      <c r="D44" s="58"/>
      <c r="E44" s="58"/>
      <c r="F44" s="58"/>
    </row>
    <row r="45" spans="4:6" ht="15.75" customHeight="1">
      <c r="D45" s="58"/>
      <c r="E45" s="58"/>
      <c r="F45" s="58"/>
    </row>
    <row r="46" spans="4:6" ht="15.75" customHeight="1">
      <c r="D46" s="58"/>
      <c r="E46" s="58"/>
      <c r="F46" s="58"/>
    </row>
    <row r="47" spans="4:6" ht="15.75" customHeight="1">
      <c r="D47" s="58"/>
      <c r="E47" s="58"/>
      <c r="F47" s="58"/>
    </row>
    <row r="48" spans="4:6" ht="15.75" customHeight="1">
      <c r="D48" s="58"/>
      <c r="E48" s="58"/>
      <c r="F48" s="58"/>
    </row>
    <row r="49" spans="4:6" ht="15.75" customHeight="1">
      <c r="D49" s="58"/>
      <c r="E49" s="58"/>
      <c r="F49" s="58"/>
    </row>
    <row r="50" spans="4:6" ht="15.75" customHeight="1">
      <c r="D50" s="58"/>
      <c r="E50" s="58"/>
      <c r="F50" s="58"/>
    </row>
    <row r="51" spans="4:6" ht="15.75" customHeight="1">
      <c r="D51" s="58"/>
      <c r="E51" s="58"/>
      <c r="F51" s="58"/>
    </row>
    <row r="52" spans="4:6" ht="15.75" customHeight="1">
      <c r="D52" s="58"/>
      <c r="E52" s="58"/>
      <c r="F52" s="58"/>
    </row>
    <row r="53" spans="4:6" ht="15.75" customHeight="1">
      <c r="D53" s="58"/>
      <c r="E53" s="58"/>
      <c r="F53" s="58"/>
    </row>
    <row r="54" spans="4:6" ht="15.75" customHeight="1">
      <c r="D54" s="58"/>
      <c r="E54" s="58"/>
      <c r="F54" s="58"/>
    </row>
    <row r="55" spans="4:6" ht="15.75" customHeight="1">
      <c r="D55" s="58"/>
      <c r="E55" s="58"/>
      <c r="F55" s="58"/>
    </row>
    <row r="56" spans="4:6" ht="15.75" customHeight="1">
      <c r="D56" s="58"/>
      <c r="E56" s="58"/>
      <c r="F56" s="58"/>
    </row>
    <row r="57" spans="4:6" ht="15.75" customHeight="1">
      <c r="D57" s="58"/>
      <c r="E57" s="58"/>
      <c r="F57" s="58"/>
    </row>
    <row r="58" spans="4:6" ht="15.75" customHeight="1">
      <c r="D58" s="58"/>
      <c r="E58" s="58"/>
      <c r="F58" s="58"/>
    </row>
    <row r="59" spans="4:6" ht="15.75" customHeight="1">
      <c r="D59" s="58"/>
      <c r="E59" s="58"/>
      <c r="F59" s="58"/>
    </row>
    <row r="60" spans="4:6" ht="15.75" customHeight="1">
      <c r="D60" s="58"/>
      <c r="E60" s="58"/>
      <c r="F60" s="58"/>
    </row>
    <row r="61" spans="4:6" ht="15.75" customHeight="1">
      <c r="D61" s="58"/>
      <c r="E61" s="58"/>
      <c r="F61" s="58"/>
    </row>
    <row r="62" spans="4:6" ht="15.75" customHeight="1">
      <c r="D62" s="58"/>
      <c r="E62" s="58"/>
      <c r="F62" s="58"/>
    </row>
    <row r="63" spans="4:6" ht="15.75" customHeight="1">
      <c r="D63" s="58"/>
      <c r="E63" s="58"/>
      <c r="F63" s="58"/>
    </row>
    <row r="64" spans="4:6" ht="15.75" customHeight="1">
      <c r="D64" s="58"/>
      <c r="E64" s="58"/>
      <c r="F64" s="58"/>
    </row>
    <row r="65" spans="4:6" ht="15.75" customHeight="1">
      <c r="D65" s="58"/>
      <c r="E65" s="58"/>
      <c r="F65" s="58"/>
    </row>
    <row r="66" spans="4:6" ht="15.75" customHeight="1">
      <c r="D66" s="58"/>
      <c r="E66" s="58"/>
      <c r="F66" s="58"/>
    </row>
    <row r="67" spans="4:6" ht="15.75" customHeight="1">
      <c r="D67" s="58"/>
      <c r="E67" s="58"/>
      <c r="F67" s="58"/>
    </row>
    <row r="68" spans="4:6" ht="15.75" customHeight="1">
      <c r="D68" s="58"/>
      <c r="E68" s="58"/>
      <c r="F68" s="58"/>
    </row>
    <row r="69" spans="4:6" ht="15.75" customHeight="1">
      <c r="D69" s="58"/>
      <c r="E69" s="58"/>
      <c r="F69" s="58"/>
    </row>
    <row r="70" spans="4:6" ht="15.75" customHeight="1">
      <c r="D70" s="58"/>
      <c r="E70" s="58"/>
      <c r="F70" s="58"/>
    </row>
    <row r="71" spans="4:6" ht="15.75" customHeight="1">
      <c r="D71" s="58"/>
      <c r="E71" s="58"/>
      <c r="F71" s="58"/>
    </row>
    <row r="72" spans="4:6" ht="15.75" customHeight="1">
      <c r="D72" s="58"/>
      <c r="E72" s="58"/>
      <c r="F72" s="58"/>
    </row>
    <row r="73" spans="4:6" ht="15.75" customHeight="1">
      <c r="D73" s="58"/>
      <c r="E73" s="58"/>
      <c r="F73" s="58"/>
    </row>
    <row r="74" spans="4:6" ht="15.75" customHeight="1">
      <c r="D74" s="58"/>
      <c r="E74" s="58"/>
      <c r="F74" s="58"/>
    </row>
    <row r="75" spans="4:6" ht="15.75" customHeight="1">
      <c r="D75" s="58"/>
      <c r="E75" s="58"/>
      <c r="F75" s="58"/>
    </row>
    <row r="76" spans="4:6" ht="15.75" customHeight="1">
      <c r="D76" s="58"/>
      <c r="E76" s="58"/>
      <c r="F76" s="58"/>
    </row>
    <row r="77" spans="4:6" ht="15.75" customHeight="1">
      <c r="D77" s="58"/>
      <c r="E77" s="58"/>
      <c r="F77" s="58"/>
    </row>
    <row r="78" spans="4:6" ht="15.75" customHeight="1">
      <c r="D78" s="58"/>
      <c r="E78" s="58"/>
      <c r="F78" s="58"/>
    </row>
    <row r="79" spans="4:6" ht="15.75" customHeight="1">
      <c r="D79" s="58"/>
      <c r="E79" s="58"/>
      <c r="F79" s="58"/>
    </row>
    <row r="80" spans="4:6" ht="15.75" customHeight="1">
      <c r="D80" s="58"/>
      <c r="E80" s="58"/>
      <c r="F80" s="58"/>
    </row>
    <row r="81" spans="4:6" ht="15.75" customHeight="1">
      <c r="D81" s="58"/>
      <c r="E81" s="58"/>
      <c r="F81" s="58"/>
    </row>
    <row r="82" spans="4:6" ht="15.75" customHeight="1">
      <c r="D82" s="58"/>
      <c r="E82" s="58"/>
      <c r="F82" s="58"/>
    </row>
    <row r="83" spans="4:6" ht="15.75" customHeight="1">
      <c r="D83" s="58"/>
      <c r="E83" s="58"/>
      <c r="F83" s="58"/>
    </row>
    <row r="84" spans="4:6" ht="15.75" customHeight="1">
      <c r="D84" s="58"/>
      <c r="E84" s="58"/>
      <c r="F84" s="58"/>
    </row>
    <row r="85" spans="4:6" ht="15.75" customHeight="1">
      <c r="D85" s="58"/>
      <c r="E85" s="58"/>
      <c r="F85" s="58"/>
    </row>
    <row r="86" spans="4:6" ht="15.75" customHeight="1">
      <c r="D86" s="58"/>
      <c r="E86" s="58"/>
      <c r="F86" s="58"/>
    </row>
    <row r="87" spans="4:6" ht="15.75" customHeight="1">
      <c r="D87" s="58"/>
      <c r="E87" s="58"/>
      <c r="F87" s="58"/>
    </row>
    <row r="88" spans="4:6" ht="15.75" customHeight="1">
      <c r="D88" s="58"/>
      <c r="E88" s="58"/>
      <c r="F88" s="58"/>
    </row>
    <row r="89" spans="4:6" ht="15.75" customHeight="1">
      <c r="D89" s="58"/>
      <c r="E89" s="58"/>
      <c r="F89" s="58"/>
    </row>
    <row r="90" spans="4:6" ht="15.75" customHeight="1">
      <c r="D90" s="58"/>
      <c r="E90" s="58"/>
      <c r="F90" s="58"/>
    </row>
    <row r="91" spans="4:6" ht="15.75" customHeight="1">
      <c r="D91" s="58"/>
      <c r="E91" s="58"/>
      <c r="F91" s="58"/>
    </row>
    <row r="92" spans="4:6" ht="15.75" customHeight="1">
      <c r="D92" s="58"/>
      <c r="E92" s="58"/>
      <c r="F92" s="58"/>
    </row>
    <row r="93" spans="4:6" ht="15.75" customHeight="1">
      <c r="D93" s="58"/>
      <c r="E93" s="58"/>
      <c r="F93" s="58"/>
    </row>
    <row r="94" spans="4:6" ht="15.75" customHeight="1">
      <c r="D94" s="58"/>
      <c r="E94" s="58"/>
      <c r="F94" s="58"/>
    </row>
  </sheetData>
  <printOptions/>
  <pageMargins left="0.75" right="0.75" top="1" bottom="1" header="0.512" footer="0.512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会田　房男</dc:creator>
  <cp:keywords/>
  <dc:description/>
  <cp:lastModifiedBy>情報チーム</cp:lastModifiedBy>
  <dcterms:created xsi:type="dcterms:W3CDTF">2002-02-25T06:26:41Z</dcterms:created>
  <dcterms:modified xsi:type="dcterms:W3CDTF">2002-02-27T00:56:58Z</dcterms:modified>
  <cp:category/>
  <cp:version/>
  <cp:contentType/>
  <cp:contentStatus/>
</cp:coreProperties>
</file>