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 windowWidth="14715" windowHeight="8355" activeTab="0"/>
  </bookViews>
  <sheets>
    <sheet name="利用上の注意" sheetId="1" r:id="rId1"/>
    <sheet name="調査結果の概要" sheetId="2" r:id="rId2"/>
    <sheet name="第１表" sheetId="3" r:id="rId3"/>
    <sheet name="第２表" sheetId="4" r:id="rId4"/>
    <sheet name="第３表" sheetId="5" r:id="rId5"/>
    <sheet name="第４表" sheetId="6" r:id="rId6"/>
    <sheet name="第５表" sheetId="7" r:id="rId7"/>
    <sheet name="第６表（卸・小売業計）" sheetId="8" r:id="rId8"/>
    <sheet name="第６表（卸売業）" sheetId="9" r:id="rId9"/>
    <sheet name="第６表（小売業）" sheetId="10" r:id="rId10"/>
  </sheets>
  <definedNames>
    <definedName name="_xlnm.Print_Area" localSheetId="2">'第１表'!$A$1:$U$27</definedName>
    <definedName name="_xlnm.Print_Area" localSheetId="1">'調査結果の概要'!$A$1:$J$822</definedName>
  </definedNames>
  <calcPr fullCalcOnLoad="1"/>
</workbook>
</file>

<file path=xl/sharedStrings.xml><?xml version="1.0" encoding="utf-8"?>
<sst xmlns="http://schemas.openxmlformats.org/spreadsheetml/2006/main" count="1432" uniqueCount="577">
  <si>
    <t>平成１１年商業統計調査速報</t>
  </si>
  <si>
    <t>　　　　　　　利　用　上　の　注　意</t>
  </si>
  <si>
    <t>　</t>
  </si>
  <si>
    <t>　商業統計調査は、平成９年調査以降は５年ごとに実施し、その中間年（調</t>
  </si>
  <si>
    <t>査後の２年目）に、簡易な方法で調査を実施することとしています。平成</t>
  </si>
  <si>
    <t>１１年商業統計調査は、事業所・企業統計調査と同時に実施した簡易な方</t>
  </si>
  <si>
    <t>法で調査したものです。</t>
  </si>
  <si>
    <t>　   平成１１年調査については、事業所・企業統計調査と同時調査により実</t>
  </si>
  <si>
    <t>施し、既設の対象事業所の捕捉を行っていること。また、産業格付け方法</t>
  </si>
  <si>
    <t>等が平成９年調査と一部取扱いが異なっていますので、時系列で使用され</t>
  </si>
  <si>
    <t>る際には御注意願います。</t>
  </si>
  <si>
    <t>　　なお、前回比（増減率）については、平成９年調査調査との整合性を保</t>
  </si>
  <si>
    <t>ち、時系列を考慮したもので算出しています。そのため公表数値により算</t>
  </si>
  <si>
    <t>出した値とは一致しておりません。</t>
  </si>
  <si>
    <t>１  商業統計調査の概要</t>
  </si>
  <si>
    <t>(1)  調　査　の　目　的</t>
  </si>
  <si>
    <t>この調査は、商業活動の実態を明らかにすることを目的としている。</t>
  </si>
  <si>
    <t>(2) 調　査　の　根　拠</t>
  </si>
  <si>
    <t>統計法（昭和22年法律第18号）及びこれに基づく商業統計調査規則（昭和27年</t>
  </si>
  <si>
    <t>通商産業省令第60号）による指定統計調査第23号。　</t>
  </si>
  <si>
    <t>(3) 調　査　の　期　日</t>
  </si>
  <si>
    <t>平成１１年７月１日</t>
  </si>
  <si>
    <t>(4) 調　査　の　範　囲</t>
  </si>
  <si>
    <t>　日本標準産業分類に掲げる「大分類・―卸売・小売業、飲食店」に属する民営</t>
  </si>
  <si>
    <t>（国、地方公共団体以外）の事業所のうち飲食店を除く事業所（以下「商店」とい</t>
  </si>
  <si>
    <t>う。）。なお、昭和63年調査より、地方公共団体の経営する事業所や官公庁、学校、</t>
  </si>
  <si>
    <t>会社などの構内にある別経営の事業所及び訪問販売、通信・カタログ販売など店舗</t>
  </si>
  <si>
    <t>　　を持たないで商品を販売する事業所も調査の対象としている。ただし、平成１１年</t>
  </si>
  <si>
    <t>調査については、全国すべての事業所・企業を対象とした総務庁所管の「事業所・</t>
  </si>
  <si>
    <t>企業統計調査」との同時調査により実施され、既設の対象事業所の捕捉を行ってい</t>
  </si>
  <si>
    <t>る。また、次に掲げるものは平成９年調査と取扱いが異なっているので時系列で使</t>
  </si>
  <si>
    <t>用される際には御注意願います。</t>
  </si>
  <si>
    <t>ア  国及び地方公共団体に属する事業所は調査の対象外｡</t>
  </si>
  <si>
    <t>イ  代理商・仲立業は既設事業所のみを把握した。</t>
  </si>
  <si>
    <t>ウ  露店、屋台、立売、行商、旅商など営業場所が一定していないもの又は営業の</t>
  </si>
  <si>
    <t>　　ための固定設備がないものは前回調査では調査の対象外としたが、今回は自宅</t>
  </si>
  <si>
    <t>　　を小売業商店として把握した。</t>
  </si>
  <si>
    <t>エ  劇場、運動競技場、駅の改札内など、出入りに入場料の支払を要する等の制限</t>
  </si>
  <si>
    <t>　　のある事業所内に設けられているものは対象外だが遊園地、公園内の別経営事</t>
  </si>
  <si>
    <t>　　業所のみについては把握した。</t>
  </si>
  <si>
    <t>オ  化粧品の訪問販売会社の営業所、代理店は前回調査では小売業として把握した</t>
  </si>
  <si>
    <t>　　が今回は卸売業として把握した。</t>
  </si>
  <si>
    <t>カ  訪問レディは前回調査では調査の対象外だが、自宅を小売業商店として把握し</t>
  </si>
  <si>
    <t>　　た。</t>
  </si>
  <si>
    <t>キ  休業中・季節営業の事業所は前回調査では原則として調査の対象外であったが</t>
  </si>
  <si>
    <t>　　調査日に専従の従業者が居る場合は把握した。</t>
  </si>
  <si>
    <t>２  主 な 用 語 の 説 明</t>
  </si>
  <si>
    <t>(1)  商　店</t>
  </si>
  <si>
    <t>　主として、商品を購入して販売する事業所（同一企業内の本支店間又は支店相互</t>
  </si>
  <si>
    <t>間で帳簿上商品の振替を行った場合も商品の購入又は販売となる。）であって、一</t>
  </si>
  <si>
    <t>般には卸売業、小売業、飲食店といわれるが、この調査では飲食店に格付けされる</t>
  </si>
  <si>
    <t>事業所は対象とはしない。</t>
  </si>
  <si>
    <t>(2) 卸売業</t>
  </si>
  <si>
    <t>主として次の業務を行う事業所である。</t>
  </si>
  <si>
    <t>ア  小売業者、飲食店又は他の卸売業者に商品を販売するもの</t>
  </si>
  <si>
    <t>イ  産業用使用者（工場、鉱山、建設、官公庁、学校、病院、ホテルなど）に業務</t>
  </si>
  <si>
    <t>　　用として商品を販売するもの。</t>
  </si>
  <si>
    <t>ウ  製造業者が別の場所に経営している事業所で、自社製品を卸売するもの（例え</t>
  </si>
  <si>
    <t>　　ば、家電メーカーの支店、営業所が自社製品を問屋等に販売している場合、その</t>
  </si>
  <si>
    <t>　　支店、営業所は卸売事業所となる。）。</t>
  </si>
  <si>
    <t>エ  商品を卸売し、かつ、同種商品の修理を行うもの。なお、修理料収入の方が多</t>
  </si>
  <si>
    <t>　　くても同種商品を販売している場合は修理業とせず、卸売業とする。</t>
  </si>
  <si>
    <t>オ  他人又は他の事業所のために商品の売買の代理行為を行うもの又は仲立人とし</t>
  </si>
  <si>
    <t>　　て商品の売買のあっせんをするもの。</t>
  </si>
  <si>
    <t>(3) 小売業</t>
  </si>
  <si>
    <t>主として次の業務を行う事業所をいう。</t>
  </si>
  <si>
    <t>ア  個人用（個人経営の農林漁家への販売を含む。）又は家庭用消費のために商品</t>
  </si>
  <si>
    <t>　　を販売するもの。</t>
  </si>
  <si>
    <t>イ  商品を小売し、かつ、同種商品の修理を行う事業所。なお、修理料収入の方が</t>
  </si>
  <si>
    <t>　　多くても同種商品を販売している場合は修理業とせず、小売業とする。ただし、</t>
  </si>
  <si>
    <t>　　修理を専業としている事業所は修理業（大分類L　サービス業）となる。この場</t>
  </si>
  <si>
    <t>　　合、修理のために部品などを取り替えても商品の販売とはしない。</t>
  </si>
  <si>
    <t>ウ  製造した商品をその場所で個人又は家庭用消費者に販売するもの（洋服店、菓</t>
  </si>
  <si>
    <t>　　子店、パン屋、豆腐屋、家具屋、建具屋、畳屋、調剤薬局などにこの例が多くある。）。</t>
  </si>
  <si>
    <t>エ  ガソリンスタンド。</t>
  </si>
  <si>
    <t>オ  主として無店舗販売を行うもの（店舗を持たないで商品を販売する事業所のこ</t>
  </si>
  <si>
    <t>　　とで、訪問販売又は通信・カタログ販売を行っている事業所など）で、主として</t>
  </si>
  <si>
    <t>　　個人または家庭用消費者のために商品を販売する事業所。</t>
  </si>
  <si>
    <t>(4)  従業者</t>
  </si>
  <si>
    <t>　平成１１年７月１日現在で、主としてその商店の業務に従事している者をいい、</t>
  </si>
  <si>
    <t>個人事業主と無給家族従業者、会社、団体の有給役員、常時雇用従業者（平成１１</t>
  </si>
  <si>
    <t>年５月、６月の２か月間にそれぞれの月に18日以上雇用され、調査日現在も雇用さ</t>
  </si>
  <si>
    <t>れている臨時及び日雇の者を含む。）をいう。</t>
  </si>
  <si>
    <t>(5)  年間商品販売額</t>
  </si>
  <si>
    <t>　平成１０年4月１日から平成１１年3月31日までの１年間の商品販売額をいう。</t>
  </si>
  <si>
    <t>なお、年間商品販売額には消費税を含む。</t>
  </si>
  <si>
    <t>(6)  売場面積（小売業のみ）</t>
  </si>
  <si>
    <t>　平成１１年７月１日現在で商店が商品を販売するために、実際に使用している延べ</t>
  </si>
  <si>
    <t>床面積をいう。ただし、牛乳小売業、自動車小売業、建具小売業、畳小売業、ガソリ</t>
  </si>
  <si>
    <t>ンスタンド、新聞小売業、訪問販売又は通信・カタログ販売のみの事業所は売場面積</t>
  </si>
  <si>
    <t>を調査しないので除く。</t>
  </si>
  <si>
    <t>３  産　業　分　類</t>
  </si>
  <si>
    <t>(1)　日本標準産業分類</t>
  </si>
  <si>
    <t>商業統計調査に関する産業分類の概要は次のとおりである。</t>
  </si>
  <si>
    <t>　　　　　　　　　　大　分　類　・　の　中　分　類</t>
  </si>
  <si>
    <t>(2)　産業格付け</t>
  </si>
  <si>
    <t>産業分類別に集計するための産業格付け方法は、次のとおりである。</t>
  </si>
  <si>
    <t>ア  取扱商品が単品の場合は、その商品分類番号により決定する。</t>
  </si>
  <si>
    <t>イ  取扱商品が複数の場合は、まず、商品分類番号上２桁の卸売品目（48～53）と</t>
  </si>
  <si>
    <t>　　小売品目（54～59）で、いずれの販売額が多いかによって卸売業か小売業に決</t>
  </si>
  <si>
    <t>　　定する。ただし、「533代理商、仲立業」は除く。</t>
  </si>
  <si>
    <t>ウ  産業分類の格付けについては、商品分類番号上２桁の販売額で分類し、その最</t>
  </si>
  <si>
    <t>　　も大きい上２桁によって、中分類（２桁分類）を決定し、同様に３桁を順に分類</t>
  </si>
  <si>
    <t>し、小分類（３桁分類）を格付けする。</t>
  </si>
  <si>
    <t>　　なお、平成11年調査は、簡易調査として実施されたため、調査に用いた商品</t>
  </si>
  <si>
    <t>　　分類及び産業の格付方法が平成９年調査とは異なっている。このため、産業別の</t>
  </si>
  <si>
    <t>　　数値を時系列で使用される際には十分留意願います。</t>
  </si>
  <si>
    <t>４  統　計　表</t>
  </si>
  <si>
    <t>(1)　統計表中の記号</t>
  </si>
  <si>
    <t>「X」</t>
  </si>
  <si>
    <t>………………</t>
  </si>
  <si>
    <t>　その数字に該当する商店が1又は2であるため、個々の申</t>
  </si>
  <si>
    <t>告者の秘密保護の観点から数字を秘匿したことを示したも</t>
  </si>
  <si>
    <t>の。</t>
  </si>
  <si>
    <t>　なお、この秘匿によっても数値Xが算出されるおそれがあ</t>
  </si>
  <si>
    <t>るものについては、商店数が3以上でも「X」で秘匿した個</t>
  </si>
  <si>
    <t>所がある。</t>
  </si>
  <si>
    <t>「―」</t>
  </si>
  <si>
    <t>　該当がないもの又は調査していないもの。</t>
  </si>
  <si>
    <t>「0」及び「0.0」……</t>
  </si>
  <si>
    <t>　単位未満のもの。</t>
  </si>
  <si>
    <t>「△」</t>
  </si>
  <si>
    <t>　減少したもの。</t>
  </si>
  <si>
    <t>(2)　地区別の区分</t>
  </si>
  <si>
    <t>県 北 地 区……福島市、二本松市、伊達郡、安達郡</t>
  </si>
  <si>
    <t>県 中 地 区……郡山市、須賀川市、岩瀬郡、石川郡、田村郡</t>
  </si>
  <si>
    <t>県 南 地 区……白河市、西白河郡、東白川郡</t>
  </si>
  <si>
    <t>会 津 地 区……会津若松市、喜多方市、北会津郡、耶麻郡、河沼郡、南会津郡</t>
  </si>
  <si>
    <t>相 双 地 区……原町市、相馬市、双葉郡、相馬郡</t>
  </si>
  <si>
    <t>いわき地区……いわき市</t>
  </si>
  <si>
    <t>(3)　売場面積に関する数値は、売場面積を持つ商店についてのみ計算している（牛乳小</t>
  </si>
  <si>
    <t>　売業、自動車小売業、建具小売業、畳小売業、ガソリンスタンド、新聞小売業、訪問</t>
  </si>
  <si>
    <t>販売及び通信・カタログ販売のみの事業所は売場面積を調査しないので含まれていな</t>
  </si>
  <si>
    <t>い。）。</t>
  </si>
  <si>
    <t>(4)　構成比については、単位未満を四捨五入したため、総数と内訳の合計が一致しないこ</t>
  </si>
  <si>
    <t>とがある。</t>
  </si>
  <si>
    <t>５　その他</t>
  </si>
  <si>
    <t>(1)   この速報は、通商産業省が公表する速報、確報の数値と相違することがある。</t>
  </si>
  <si>
    <t>(2)   総務庁が公表する事業所・企業統計調査の結果とは、次の取扱いが相違しているた</t>
  </si>
  <si>
    <t>　め一致していないので御了 承願います。</t>
  </si>
  <si>
    <t>イ、代理商・仲立業の新規事業所は、事業所・企業統計調査では把握したが商業統</t>
  </si>
  <si>
    <t>　　計調査では把握しない。</t>
  </si>
  <si>
    <t>ロ、同一経営者による近接事業所は、事業所・企業統計調査では複数事業所として</t>
  </si>
  <si>
    <t>　　把握したが商業統計調査では一事業所として把握した。</t>
  </si>
  <si>
    <t>ハ、 パチンコ景品交換所は、事業所・企業統計調査では卸売業として把握したが商</t>
  </si>
  <si>
    <t>　　業統計調査では把握しない。</t>
  </si>
  <si>
    <t>調査結果の概要</t>
  </si>
  <si>
    <t>１　概　　況　</t>
  </si>
  <si>
    <t>(1)  商店数</t>
  </si>
  <si>
    <t>商店総数は、32,036店で前回調査に比べ7.4％の減少となった。</t>
  </si>
  <si>
    <t>卸売業は、6,17７店で前回調査より4.0％の減少であり、小売業は、25,859店で前回</t>
  </si>
  <si>
    <t xml:space="preserve">調査より8.1％の減少である。　　　　  </t>
  </si>
  <si>
    <t>　　　　　については時系列を考慮したもので算出している。</t>
  </si>
  <si>
    <t>(2)  従業者数</t>
  </si>
  <si>
    <t>従業者は、180,321人で前回調査に比べ3.1％の減少となった。</t>
  </si>
  <si>
    <t>卸売業は、50,483人で前回調査より5.5％の減少であり、小売業は、129,838人で前回</t>
  </si>
  <si>
    <t>調査より2.2％の減少である。</t>
  </si>
  <si>
    <t>(3)  年間商品販売額</t>
  </si>
  <si>
    <t>年間商品販売額は、5兆4,836億円で前回調査に比べ14.7％の減少となった。</t>
  </si>
  <si>
    <t>卸売業は、３兆3,017億円で前回調査より16.6％の減少、小売業は、２兆1,819億円で</t>
  </si>
  <si>
    <t>前回調査より11.8％の減少である。</t>
  </si>
  <si>
    <t>　　　　　については時系列を考慮したもので算出している。　</t>
  </si>
  <si>
    <t>(4)  売場面積（小売業）</t>
  </si>
  <si>
    <t>売場面積は、2,320千㎡で前回調査に比べ1.1％の減少となった。</t>
  </si>
  <si>
    <t>２　商　店　数</t>
  </si>
  <si>
    <t>商店数は、32,036店で前回調査に比べ7.4%の減少となった。</t>
  </si>
  <si>
    <t>（卸売業は、6177店で前回比4.0％の減少、小売業業は、25,859店で前回比8.1％の減少）</t>
  </si>
  <si>
    <t>(1)  産業分類別の商店数……（統計表　第２表）</t>
  </si>
  <si>
    <t>ア　卸売業</t>
  </si>
  <si>
    <t>　 多い順に、飲食料品卸売業1,622店（構成比26.2％、前回比3.7%減）、機械器具卸売</t>
  </si>
  <si>
    <t xml:space="preserve">  業1,488店（構成比24.1％、前回比3.4%減）建築材料、鉱物・金属材料卸売業1,478</t>
  </si>
  <si>
    <t xml:space="preserve">  店（構成比24.0％、前回比9.2%減）その他の卸売業1,367店（構成比22.1％、前回比</t>
  </si>
  <si>
    <t xml:space="preserve">  0.9%増）繊維・衣料等卸売業195店（構成比3.2％、前回比8.8%減）各種商品卸売業</t>
  </si>
  <si>
    <t xml:space="preserve">  27店（構成比0.4％、前回比58.8%増）となっている。</t>
  </si>
  <si>
    <t>イ　小売業</t>
  </si>
  <si>
    <t>　　多い順、に飲食料品小売業9,299店（構成比35.9％、前回比8.9%減）、その他の小</t>
  </si>
  <si>
    <t xml:space="preserve">  売業8,869店（構成比34.3％、前回比6.9%減）織物・衣服・身の回り品小売業</t>
  </si>
  <si>
    <t xml:space="preserve">  3,223店（構成比12.5％、前回比8.9%減）家具・じゅう器・家庭用機械器具小売業</t>
  </si>
  <si>
    <t xml:space="preserve">  2,593店（構成比10.0％、前回比11.8%減）自動車・自転車小売業1,724店（構成比</t>
  </si>
  <si>
    <t xml:space="preserve">  6.7％、前 回比4.8%減）各種商品小売業151店（構成比0.6％、前回比17.7%増）となっ</t>
  </si>
  <si>
    <t xml:space="preserve">  ている。</t>
  </si>
  <si>
    <t>(2)  従業者規模別の商店数……（統計表　第３表）</t>
  </si>
  <si>
    <t xml:space="preserve"> ア　卸売業</t>
  </si>
  <si>
    <t xml:space="preserve">     多い順に、5～9人規模で1,848店（構成比29.9％、前回比4.1%減）、3～4人規模</t>
  </si>
  <si>
    <t xml:space="preserve">  が1,503店（構成比24.3％、前回比5.0%減）、２人以下が1,404店（構成比22.7％、</t>
  </si>
  <si>
    <t xml:space="preserve">  前回比0.2%増）、10～19人規模が933店（構成比15.1％、前回比7.5%減）、20～</t>
  </si>
  <si>
    <t xml:space="preserve">  29人規模が248店（構成比4.0％、前回比2.6%減）、30～49人規模が154店（構成</t>
  </si>
  <si>
    <t xml:space="preserve">  比2.5％、前回比9.1%減）、50～99人規模が78店（構成比1.3％、前回比0.0）、</t>
  </si>
  <si>
    <t xml:space="preserve">  100人以上が9店（構成比0.1％、前回比22.2%減）となっている。</t>
  </si>
  <si>
    <t xml:space="preserve">    多い順に、２人以下が13,454店（構成比52.0％、前回10.4%減）、3～4人規模が</t>
  </si>
  <si>
    <t xml:space="preserve">  5,767店（構成比22.3％、前回比12.8%減）、5～9人規模が3,922店（構成比15.2％</t>
  </si>
  <si>
    <t xml:space="preserve">  前回比2.7%減）、10～19人規模が1,751店（構成比6.8％、前回比10.1%増）、20</t>
  </si>
  <si>
    <t xml:space="preserve">  ～29人規模が462店（構成比1.8％、前回比2.3%増）、30～49人規模が285店（構</t>
  </si>
  <si>
    <t xml:space="preserve">  成比1.1％、前回20.1%増）50～99人規模が163店（構成比0.6％、前回16.2%増）、</t>
  </si>
  <si>
    <t xml:space="preserve">  100人以上が55店（構成  比0.2％、前回比23.2%減となっている。</t>
  </si>
  <si>
    <t>３　従業者数</t>
  </si>
  <si>
    <t>従業者総数は、180,321人で前回調査に比べ3.1％の減少となった。</t>
  </si>
  <si>
    <t>（卸売業は、50,483人で前回比5.5％の減少、小売業業は、129,838人で前回比2.2％</t>
  </si>
  <si>
    <t>の減少）</t>
  </si>
  <si>
    <t>(1)  産業分類別の従業者数……（統計表　第２表）</t>
  </si>
  <si>
    <t>　　多い順に､飲食料品卸売業15,343人（構成比30.4％、前回比8.3%減）、機械器具</t>
  </si>
  <si>
    <t xml:space="preserve">  卸売業12,463人（構成比24.7％、前回比3.1%減）建築材料、鉱物・金属材料卸売</t>
  </si>
  <si>
    <t xml:space="preserve">  業10,538人（構成比20.8％、前回比9.3%減）その他の卸売業10,486人（構成比</t>
  </si>
  <si>
    <t xml:space="preserve">  20.8％、前回比1.7%減）繊維・衣料等卸売業1,259人（構成比2.5％、前回比8.2%</t>
  </si>
  <si>
    <t xml:space="preserve">  減）各種商品卸売業394人（構成比0.8％、前回比104.1%増）となっている。</t>
  </si>
  <si>
    <t xml:space="preserve">    多い順に､飲食料品小売業47,365人（構成比36.5％、前回比1.0%増）、その他の</t>
  </si>
  <si>
    <t xml:space="preserve">  小売業44,282人（構成比34.1％、前回比1.9%減）織物・衣服・身の回り品小売業</t>
  </si>
  <si>
    <t xml:space="preserve">  10,875人（構成比8.4％、前回比11.1%減）自動車・自転車小売業10,196人（構成</t>
  </si>
  <si>
    <t xml:space="preserve">  7.8％、前回比3.1%減）家具・じゅう器・家庭用機械器具小売業9,454人（構成比</t>
  </si>
  <si>
    <t xml:space="preserve">  7.3％、前回比4.8%減）各種商品小売業7,666人（構成比5.9％、前回比5.3%減）と</t>
  </si>
  <si>
    <t xml:space="preserve">  なっている。</t>
  </si>
  <si>
    <t>商店数の年次別推移　　　　</t>
  </si>
  <si>
    <t xml:space="preserve">        時系列を考慮したもので算出している。</t>
  </si>
  <si>
    <t>従業者数年次別推移</t>
  </si>
  <si>
    <t>年間販売額の年次別推移</t>
  </si>
  <si>
    <t>売場面積の年次別推移</t>
  </si>
  <si>
    <t>従業員規模別商店数（卸売業）</t>
  </si>
  <si>
    <t>従業員規模別商店数（小売業）</t>
  </si>
  <si>
    <t>４　年間商品販売額</t>
  </si>
  <si>
    <t>（卸売業は、3兆3,017億円で前回比16.6％の減少、小売業は2兆1,819億円で前回比</t>
  </si>
  <si>
    <t>11.8％の減少）</t>
  </si>
  <si>
    <t>(1)  産業分類別の年間商品販売額……（統計表　第２表）</t>
  </si>
  <si>
    <t xml:space="preserve">    多い順に､飲食料品卸売業1兆2,214億円（構成比37.0％、前回比14.8%減）、機械器</t>
  </si>
  <si>
    <t xml:space="preserve">  具卸売業7,795億円（構成比23.6％、前回比23.0%減）建築材料、鉱物・金属材料卸</t>
  </si>
  <si>
    <t xml:space="preserve">  売業6,199億円（構成比18.8％、前回比22.4%減）その他の卸売業5,524億円（構成比</t>
  </si>
  <si>
    <t xml:space="preserve">  16.7％、前回比14.2%減）各種商品卸売業833億円（構成比2.5％、前回比446.9%増）</t>
  </si>
  <si>
    <t xml:space="preserve">  繊維・衣料等卸売業452億円（構成比1.4％、前回比20.5%減）となっている。</t>
  </si>
  <si>
    <t>　　多い順に､飲食料品小売業6,833億円（構成比31.3％、前回比6.7%減）、その他の</t>
  </si>
  <si>
    <t xml:space="preserve">  小売業6,402億円（構成比29.3％、前回比14.5%減）自動車・自転車小売業2,834億円</t>
  </si>
  <si>
    <t xml:space="preserve">  （構成比13.0％、前回比18.9%減）各種商品小売業2,262億円（構成比10.4％、前回</t>
  </si>
  <si>
    <t xml:space="preserve">  比5.0%減）家具・じゅう器・家庭用生機械器具小売業1,811億円（構成比8.3％、前</t>
  </si>
  <si>
    <t xml:space="preserve">  回比10.9%減）織物・衣服・身の回り品小売業1677億円（構成比7.7％、前回比</t>
  </si>
  <si>
    <t xml:space="preserve">  17.7%減）となっている。</t>
  </si>
  <si>
    <t>(2)  従業者規模別の年間商品販売額……（統計表　第３表）</t>
  </si>
  <si>
    <t xml:space="preserve">    多い順に､10～19人規模が8,387億円（構成比25.4％、前回比24.0%減）、5～9人</t>
  </si>
  <si>
    <t xml:space="preserve">  規模が6,865億円（構成比20.8％、前回比22.1%減）、20～29人規模が5,102億円</t>
  </si>
  <si>
    <t xml:space="preserve">  （構成比15.2％、前回比1.0%減）、30～49人規模が4,731億円（構成比14.3％、前</t>
  </si>
  <si>
    <t xml:space="preserve">  回比1.5%増）、50～99人規模が4,015億円（構成比12.2％、前回比12.5%減）、3～4</t>
  </si>
  <si>
    <t xml:space="preserve">  人規模が2,803億円（構成比8.5％、前回比15.6%減）、２人以下が776億円（構成比</t>
  </si>
  <si>
    <t xml:space="preserve">  2.4%前回比24.1%減）、100人以上が428億円（構成比1.3％、前回比66.3%減）となっ</t>
  </si>
  <si>
    <t xml:space="preserve">    多い順に､5～9人規模が4,719億円（構成比21.6％、前回比16.7%減）、10～19人</t>
  </si>
  <si>
    <t xml:space="preserve">  規模が4,394億円（構成比20.1％、前回比7.8%減）、3～4人規模が2,886億円（構成</t>
  </si>
  <si>
    <t xml:space="preserve">  比13.2％、前回比19.2%減）、100人以上規模が2,298億円（構成比10.5％、前回比</t>
  </si>
  <si>
    <t xml:space="preserve">  19.7%減）、50～99人規模が2,066億円（構成比9.5％、前回比24.1%増）２人以下が</t>
  </si>
  <si>
    <t xml:space="preserve">  1,927億円（構成比8.8%前回比19.6%減）、20～29人規模が1,915億円（構成比8.8％、</t>
  </si>
  <si>
    <t xml:space="preserve">  前回比12.9%減）、30～49人規模が1,615億円（構成比7.4％、前回比1.3%減）となっ</t>
  </si>
  <si>
    <t>従業者規模別販売額（卸売業）</t>
  </si>
  <si>
    <t>従業者規模別販売額（小売業）</t>
  </si>
  <si>
    <t>５　売場面積（小売業）…【牛乳小売業、自動車小売業、建具小売業、畳小売業、ガソ</t>
  </si>
  <si>
    <t>リンスタンド、新聞小売業を除く】</t>
  </si>
  <si>
    <t>売場面積は、232万・で前回調査に比べ1.1％の減少となっている。</t>
  </si>
  <si>
    <t>産業分類別の売場面積……（統計表　第２表）</t>
  </si>
  <si>
    <t>ア　卸売業　　　　　　　　　　　　　　　</t>
  </si>
  <si>
    <t xml:space="preserve">    県北地区が1,354店（構成比21.9％、前回比4.0%減）、県中地区が2,127店（構成</t>
  </si>
  <si>
    <t xml:space="preserve">  比34.4％、前回比5.5%減）、県南地区が317店（構成比5.1％、前回比5.8%増）、会</t>
  </si>
  <si>
    <t xml:space="preserve">  津地区が993店（構成比16.1％、前回比1.0%増）、相双地区が469店（構成比7.6％、</t>
  </si>
  <si>
    <t xml:space="preserve">  前回比0.9%減）、いわき地区が917店（構成比14.8％、前回比9.7%減）となっている。</t>
  </si>
  <si>
    <t xml:space="preserve">    県北地区が5,829店（構成比22.5％、前回比6.6%減）、県中地区が6,316店（構成</t>
  </si>
  <si>
    <t xml:space="preserve">  比24.4％、前回比8.5%減）、県南地区が2.053店（構成比7.9％、前回比6.4%減）、</t>
  </si>
  <si>
    <t xml:space="preserve">  会津地区が4,864店（構成比18.8％、前回比7.8%減）、相双地区が2,695店（構成比</t>
  </si>
  <si>
    <t xml:space="preserve">  10.4％、前回比8.0%減）、いわき地区が4,102店（構成比15.9％、前回比10.8%減）</t>
  </si>
  <si>
    <t xml:space="preserve">  となっている。</t>
  </si>
  <si>
    <t>(2)  地区別の従業者数……（統計表　第４表）</t>
  </si>
  <si>
    <t xml:space="preserve">    県北地区が12,089人（構成比23.9％、前回比0.2%減）、県中地区が19,586人（構</t>
  </si>
  <si>
    <t xml:space="preserve">  成比38.8％、前回比6.0%減）、県南地区が1,907人（構成比3.8％、前回比2.1%減）、</t>
  </si>
  <si>
    <t xml:space="preserve">  会津地区が6,485人（構成比12.8％、前回比6.7%減）、相双地区が3,068人（構成比</t>
  </si>
  <si>
    <t xml:space="preserve">  6.1％、前回比2.8%減）、いわき地区が7,348人（構成比14.6％、前回比12.7%減）と</t>
  </si>
  <si>
    <t xml:space="preserve">    県北地区が31,891人（構成比24.6％、前回比1.6%減）、県中地区が34,156人（構</t>
  </si>
  <si>
    <t xml:space="preserve">  成比26.3％、前回比2.5%減）、県南地区が9,229人（構成比7.1％、前回比6.2%増）、</t>
  </si>
  <si>
    <t xml:space="preserve">  会津地区が21,123人（構成比16.3％、前回比3.0%減）、相双地区が12,922人（構成</t>
  </si>
  <si>
    <t xml:space="preserve">  比10.0％、前回比0.3%増）、いわき地区が20,517人（構成比15.8％、前回比6.7%減）</t>
  </si>
  <si>
    <t>地区別の商店（卸売業）</t>
  </si>
  <si>
    <t>地区別の商店（小売業）</t>
  </si>
  <si>
    <t>地区別従業者数（卸売業）</t>
  </si>
  <si>
    <t>地区別従業者数（小売業）</t>
  </si>
  <si>
    <t>(3)  地区別の年間商品販売額……（統計表　第４表）</t>
  </si>
  <si>
    <t xml:space="preserve">    県北地区が7,499億円（構成比22.7％、前回比16.6%減）、県中地区が1兆3,977億   </t>
  </si>
  <si>
    <t xml:space="preserve">  円（構成比42.3％、前回比21.5%減）、県南地区が860億円（構成比2.6％、前回比     </t>
  </si>
  <si>
    <t xml:space="preserve">   1.0%減）、会津地区が3,399億円（構成比10.3％、前回比13.7%減）、相双地区が        </t>
  </si>
  <si>
    <t xml:space="preserve">  1,650億円（構成比5.0％、前回比11.3%増）、いわき地区が5,628億円（構成比17.0％、</t>
  </si>
  <si>
    <t xml:space="preserve"> </t>
  </si>
  <si>
    <t xml:space="preserve">  前回比13.5%減)となっている。</t>
  </si>
  <si>
    <t xml:space="preserve">    県北地区が5,280億円（構成比24.2％、前回比9.3%減）、県中地区が6,020億円（構</t>
  </si>
  <si>
    <t>　成比27.6％、前回比11.1%減）、県南地区が1,536億円（構成比7.0％、前回比6.8%減）、</t>
  </si>
  <si>
    <t>　会津地区が3,354億円（構成比15.4％、前回比14.8%減）、相双地区が2,051億円（構</t>
  </si>
  <si>
    <t>　成比9.4％、前回比7.0%減）、いわき地区が3,576億円（構成比16.4％、前回比18.1%</t>
  </si>
  <si>
    <t>　減）となっている。</t>
  </si>
  <si>
    <t>地区別の販売額（卸売業）</t>
  </si>
  <si>
    <t>地区別の販売額（小売業）　</t>
  </si>
  <si>
    <t>(4)  地区別の売場面積……（統計表　第４表）</t>
  </si>
  <si>
    <t>県北地区が55万7千㎡（構成比24.0％、前回比4%増）、県中地区が62万7千㎡（構成</t>
  </si>
  <si>
    <t>比27.0％、前回比0.7%減）、県南地区が16万8千㎡（構成比7.3％、前回比1.9%増）会</t>
  </si>
  <si>
    <t>津地区が35万8千㎡（構成比15.4％、前回比5.8%減）、相双地区が22万4千㎡（構成比</t>
  </si>
  <si>
    <t>9.7％、前回比2.7%増）、いわき地区が38万5千㎡（構成比16.6％、前回比7.1%減）と</t>
  </si>
  <si>
    <t>なっている。、</t>
  </si>
  <si>
    <t>地区別売り場面積</t>
  </si>
  <si>
    <t>7　販売効率</t>
  </si>
  <si>
    <t>(1)  1商店当たりの年間商品販売額……（統計表　第５表）</t>
  </si>
  <si>
    <t xml:space="preserve">    卸売業全体の1商店当たりの年間商品販売額は、5億3,451万円（前回比14.5%減）</t>
  </si>
  <si>
    <t xml:space="preserve">    小売業全体の1商店当たりの年間商品販売額は、8,437万円（前回比6.1%減）となっ</t>
  </si>
  <si>
    <t>(2)  従業者1人当たりの年間商品販売額……（統計表　第５表）</t>
  </si>
  <si>
    <t xml:space="preserve">    卸売業全体の従業者1人当たりの年間商品販売額は、6,540万円（前回比12.5%減）</t>
  </si>
  <si>
    <t xml:space="preserve">    小売業全体の従業者1人当たりの年間商品販売額は、1,681万円（前回比10.7%減）</t>
  </si>
  <si>
    <t>(3)  1商店当たりの従業者数……（統計表　第５表）</t>
  </si>
  <si>
    <t xml:space="preserve">    卸売業全体の1商店当たりの従業者数は、8.2人（前回比2.4%減）となっている。</t>
  </si>
  <si>
    <t xml:space="preserve">    小売業全体の1商店当たりの従業者数は、5.0人（前回比4.2%増）となっている。</t>
  </si>
  <si>
    <t>第１表　商店数、従業者数、年間商品販売額及び売場面積の年次統計表</t>
  </si>
  <si>
    <t>調査年</t>
  </si>
  <si>
    <t>商店数（店）</t>
  </si>
  <si>
    <t>従業者数（人）</t>
  </si>
  <si>
    <t>年間商品販売額（億円）</t>
  </si>
  <si>
    <t>売場面積(千ｍ）</t>
  </si>
  <si>
    <t>計</t>
  </si>
  <si>
    <t>増減率</t>
  </si>
  <si>
    <t>卸売業</t>
  </si>
  <si>
    <t>小売業</t>
  </si>
  <si>
    <t>昭和27年</t>
  </si>
  <si>
    <t>-</t>
  </si>
  <si>
    <t>昭和29年</t>
  </si>
  <si>
    <t>昭和31年</t>
  </si>
  <si>
    <t>昭和33年</t>
  </si>
  <si>
    <t>昭和35年</t>
  </si>
  <si>
    <t>昭和37年</t>
  </si>
  <si>
    <t>昭和39年</t>
  </si>
  <si>
    <t>昭和41年</t>
  </si>
  <si>
    <t>昭和43年</t>
  </si>
  <si>
    <t>昭和45年</t>
  </si>
  <si>
    <t>昭和47年</t>
  </si>
  <si>
    <t>昭和49年</t>
  </si>
  <si>
    <t>昭和51年</t>
  </si>
  <si>
    <t>昭和54年</t>
  </si>
  <si>
    <t>昭和57年</t>
  </si>
  <si>
    <t>昭和60年</t>
  </si>
  <si>
    <t>昭和63年</t>
  </si>
  <si>
    <t>平成3年</t>
  </si>
  <si>
    <t>平成6年</t>
  </si>
  <si>
    <t>平成9年</t>
  </si>
  <si>
    <t>平成11年</t>
  </si>
  <si>
    <t xml:space="preserve">  △7.4</t>
  </si>
  <si>
    <t xml:space="preserve"> △4.0</t>
  </si>
  <si>
    <t xml:space="preserve"> △8.1</t>
  </si>
  <si>
    <t xml:space="preserve"> △3.1</t>
  </si>
  <si>
    <t xml:space="preserve"> △5.5</t>
  </si>
  <si>
    <t xml:space="preserve">  △2.2</t>
  </si>
  <si>
    <t>△14.7</t>
  </si>
  <si>
    <t>△16.6</t>
  </si>
  <si>
    <t>△11.8</t>
  </si>
  <si>
    <t>第2表　産業分類別の商店数、従業者数、年間商品販売額及び売場面積</t>
  </si>
  <si>
    <t>産　　業　　分　　類</t>
  </si>
  <si>
    <t>商店数(店)</t>
  </si>
  <si>
    <t>従業員数(人)</t>
  </si>
  <si>
    <t>年間商品販売額(万円)</t>
  </si>
  <si>
    <t>売場面積（㎡)</t>
  </si>
  <si>
    <t xml:space="preserve">   増減率</t>
  </si>
  <si>
    <t xml:space="preserve">   平成9年</t>
  </si>
  <si>
    <t>合　　　　　計</t>
  </si>
  <si>
    <t>卸　売　合　計</t>
  </si>
  <si>
    <t>各種商品卸売業</t>
  </si>
  <si>
    <t>　各種商品卸売業</t>
  </si>
  <si>
    <t>繊維・衣服等卸売業</t>
  </si>
  <si>
    <t>　繊維品卸売業</t>
  </si>
  <si>
    <t>　衣服・身の回り品卸売業</t>
  </si>
  <si>
    <t>飲食料品卸売業</t>
  </si>
  <si>
    <t>　農畜産物・水産物卸売業</t>
  </si>
  <si>
    <t>　食料・飲食料卸売業</t>
  </si>
  <si>
    <t>建築材料，鉱物・金属材料等卸売業</t>
  </si>
  <si>
    <t>　建築材料卸売業</t>
  </si>
  <si>
    <t>　化学製品卸売業</t>
  </si>
  <si>
    <t>　鉱物・金属材料等卸売業</t>
  </si>
  <si>
    <t>　再生資源卸売業</t>
  </si>
  <si>
    <t>機械器具卸売業</t>
  </si>
  <si>
    <t>　一般機械器具卸売業</t>
  </si>
  <si>
    <t>　自動車卸売業</t>
  </si>
  <si>
    <t>　電気機械器具卸売業</t>
  </si>
  <si>
    <t>　その他の機械器具卸売業</t>
  </si>
  <si>
    <t>その他の卸売業</t>
  </si>
  <si>
    <t>　家具・建具・じゅう器等卸売業</t>
  </si>
  <si>
    <t>　医薬品・化粧品等卸売業</t>
  </si>
  <si>
    <t>　代理商、仲立業</t>
  </si>
  <si>
    <t>　他に分類されない卸売業</t>
  </si>
  <si>
    <t>小　売　合　計</t>
  </si>
  <si>
    <t>各種商品小売業</t>
  </si>
  <si>
    <t>　百貨店</t>
  </si>
  <si>
    <t>　その他の各種商品小売業</t>
  </si>
  <si>
    <t>織物・衣服・身の回り品小売業</t>
  </si>
  <si>
    <t>　呉服・服地・寝具小売業</t>
  </si>
  <si>
    <t>　男子服小売業</t>
  </si>
  <si>
    <t>　婦人・子供服小売業</t>
  </si>
  <si>
    <t>　靴・履物小売業</t>
  </si>
  <si>
    <t xml:space="preserve">  その他の織物・衣服・身の回り品小売業</t>
  </si>
  <si>
    <t>飲食料品小売業</t>
  </si>
  <si>
    <t>　各種食料品小売業</t>
  </si>
  <si>
    <t>　酒小売業</t>
  </si>
  <si>
    <t>　食肉小売業</t>
  </si>
  <si>
    <t>　鮮魚小売業</t>
  </si>
  <si>
    <t>　乾物小売業</t>
  </si>
  <si>
    <t>　野菜小売業</t>
  </si>
  <si>
    <t>　菓子小売業</t>
  </si>
  <si>
    <t>　米穀類小売業</t>
  </si>
  <si>
    <t>　その他の飲食料品小売業</t>
  </si>
  <si>
    <t>自動車・自転車小売業</t>
  </si>
  <si>
    <t>　自動車小売業</t>
  </si>
  <si>
    <t>　自転車小売業</t>
  </si>
  <si>
    <t>家具・じゅう器・家庭用機械器具小売業</t>
  </si>
  <si>
    <t>　家具・建具・畳小売業</t>
  </si>
  <si>
    <t>　金物・荒物小売業</t>
  </si>
  <si>
    <t>　陶磁器・ガラス器小売業</t>
  </si>
  <si>
    <t>　家庭用機械器具小売業</t>
  </si>
  <si>
    <t>　その他のじゅう器小売業</t>
  </si>
  <si>
    <t>その他の小売業</t>
  </si>
  <si>
    <t>　医薬品・化粧品小売業</t>
  </si>
  <si>
    <t>　農耕用品小売業</t>
  </si>
  <si>
    <t>　燃料小売業</t>
  </si>
  <si>
    <t>　書籍・文房具小売業</t>
  </si>
  <si>
    <t xml:space="preserve">  スポーツ用品・玩具・娯楽用品・楽器小売業</t>
  </si>
  <si>
    <t>　写真機・写真材料小売業</t>
  </si>
  <si>
    <t>　時計・眼鏡・光学機械小売業</t>
  </si>
  <si>
    <t>　中古品小売業</t>
  </si>
  <si>
    <t>　他に分類されない小売業</t>
  </si>
  <si>
    <t>第３表　従業者規模別の商店数及び年間商品販売額</t>
  </si>
  <si>
    <t>従業者規模</t>
  </si>
  <si>
    <t>総　　　　　　　　数</t>
  </si>
  <si>
    <t>卸　　　売　　　業</t>
  </si>
  <si>
    <t>小　　　売　　　業</t>
  </si>
  <si>
    <t>構成比</t>
  </si>
  <si>
    <t>合計</t>
  </si>
  <si>
    <t>0人</t>
  </si>
  <si>
    <t>１～２人</t>
  </si>
  <si>
    <t>２人以下</t>
  </si>
  <si>
    <t>３～４人</t>
  </si>
  <si>
    <t>５～９人</t>
  </si>
  <si>
    <t>10～19人</t>
  </si>
  <si>
    <t>20～29人</t>
  </si>
  <si>
    <t>30～49人</t>
  </si>
  <si>
    <t>50～99人</t>
  </si>
  <si>
    <t>100人以上</t>
  </si>
  <si>
    <t>第４表　地区別の商店数、従業者数、年間商品販売額及び売場面積</t>
  </si>
  <si>
    <t>商店数</t>
  </si>
  <si>
    <t>（単位：店）</t>
  </si>
  <si>
    <t>地　区</t>
  </si>
  <si>
    <t>　総　　　　数</t>
  </si>
  <si>
    <t>　卸 　売 　業</t>
  </si>
  <si>
    <t>　小　売　業</t>
  </si>
  <si>
    <t>合　計</t>
  </si>
  <si>
    <t>県北地区</t>
  </si>
  <si>
    <t>県中地区</t>
  </si>
  <si>
    <t>県南地区</t>
  </si>
  <si>
    <t>会津地区</t>
  </si>
  <si>
    <t>相双地区</t>
  </si>
  <si>
    <t>いわき地区</t>
  </si>
  <si>
    <t>地区別の従業者数</t>
  </si>
  <si>
    <t>（単位：人）</t>
  </si>
  <si>
    <t>地区別の年間商品販売額</t>
  </si>
  <si>
    <t>（単位：億円）</t>
  </si>
  <si>
    <t>地区別の売場面積</t>
  </si>
  <si>
    <t>（単位：千m ）</t>
  </si>
  <si>
    <t>第５表　地　区　別　の　販　売　効　率　</t>
  </si>
  <si>
    <t>従業者数</t>
  </si>
  <si>
    <t>年間商品販売額</t>
  </si>
  <si>
    <t>1商店当たりの</t>
  </si>
  <si>
    <t>従業者1人当りの</t>
  </si>
  <si>
    <t>（店）</t>
  </si>
  <si>
    <t>（人）</t>
  </si>
  <si>
    <t>（万円）</t>
  </si>
  <si>
    <t>従業者数　　　（人）</t>
  </si>
  <si>
    <t>年間商品販売額　（万円）</t>
  </si>
  <si>
    <t>第６表　市町村別の商店数、従業者数及び年間商品販売額等</t>
  </si>
  <si>
    <t>（卸・小売業計）</t>
  </si>
  <si>
    <t>市町村</t>
  </si>
  <si>
    <t>市町村名</t>
  </si>
  <si>
    <t>商　　店　　数（店）</t>
  </si>
  <si>
    <t>従　業　者　数（人）</t>
  </si>
  <si>
    <t>商　品　販　売　額（万円）</t>
  </si>
  <si>
    <t>コード</t>
  </si>
  <si>
    <t>平成９年</t>
  </si>
  <si>
    <t>県計</t>
  </si>
  <si>
    <t>市計</t>
  </si>
  <si>
    <t>郡計</t>
  </si>
  <si>
    <t>福島市</t>
  </si>
  <si>
    <t>会津若松市</t>
  </si>
  <si>
    <t>郡山市</t>
  </si>
  <si>
    <t>いわき市</t>
  </si>
  <si>
    <t>白河市</t>
  </si>
  <si>
    <t>原町市</t>
  </si>
  <si>
    <t>須賀川市</t>
  </si>
  <si>
    <t>喜多方市</t>
  </si>
  <si>
    <t>相馬市</t>
  </si>
  <si>
    <t>二本松市</t>
  </si>
  <si>
    <t>桑折町</t>
  </si>
  <si>
    <t>伊達町</t>
  </si>
  <si>
    <t>国見町</t>
  </si>
  <si>
    <t>梁川町</t>
  </si>
  <si>
    <t>保原町</t>
  </si>
  <si>
    <t>霊山町</t>
  </si>
  <si>
    <t>月舘町</t>
  </si>
  <si>
    <t>川俣町</t>
  </si>
  <si>
    <t>飯野町</t>
  </si>
  <si>
    <t>安達町</t>
  </si>
  <si>
    <t>大玉村</t>
  </si>
  <si>
    <t>本宮町</t>
  </si>
  <si>
    <t>白沢村</t>
  </si>
  <si>
    <t>岩代町</t>
  </si>
  <si>
    <t>東和町</t>
  </si>
  <si>
    <t>長沼町</t>
  </si>
  <si>
    <t>鏡石町</t>
  </si>
  <si>
    <t>岩瀬村</t>
  </si>
  <si>
    <t>天栄村</t>
  </si>
  <si>
    <t>田島町</t>
  </si>
  <si>
    <t>下郷町</t>
  </si>
  <si>
    <t>舘岩村</t>
  </si>
  <si>
    <t>桧枝岐村</t>
  </si>
  <si>
    <t>伊南村</t>
  </si>
  <si>
    <t>南郷村</t>
  </si>
  <si>
    <t>只見町</t>
  </si>
  <si>
    <t>北会津村</t>
  </si>
  <si>
    <t>熱塩加納村</t>
  </si>
  <si>
    <t>北塩原村</t>
  </si>
  <si>
    <t>塩川町</t>
  </si>
  <si>
    <t>山都町</t>
  </si>
  <si>
    <t>西会津町</t>
  </si>
  <si>
    <t>高郷村</t>
  </si>
  <si>
    <t>磐梯町</t>
  </si>
  <si>
    <t>猪苗代町</t>
  </si>
  <si>
    <t>会津坂下町</t>
  </si>
  <si>
    <t>湯川村</t>
  </si>
  <si>
    <t>柳津町</t>
  </si>
  <si>
    <t>河東町</t>
  </si>
  <si>
    <t>会津高田町</t>
  </si>
  <si>
    <t>会津本郷町</t>
  </si>
  <si>
    <t>新鶴村</t>
  </si>
  <si>
    <t>三島町</t>
  </si>
  <si>
    <t>金山町</t>
  </si>
  <si>
    <t>昭和村</t>
  </si>
  <si>
    <t>西郷村</t>
  </si>
  <si>
    <t>表郷村</t>
  </si>
  <si>
    <t>東    村</t>
  </si>
  <si>
    <t>泉崎村</t>
  </si>
  <si>
    <t>中島村</t>
  </si>
  <si>
    <t>矢吹町</t>
  </si>
  <si>
    <t>大信村</t>
  </si>
  <si>
    <t>棚倉町</t>
  </si>
  <si>
    <t>矢祭町</t>
  </si>
  <si>
    <t>塙    町</t>
  </si>
  <si>
    <t>鮫川村</t>
  </si>
  <si>
    <t>石川町</t>
  </si>
  <si>
    <t>玉川村</t>
  </si>
  <si>
    <t>平田村</t>
  </si>
  <si>
    <t>浅川町</t>
  </si>
  <si>
    <t>古殿町</t>
  </si>
  <si>
    <t>三春町</t>
  </si>
  <si>
    <t>小野町</t>
  </si>
  <si>
    <t>滝根町</t>
  </si>
  <si>
    <t>大越町</t>
  </si>
  <si>
    <t>都路村</t>
  </si>
  <si>
    <t>常葉町</t>
  </si>
  <si>
    <t>船引町</t>
  </si>
  <si>
    <t>広野町</t>
  </si>
  <si>
    <t>楢葉町</t>
  </si>
  <si>
    <t>富岡町</t>
  </si>
  <si>
    <t>川内村</t>
  </si>
  <si>
    <t>大熊町</t>
  </si>
  <si>
    <t>双葉町</t>
  </si>
  <si>
    <t>浪江町</t>
  </si>
  <si>
    <t>葛尾村</t>
  </si>
  <si>
    <t>新地町</t>
  </si>
  <si>
    <t>鹿島町</t>
  </si>
  <si>
    <t>小高町</t>
  </si>
  <si>
    <t>飯舘村</t>
  </si>
  <si>
    <t>（卸売業）</t>
  </si>
  <si>
    <t>X</t>
  </si>
  <si>
    <t>（小売業）</t>
  </si>
  <si>
    <t>売　場　面　積（m）</t>
  </si>
  <si>
    <t>　　（注）平成11年調査において事業所の捕捉等を行っており、前回比（増減率）</t>
  </si>
  <si>
    <t>　（注）平成11年調査において事業所の捕捉等を行っており、前回比（増減率）</t>
  </si>
  <si>
    <t>　　　（注）平成11年調査において事業所の捕捉等を行っており、前回比（増減率）</t>
  </si>
  <si>
    <t>　（注）平成11年調査において事業所の捕捉等を行っており、前回比（増減率）については</t>
  </si>
  <si>
    <t>（注）平成１１年調査において事業所の捕捉等を行っており、前回比（増減率）については時系列を考慮したもので算出している。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</si>
</sst>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0.0"/>
    <numFmt numFmtId="177" formatCode="#,##0;&quot;△&quot;#,##0"/>
    <numFmt numFmtId="178" formatCode="0.0"/>
    <numFmt numFmtId="179" formatCode="#,##0.0"/>
    <numFmt numFmtId="180" formatCode="#,##0.0;&quot;△ &quot;#,##0.0"/>
    <numFmt numFmtId="181" formatCode="#,##0.0;[Red]\-#,##0.0"/>
  </numFmts>
  <fonts count="11">
    <font>
      <sz val="11"/>
      <name val="ＭＳ Ｐゴシック"/>
      <family val="0"/>
    </font>
    <font>
      <sz val="6"/>
      <name val="ＭＳ Ｐゴシック"/>
      <family val="3"/>
    </font>
    <font>
      <sz val="14"/>
      <name val="ＭＳ Ｐゴシック"/>
      <family val="3"/>
    </font>
    <font>
      <sz val="20"/>
      <name val="ＭＳ Ｐゴシック"/>
      <family val="3"/>
    </font>
    <font>
      <sz val="18"/>
      <name val="ＭＳ Ｐゴシック"/>
      <family val="3"/>
    </font>
    <font>
      <sz val="12"/>
      <name val="ＭＳ Ｐゴシック"/>
      <family val="3"/>
    </font>
    <font>
      <sz val="10"/>
      <name val="ＭＳ Ｐゴシック"/>
      <family val="3"/>
    </font>
    <font>
      <sz val="6"/>
      <name val="Osaka"/>
      <family val="3"/>
    </font>
    <font>
      <sz val="9"/>
      <name val="ＭＳ Ｐゴシック"/>
      <family val="3"/>
    </font>
    <font>
      <b/>
      <sz val="14"/>
      <name val="ＭＳ Ｐゴシック"/>
      <family val="3"/>
    </font>
    <font>
      <sz val="16"/>
      <name val="ＭＳ Ｐゴシック"/>
      <family val="3"/>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0" fillId="0" borderId="0" xfId="0" applyNumberFormat="1" applyAlignment="1">
      <alignment/>
    </xf>
    <xf numFmtId="49" fontId="0" fillId="0" borderId="0" xfId="0" applyNumberFormat="1" applyAlignment="1">
      <alignment/>
    </xf>
    <xf numFmtId="0" fontId="3" fillId="0" borderId="0" xfId="0" applyFont="1" applyAlignment="1">
      <alignment/>
    </xf>
    <xf numFmtId="0" fontId="4" fillId="0" borderId="0" xfId="0" applyFont="1" applyFill="1" applyAlignment="1">
      <alignment horizontal="centerContinuous"/>
    </xf>
    <xf numFmtId="38" fontId="5" fillId="0" borderId="0" xfId="16" applyFont="1" applyFill="1" applyAlignment="1">
      <alignment horizontal="centerContinuous"/>
    </xf>
    <xf numFmtId="176" fontId="5" fillId="0" borderId="0" xfId="0" applyNumberFormat="1" applyFont="1" applyFill="1" applyAlignment="1">
      <alignment horizontal="centerContinuous"/>
    </xf>
    <xf numFmtId="0" fontId="5" fillId="0" borderId="0" xfId="0" applyFont="1" applyFill="1" applyAlignment="1">
      <alignment horizontal="centerContinuous"/>
    </xf>
    <xf numFmtId="38" fontId="5" fillId="0" borderId="0" xfId="16" applyFont="1" applyFill="1" applyAlignment="1">
      <alignment horizontal="right"/>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xf>
    <xf numFmtId="38" fontId="5" fillId="0" borderId="0" xfId="16" applyFont="1" applyFill="1" applyAlignment="1">
      <alignment/>
    </xf>
    <xf numFmtId="176" fontId="5" fillId="0" borderId="0" xfId="0" applyNumberFormat="1" applyFont="1" applyFill="1" applyAlignment="1">
      <alignment/>
    </xf>
    <xf numFmtId="0" fontId="5" fillId="0" borderId="1" xfId="0" applyFont="1" applyFill="1" applyBorder="1" applyAlignment="1">
      <alignment horizontal="center"/>
    </xf>
    <xf numFmtId="38" fontId="5" fillId="0" borderId="2" xfId="16" applyFont="1" applyFill="1" applyBorder="1" applyAlignment="1">
      <alignment horizontal="centerContinuous"/>
    </xf>
    <xf numFmtId="176" fontId="5" fillId="0" borderId="3" xfId="0" applyNumberFormat="1" applyFont="1" applyFill="1" applyBorder="1" applyAlignment="1">
      <alignment horizontal="centerContinuous"/>
    </xf>
    <xf numFmtId="38" fontId="5" fillId="0" borderId="3" xfId="16" applyFont="1" applyFill="1" applyBorder="1" applyAlignment="1">
      <alignment horizontal="centerContinuous"/>
    </xf>
    <xf numFmtId="0" fontId="5" fillId="0" borderId="3" xfId="0" applyFont="1" applyFill="1" applyBorder="1" applyAlignment="1">
      <alignment horizontal="centerContinuous"/>
    </xf>
    <xf numFmtId="38" fontId="5" fillId="0" borderId="4" xfId="16" applyFont="1" applyFill="1" applyBorder="1" applyAlignment="1">
      <alignment horizontal="centerContinuous"/>
    </xf>
    <xf numFmtId="0" fontId="5" fillId="0" borderId="4" xfId="0" applyFont="1" applyFill="1" applyBorder="1" applyAlignment="1">
      <alignment horizontal="centerContinuous"/>
    </xf>
    <xf numFmtId="38" fontId="6" fillId="0" borderId="2" xfId="16" applyFont="1" applyFill="1" applyBorder="1" applyAlignment="1">
      <alignment horizontal="centerContinuous"/>
    </xf>
    <xf numFmtId="0" fontId="5" fillId="0" borderId="5" xfId="0" applyFont="1" applyFill="1" applyBorder="1" applyAlignment="1">
      <alignment horizontal="center"/>
    </xf>
    <xf numFmtId="38" fontId="5" fillId="0" borderId="6" xfId="16" applyFont="1" applyFill="1" applyBorder="1" applyAlignment="1">
      <alignment horizontal="center"/>
    </xf>
    <xf numFmtId="176" fontId="6" fillId="0" borderId="6" xfId="0" applyNumberFormat="1" applyFont="1" applyFill="1" applyBorder="1" applyAlignment="1">
      <alignment horizontal="center"/>
    </xf>
    <xf numFmtId="176" fontId="6" fillId="0" borderId="6" xfId="0" applyNumberFormat="1" applyFont="1" applyFill="1" applyBorder="1" applyAlignment="1">
      <alignment horizontal="right"/>
    </xf>
    <xf numFmtId="0" fontId="5" fillId="0" borderId="6" xfId="0" applyFont="1" applyFill="1" applyBorder="1" applyAlignment="1">
      <alignment horizontal="right"/>
    </xf>
    <xf numFmtId="38" fontId="5" fillId="0" borderId="6" xfId="16" applyFont="1" applyFill="1" applyBorder="1" applyAlignment="1">
      <alignment horizontal="right"/>
    </xf>
    <xf numFmtId="176" fontId="5" fillId="0" borderId="6" xfId="0" applyNumberFormat="1" applyFont="1" applyFill="1" applyBorder="1" applyAlignment="1">
      <alignment horizontal="right"/>
    </xf>
    <xf numFmtId="0" fontId="5" fillId="0" borderId="6" xfId="0" applyFont="1" applyFill="1" applyBorder="1" applyAlignment="1">
      <alignment horizontal="center"/>
    </xf>
    <xf numFmtId="38" fontId="5" fillId="0" borderId="6" xfId="16" applyFont="1" applyFill="1" applyBorder="1" applyAlignment="1">
      <alignment/>
    </xf>
    <xf numFmtId="176" fontId="5" fillId="0" borderId="6" xfId="0" applyNumberFormat="1" applyFont="1" applyFill="1" applyBorder="1" applyAlignment="1">
      <alignment/>
    </xf>
    <xf numFmtId="0" fontId="5" fillId="0" borderId="0" xfId="0" applyFont="1" applyFill="1" applyAlignment="1">
      <alignment/>
    </xf>
    <xf numFmtId="0" fontId="8" fillId="0" borderId="0" xfId="0" applyFont="1" applyFill="1" applyAlignment="1">
      <alignment/>
    </xf>
    <xf numFmtId="0" fontId="8" fillId="0" borderId="0" xfId="0" applyFont="1" applyFill="1" applyAlignment="1">
      <alignment horizontal="left"/>
    </xf>
    <xf numFmtId="0" fontId="8" fillId="0" borderId="5" xfId="0" applyFont="1" applyFill="1" applyBorder="1" applyAlignment="1">
      <alignment horizontal="center"/>
    </xf>
    <xf numFmtId="176" fontId="8" fillId="0" borderId="5" xfId="0" applyNumberFormat="1" applyFont="1" applyFill="1" applyBorder="1" applyAlignment="1">
      <alignment horizontal="left"/>
    </xf>
    <xf numFmtId="0" fontId="8" fillId="0" borderId="5" xfId="0" applyFont="1" applyFill="1" applyBorder="1" applyAlignment="1">
      <alignment horizontal="left"/>
    </xf>
    <xf numFmtId="0" fontId="8" fillId="0" borderId="6" xfId="0" applyFont="1" applyFill="1" applyBorder="1" applyAlignment="1">
      <alignment horizontal="center"/>
    </xf>
    <xf numFmtId="0" fontId="8" fillId="2" borderId="2" xfId="0" applyFont="1" applyFill="1" applyBorder="1" applyAlignment="1" applyProtection="1">
      <alignment horizontal="centerContinuous"/>
      <protection/>
    </xf>
    <xf numFmtId="0" fontId="8" fillId="2" borderId="4" xfId="0" applyFont="1" applyFill="1" applyBorder="1" applyAlignment="1" applyProtection="1">
      <alignment horizontal="centerContinuous" vertical="center"/>
      <protection/>
    </xf>
    <xf numFmtId="38" fontId="8" fillId="2" borderId="6" xfId="16" applyFont="1" applyFill="1" applyBorder="1" applyAlignment="1" applyProtection="1">
      <alignment horizontal="right"/>
      <protection/>
    </xf>
    <xf numFmtId="176" fontId="8" fillId="2" borderId="6" xfId="16" applyNumberFormat="1" applyFont="1" applyFill="1" applyBorder="1" applyAlignment="1" applyProtection="1">
      <alignment/>
      <protection/>
    </xf>
    <xf numFmtId="176" fontId="8" fillId="2" borderId="6" xfId="16" applyNumberFormat="1" applyFont="1" applyFill="1" applyBorder="1" applyAlignment="1">
      <alignment/>
    </xf>
    <xf numFmtId="0" fontId="8" fillId="0" borderId="0" xfId="0" applyFont="1" applyFill="1" applyAlignment="1" applyProtection="1">
      <alignment horizontal="center"/>
      <protection/>
    </xf>
    <xf numFmtId="0" fontId="8" fillId="3" borderId="2" xfId="0" applyFont="1" applyFill="1" applyBorder="1" applyAlignment="1" applyProtection="1">
      <alignment horizontal="centerContinuous"/>
      <protection/>
    </xf>
    <xf numFmtId="0" fontId="8" fillId="3" borderId="4" xfId="0" applyFont="1" applyFill="1" applyBorder="1" applyAlignment="1" applyProtection="1">
      <alignment horizontal="centerContinuous" vertical="center"/>
      <protection/>
    </xf>
    <xf numFmtId="38" fontId="8" fillId="3" borderId="6" xfId="16" applyFont="1" applyFill="1" applyBorder="1" applyAlignment="1" applyProtection="1">
      <alignment/>
      <protection/>
    </xf>
    <xf numFmtId="176" fontId="8" fillId="3" borderId="6" xfId="16" applyNumberFormat="1" applyFont="1" applyFill="1" applyBorder="1" applyAlignment="1" applyProtection="1">
      <alignment/>
      <protection/>
    </xf>
    <xf numFmtId="38" fontId="8" fillId="3" borderId="6" xfId="16" applyFont="1" applyFill="1" applyBorder="1" applyAlignment="1" applyProtection="1">
      <alignment horizontal="right"/>
      <protection/>
    </xf>
    <xf numFmtId="0" fontId="8" fillId="0" borderId="0" xfId="0" applyFont="1" applyFill="1" applyAlignment="1" applyProtection="1">
      <alignment/>
      <protection/>
    </xf>
    <xf numFmtId="0" fontId="8" fillId="4" borderId="2" xfId="0" applyFont="1" applyFill="1" applyBorder="1" applyAlignment="1" applyProtection="1">
      <alignment horizontal="left"/>
      <protection/>
    </xf>
    <xf numFmtId="0" fontId="8" fillId="4" borderId="4" xfId="0" applyFont="1" applyFill="1" applyBorder="1" applyAlignment="1" applyProtection="1">
      <alignment horizontal="left" vertical="center"/>
      <protection/>
    </xf>
    <xf numFmtId="38" fontId="8" fillId="4" borderId="6" xfId="16" applyFont="1" applyFill="1" applyBorder="1" applyAlignment="1" applyProtection="1">
      <alignment horizontal="right"/>
      <protection/>
    </xf>
    <xf numFmtId="176" fontId="8" fillId="4" borderId="6" xfId="16" applyNumberFormat="1" applyFont="1" applyFill="1" applyBorder="1" applyAlignment="1" applyProtection="1">
      <alignment/>
      <protection/>
    </xf>
    <xf numFmtId="0" fontId="8" fillId="0" borderId="7" xfId="0" applyFont="1" applyFill="1" applyBorder="1" applyAlignment="1">
      <alignment horizontal="left"/>
    </xf>
    <xf numFmtId="0" fontId="8" fillId="0" borderId="8" xfId="0" applyFont="1" applyFill="1" applyBorder="1" applyAlignment="1">
      <alignment horizontal="left" vertical="center"/>
    </xf>
    <xf numFmtId="38" fontId="8" fillId="0" borderId="6" xfId="16" applyFont="1" applyFill="1" applyBorder="1" applyAlignment="1">
      <alignment/>
    </xf>
    <xf numFmtId="176" fontId="8" fillId="0" borderId="6" xfId="16" applyNumberFormat="1" applyFont="1" applyFill="1" applyBorder="1" applyAlignment="1">
      <alignment/>
    </xf>
    <xf numFmtId="38" fontId="8" fillId="0" borderId="6" xfId="16" applyFont="1" applyFill="1" applyBorder="1" applyAlignment="1">
      <alignment horizontal="right"/>
    </xf>
    <xf numFmtId="0" fontId="8" fillId="4" borderId="2" xfId="0" applyFont="1" applyFill="1" applyBorder="1" applyAlignment="1">
      <alignment horizontal="left"/>
    </xf>
    <xf numFmtId="0" fontId="8" fillId="4" borderId="4" xfId="0" applyFont="1" applyFill="1" applyBorder="1" applyAlignment="1">
      <alignment horizontal="left" vertical="center"/>
    </xf>
    <xf numFmtId="38" fontId="8" fillId="4" borderId="6" xfId="16" applyFont="1" applyFill="1" applyBorder="1" applyAlignment="1">
      <alignment/>
    </xf>
    <xf numFmtId="176" fontId="8" fillId="4" borderId="6" xfId="16" applyNumberFormat="1" applyFont="1" applyFill="1" applyBorder="1" applyAlignment="1">
      <alignment/>
    </xf>
    <xf numFmtId="38" fontId="8" fillId="4" borderId="6" xfId="16" applyFont="1" applyFill="1" applyBorder="1" applyAlignment="1">
      <alignment horizontal="right"/>
    </xf>
    <xf numFmtId="0" fontId="8" fillId="0" borderId="2" xfId="0" applyFont="1" applyFill="1" applyBorder="1" applyAlignment="1">
      <alignment horizontal="left"/>
    </xf>
    <xf numFmtId="0" fontId="8" fillId="0" borderId="4" xfId="0" applyFont="1" applyFill="1" applyBorder="1" applyAlignment="1">
      <alignment horizontal="left" vertical="center"/>
    </xf>
    <xf numFmtId="0" fontId="8" fillId="3" borderId="2" xfId="0" applyFont="1" applyFill="1" applyBorder="1" applyAlignment="1">
      <alignment horizontal="centerContinuous"/>
    </xf>
    <xf numFmtId="0" fontId="8" fillId="3" borderId="4" xfId="0" applyFont="1" applyFill="1" applyBorder="1" applyAlignment="1">
      <alignment horizontal="centerContinuous" vertical="center"/>
    </xf>
    <xf numFmtId="38" fontId="8" fillId="3" borderId="6" xfId="16" applyFont="1" applyFill="1" applyBorder="1" applyAlignment="1">
      <alignment/>
    </xf>
    <xf numFmtId="176" fontId="8" fillId="3" borderId="6" xfId="16" applyNumberFormat="1" applyFont="1" applyFill="1" applyBorder="1" applyAlignment="1">
      <alignment/>
    </xf>
    <xf numFmtId="0" fontId="8" fillId="0" borderId="4" xfId="0" applyFont="1" applyFill="1" applyBorder="1" applyAlignment="1">
      <alignment horizontal="center" vertical="center"/>
    </xf>
    <xf numFmtId="0" fontId="8" fillId="0" borderId="0" xfId="0" applyFont="1" applyFill="1" applyAlignment="1">
      <alignment horizontal="left" vertical="center"/>
    </xf>
    <xf numFmtId="38" fontId="8" fillId="0" borderId="0" xfId="16" applyFont="1" applyFill="1" applyAlignment="1">
      <alignment/>
    </xf>
    <xf numFmtId="176" fontId="8" fillId="0" borderId="0" xfId="16" applyNumberFormat="1" applyFont="1" applyFill="1" applyAlignment="1">
      <alignment/>
    </xf>
    <xf numFmtId="38" fontId="4" fillId="0" borderId="0" xfId="16" applyFont="1" applyFill="1" applyAlignment="1">
      <alignment horizontal="centerContinuous"/>
    </xf>
    <xf numFmtId="176" fontId="4" fillId="0" borderId="0" xfId="0" applyNumberFormat="1" applyFont="1" applyFill="1" applyAlignment="1">
      <alignment horizontal="centerContinuous"/>
    </xf>
    <xf numFmtId="176" fontId="5" fillId="0" borderId="0" xfId="16" applyNumberFormat="1" applyFont="1" applyFill="1" applyAlignment="1">
      <alignment horizontal="centerContinuous"/>
    </xf>
    <xf numFmtId="38" fontId="5" fillId="0" borderId="0" xfId="16" applyFont="1" applyFill="1" applyAlignment="1">
      <alignment horizontal="center"/>
    </xf>
    <xf numFmtId="176" fontId="5" fillId="0" borderId="0" xfId="0" applyNumberFormat="1" applyFont="1" applyFill="1" applyAlignment="1">
      <alignment horizontal="center"/>
    </xf>
    <xf numFmtId="176" fontId="5" fillId="0" borderId="0" xfId="16" applyNumberFormat="1" applyFont="1" applyFill="1" applyAlignment="1">
      <alignment/>
    </xf>
    <xf numFmtId="176" fontId="0" fillId="0" borderId="6" xfId="0" applyNumberFormat="1" applyFont="1" applyFill="1" applyBorder="1" applyAlignment="1">
      <alignment horizontal="center"/>
    </xf>
    <xf numFmtId="176" fontId="0" fillId="0" borderId="6" xfId="16" applyNumberFormat="1" applyFont="1" applyFill="1" applyBorder="1" applyAlignment="1">
      <alignment horizontal="center"/>
    </xf>
    <xf numFmtId="176" fontId="0" fillId="0" borderId="6" xfId="16" applyNumberFormat="1" applyFont="1" applyFill="1" applyBorder="1" applyAlignment="1">
      <alignment/>
    </xf>
    <xf numFmtId="176" fontId="5" fillId="0" borderId="6" xfId="16" applyNumberFormat="1" applyFont="1" applyFill="1" applyBorder="1" applyAlignment="1">
      <alignment/>
    </xf>
    <xf numFmtId="177" fontId="5" fillId="0" borderId="6" xfId="0" applyNumberFormat="1" applyFont="1" applyFill="1" applyBorder="1" applyAlignment="1">
      <alignment/>
    </xf>
    <xf numFmtId="0" fontId="5" fillId="0" borderId="0" xfId="0" applyFont="1" applyFill="1" applyAlignment="1">
      <alignment horizontal="left"/>
    </xf>
    <xf numFmtId="38" fontId="5" fillId="0" borderId="0" xfId="16" applyFont="1" applyFill="1" applyAlignment="1">
      <alignment horizontal="left"/>
    </xf>
    <xf numFmtId="176" fontId="5" fillId="0" borderId="0" xfId="0" applyNumberFormat="1" applyFont="1" applyFill="1" applyAlignment="1">
      <alignment horizontal="left"/>
    </xf>
    <xf numFmtId="38" fontId="5" fillId="0" borderId="0" xfId="0" applyNumberFormat="1" applyFont="1" applyFill="1" applyAlignment="1">
      <alignment horizontal="center"/>
    </xf>
    <xf numFmtId="0" fontId="9" fillId="0" borderId="0" xfId="0" applyFont="1" applyFill="1" applyAlignment="1">
      <alignment horizontal="left"/>
    </xf>
    <xf numFmtId="0" fontId="10" fillId="0" borderId="0" xfId="0" applyFont="1" applyFill="1" applyAlignment="1">
      <alignment/>
    </xf>
    <xf numFmtId="0" fontId="0" fillId="0" borderId="0" xfId="0" applyFont="1" applyFill="1" applyAlignment="1">
      <alignment/>
    </xf>
    <xf numFmtId="0" fontId="0" fillId="0" borderId="1" xfId="0" applyFont="1" applyFill="1" applyBorder="1" applyAlignment="1">
      <alignment horizontal="center"/>
    </xf>
    <xf numFmtId="0" fontId="0" fillId="0" borderId="2" xfId="0" applyFont="1" applyFill="1" applyBorder="1" applyAlignment="1">
      <alignment horizontal="centerContinuous"/>
    </xf>
    <xf numFmtId="178" fontId="0" fillId="0" borderId="3" xfId="0" applyNumberFormat="1" applyFont="1" applyFill="1" applyBorder="1" applyAlignment="1">
      <alignment horizontal="centerContinuous"/>
    </xf>
    <xf numFmtId="0" fontId="0" fillId="0" borderId="3" xfId="0" applyFont="1" applyFill="1" applyBorder="1" applyAlignment="1">
      <alignment/>
    </xf>
    <xf numFmtId="176" fontId="0" fillId="0" borderId="4" xfId="0" applyNumberFormat="1" applyFont="1" applyFill="1" applyBorder="1" applyAlignment="1">
      <alignment horizontal="right"/>
    </xf>
    <xf numFmtId="0" fontId="0" fillId="0" borderId="3" xfId="0" applyFont="1" applyFill="1" applyBorder="1" applyAlignment="1">
      <alignment horizontal="centerContinuous"/>
    </xf>
    <xf numFmtId="176" fontId="0" fillId="0" borderId="4" xfId="0" applyNumberFormat="1" applyFont="1" applyFill="1" applyBorder="1" applyAlignment="1">
      <alignment horizontal="centerContinuous"/>
    </xf>
    <xf numFmtId="0" fontId="0" fillId="0" borderId="5" xfId="0" applyFont="1" applyFill="1" applyBorder="1" applyAlignment="1">
      <alignment/>
    </xf>
    <xf numFmtId="0" fontId="0" fillId="0" borderId="7" xfId="0" applyFont="1" applyFill="1" applyBorder="1" applyAlignment="1">
      <alignment horizontal="center"/>
    </xf>
    <xf numFmtId="178" fontId="0" fillId="0" borderId="7" xfId="0" applyNumberFormat="1" applyFont="1" applyFill="1" applyBorder="1" applyAlignment="1">
      <alignment horizontal="center"/>
    </xf>
    <xf numFmtId="176" fontId="0" fillId="0" borderId="5" xfId="0" applyNumberFormat="1" applyFont="1" applyFill="1" applyBorder="1" applyAlignment="1">
      <alignment horizontal="center"/>
    </xf>
    <xf numFmtId="178" fontId="0" fillId="0" borderId="5" xfId="0" applyNumberFormat="1" applyFont="1" applyFill="1" applyBorder="1" applyAlignment="1">
      <alignment horizontal="center"/>
    </xf>
    <xf numFmtId="3" fontId="0" fillId="0" borderId="7" xfId="0" applyNumberFormat="1" applyFont="1" applyFill="1" applyBorder="1" applyAlignment="1">
      <alignment horizontal="right" vertical="top" wrapText="1"/>
    </xf>
    <xf numFmtId="178" fontId="0" fillId="0" borderId="7" xfId="0" applyNumberFormat="1" applyFont="1" applyFill="1" applyBorder="1" applyAlignment="1">
      <alignment horizontal="right" vertical="top" wrapText="1"/>
    </xf>
    <xf numFmtId="176" fontId="0" fillId="0" borderId="5" xfId="0" applyNumberFormat="1" applyFont="1" applyFill="1" applyBorder="1" applyAlignment="1">
      <alignment horizontal="right" vertical="top" wrapText="1"/>
    </xf>
    <xf numFmtId="178" fontId="0" fillId="0" borderId="5" xfId="0" applyNumberFormat="1" applyFont="1" applyFill="1" applyBorder="1" applyAlignment="1">
      <alignment horizontal="right" vertical="top" wrapText="1"/>
    </xf>
    <xf numFmtId="3" fontId="0" fillId="0" borderId="7" xfId="0" applyNumberFormat="1" applyFont="1" applyFill="1" applyBorder="1" applyAlignment="1">
      <alignment/>
    </xf>
    <xf numFmtId="178" fontId="0" fillId="0" borderId="7" xfId="0" applyNumberFormat="1" applyFont="1" applyFill="1" applyBorder="1" applyAlignment="1">
      <alignment/>
    </xf>
    <xf numFmtId="176" fontId="0" fillId="0" borderId="5" xfId="0" applyNumberFormat="1" applyFont="1" applyFill="1" applyBorder="1" applyAlignment="1">
      <alignment horizontal="right"/>
    </xf>
    <xf numFmtId="178" fontId="0" fillId="0" borderId="5" xfId="0" applyNumberFormat="1" applyFont="1" applyFill="1" applyBorder="1" applyAlignment="1">
      <alignment/>
    </xf>
    <xf numFmtId="178" fontId="0" fillId="0" borderId="7" xfId="0" applyNumberFormat="1" applyFont="1" applyFill="1" applyBorder="1" applyAlignment="1">
      <alignment horizontal="right"/>
    </xf>
    <xf numFmtId="178" fontId="0" fillId="0" borderId="5" xfId="0" applyNumberFormat="1" applyFont="1" applyFill="1" applyBorder="1" applyAlignment="1">
      <alignment horizontal="right"/>
    </xf>
    <xf numFmtId="0" fontId="8" fillId="0" borderId="7" xfId="0" applyFont="1" applyFill="1" applyBorder="1" applyAlignment="1">
      <alignment horizontal="center"/>
    </xf>
    <xf numFmtId="178" fontId="0" fillId="0" borderId="0" xfId="0" applyNumberFormat="1" applyFont="1" applyFill="1" applyAlignment="1">
      <alignment/>
    </xf>
    <xf numFmtId="176" fontId="0" fillId="0" borderId="0" xfId="0" applyNumberFormat="1" applyFont="1" applyFill="1" applyAlignment="1">
      <alignment/>
    </xf>
    <xf numFmtId="179" fontId="0" fillId="0" borderId="7" xfId="0" applyNumberFormat="1" applyFont="1" applyFill="1" applyBorder="1" applyAlignment="1">
      <alignment horizontal="right" vertical="top" wrapText="1"/>
    </xf>
    <xf numFmtId="179" fontId="0" fillId="0" borderId="5" xfId="0" applyNumberFormat="1" applyFont="1" applyFill="1" applyBorder="1" applyAlignment="1">
      <alignment horizontal="right" vertical="top" wrapText="1"/>
    </xf>
    <xf numFmtId="0" fontId="4" fillId="0" borderId="0" xfId="0" applyFont="1" applyFill="1" applyAlignment="1">
      <alignment horizontal="left"/>
    </xf>
    <xf numFmtId="0" fontId="0" fillId="0" borderId="9" xfId="0" applyFont="1" applyFill="1" applyBorder="1" applyAlignment="1">
      <alignment horizontal="center"/>
    </xf>
    <xf numFmtId="0" fontId="4" fillId="0" borderId="0" xfId="0" applyFont="1" applyAlignment="1">
      <alignment horizontal="left"/>
    </xf>
    <xf numFmtId="38" fontId="5" fillId="0" borderId="0" xfId="16" applyNumberFormat="1" applyFont="1" applyAlignment="1">
      <alignment horizontal="left"/>
    </xf>
    <xf numFmtId="0" fontId="5" fillId="0" borderId="0" xfId="0" applyFont="1" applyAlignment="1">
      <alignment horizontal="centerContinuous"/>
    </xf>
    <xf numFmtId="179" fontId="5" fillId="0" borderId="0" xfId="0" applyNumberFormat="1" applyFont="1" applyAlignment="1">
      <alignment horizontal="centerContinuous"/>
    </xf>
    <xf numFmtId="0" fontId="5" fillId="0" borderId="0" xfId="0" applyFont="1" applyAlignment="1">
      <alignment/>
    </xf>
    <xf numFmtId="38" fontId="5" fillId="0" borderId="0" xfId="16" applyNumberFormat="1" applyFont="1" applyAlignment="1">
      <alignment/>
    </xf>
    <xf numFmtId="179" fontId="5" fillId="0" borderId="0" xfId="0" applyNumberFormat="1" applyFont="1" applyAlignment="1">
      <alignment/>
    </xf>
    <xf numFmtId="0" fontId="5" fillId="0" borderId="1" xfId="0" applyFont="1" applyBorder="1" applyAlignment="1">
      <alignment/>
    </xf>
    <xf numFmtId="0" fontId="5" fillId="0" borderId="4"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0" fillId="0" borderId="5" xfId="0" applyFont="1" applyBorder="1" applyAlignment="1">
      <alignment horizontal="center"/>
    </xf>
    <xf numFmtId="38" fontId="0" fillId="0" borderId="6" xfId="16" applyNumberFormat="1" applyFont="1" applyBorder="1" applyAlignment="1">
      <alignment horizontal="center"/>
    </xf>
    <xf numFmtId="179" fontId="0" fillId="0" borderId="6" xfId="16" applyNumberFormat="1" applyFont="1" applyBorder="1" applyAlignment="1">
      <alignment horizontal="center"/>
    </xf>
    <xf numFmtId="179" fontId="0" fillId="0" borderId="5" xfId="16" applyNumberFormat="1" applyFont="1" applyBorder="1" applyAlignment="1">
      <alignment horizontal="center"/>
    </xf>
    <xf numFmtId="0" fontId="0" fillId="0" borderId="0" xfId="0" applyFont="1" applyAlignment="1">
      <alignment/>
    </xf>
    <xf numFmtId="0" fontId="5" fillId="0" borderId="6" xfId="0" applyFont="1" applyBorder="1" applyAlignment="1">
      <alignment horizontal="center"/>
    </xf>
    <xf numFmtId="38" fontId="5" fillId="0" borderId="6" xfId="16" applyFont="1" applyBorder="1" applyAlignment="1">
      <alignment horizontal="right"/>
    </xf>
    <xf numFmtId="3" fontId="5" fillId="0" borderId="7" xfId="0" applyNumberFormat="1" applyFont="1" applyBorder="1" applyAlignment="1">
      <alignment horizontal="right" vertical="top" wrapText="1"/>
    </xf>
    <xf numFmtId="179" fontId="5" fillId="0" borderId="6" xfId="0" applyNumberFormat="1" applyFont="1" applyBorder="1" applyAlignment="1">
      <alignment/>
    </xf>
    <xf numFmtId="180" fontId="5" fillId="0" borderId="6" xfId="0" applyNumberFormat="1" applyFont="1" applyBorder="1" applyAlignment="1">
      <alignment/>
    </xf>
    <xf numFmtId="38" fontId="5" fillId="0" borderId="7" xfId="16" applyFont="1" applyBorder="1" applyAlignment="1">
      <alignment horizontal="right"/>
    </xf>
    <xf numFmtId="3" fontId="5" fillId="0" borderId="7" xfId="0" applyNumberFormat="1" applyFont="1" applyBorder="1" applyAlignment="1">
      <alignment/>
    </xf>
    <xf numFmtId="178" fontId="5" fillId="0" borderId="6" xfId="0" applyNumberFormat="1" applyFont="1" applyBorder="1" applyAlignment="1">
      <alignment/>
    </xf>
    <xf numFmtId="181" fontId="5" fillId="0" borderId="6" xfId="16" applyNumberFormat="1" applyFont="1" applyBorder="1" applyAlignment="1">
      <alignment/>
    </xf>
    <xf numFmtId="176" fontId="4" fillId="0" borderId="0" xfId="16" applyNumberFormat="1" applyFont="1" applyFill="1" applyAlignment="1">
      <alignment horizontal="centerContinuous"/>
    </xf>
    <xf numFmtId="38" fontId="2" fillId="0" borderId="0" xfId="16" applyFont="1" applyAlignment="1">
      <alignment/>
    </xf>
    <xf numFmtId="49" fontId="5" fillId="0" borderId="0" xfId="0" applyNumberFormat="1" applyFont="1" applyAlignment="1">
      <alignment horizontal="center"/>
    </xf>
    <xf numFmtId="38" fontId="5" fillId="0" borderId="0" xfId="16" applyFont="1" applyAlignment="1">
      <alignment horizontal="right"/>
    </xf>
    <xf numFmtId="38" fontId="5" fillId="0" borderId="0" xfId="16" applyFont="1" applyAlignment="1">
      <alignment/>
    </xf>
    <xf numFmtId="0" fontId="5" fillId="0" borderId="1" xfId="0" applyFont="1" applyBorder="1" applyAlignment="1">
      <alignment horizontal="center"/>
    </xf>
    <xf numFmtId="38" fontId="5" fillId="0" borderId="2" xfId="16" applyFont="1" applyBorder="1" applyAlignment="1">
      <alignment horizontal="centerContinuous"/>
    </xf>
    <xf numFmtId="176" fontId="5" fillId="0" borderId="4" xfId="0" applyNumberFormat="1" applyFont="1" applyFill="1" applyBorder="1" applyAlignment="1">
      <alignment horizontal="centerContinuous"/>
    </xf>
    <xf numFmtId="38" fontId="5" fillId="0" borderId="3" xfId="16" applyFont="1" applyBorder="1" applyAlignment="1">
      <alignment horizontal="centerContinuous"/>
    </xf>
    <xf numFmtId="0" fontId="5" fillId="0" borderId="5" xfId="0" applyFont="1" applyBorder="1" applyAlignment="1">
      <alignment horizontal="center"/>
    </xf>
    <xf numFmtId="38" fontId="5" fillId="0" borderId="6" xfId="16" applyFont="1" applyBorder="1" applyAlignment="1">
      <alignment horizontal="center"/>
    </xf>
    <xf numFmtId="176" fontId="5" fillId="0" borderId="6" xfId="0" applyNumberFormat="1" applyFont="1" applyFill="1" applyBorder="1" applyAlignment="1">
      <alignment horizontal="center"/>
    </xf>
    <xf numFmtId="49" fontId="5" fillId="0" borderId="6" xfId="0" applyNumberFormat="1" applyFont="1" applyBorder="1" applyAlignment="1">
      <alignment horizontal="center"/>
    </xf>
    <xf numFmtId="176" fontId="5" fillId="0" borderId="6" xfId="16" applyNumberFormat="1" applyFont="1" applyFill="1" applyBorder="1" applyAlignment="1">
      <alignment horizontal="right"/>
    </xf>
    <xf numFmtId="38" fontId="5" fillId="0" borderId="6" xfId="16" applyFont="1" applyBorder="1" applyAlignment="1">
      <alignment/>
    </xf>
    <xf numFmtId="0" fontId="5" fillId="0" borderId="0" xfId="0" applyFont="1" applyAlignment="1">
      <alignment horizontal="center"/>
    </xf>
    <xf numFmtId="38" fontId="2" fillId="0" borderId="0" xfId="16" applyFont="1" applyFill="1" applyAlignment="1">
      <alignment/>
    </xf>
    <xf numFmtId="49" fontId="5" fillId="0" borderId="0" xfId="0" applyNumberFormat="1" applyFont="1" applyFill="1" applyAlignment="1">
      <alignment horizontal="center"/>
    </xf>
    <xf numFmtId="0" fontId="5" fillId="0" borderId="0" xfId="0" applyFont="1" applyBorder="1" applyAlignment="1">
      <alignment horizontal="center"/>
    </xf>
    <xf numFmtId="0" fontId="5" fillId="0" borderId="0" xfId="0" applyFont="1" applyAlignment="1">
      <alignment horizontal="right"/>
    </xf>
    <xf numFmtId="38" fontId="4" fillId="0" borderId="0" xfId="16" applyFont="1" applyFill="1" applyAlignment="1">
      <alignment/>
    </xf>
    <xf numFmtId="49" fontId="5" fillId="0" borderId="1" xfId="0" applyNumberFormat="1" applyFont="1" applyBorder="1" applyAlignment="1">
      <alignment horizontal="center"/>
    </xf>
    <xf numFmtId="38" fontId="5" fillId="0" borderId="1" xfId="16" applyFont="1" applyBorder="1" applyAlignment="1">
      <alignment horizontal="right"/>
    </xf>
    <xf numFmtId="176" fontId="5" fillId="0" borderId="1" xfId="16" applyNumberFormat="1" applyFont="1" applyFill="1" applyBorder="1" applyAlignment="1">
      <alignment horizontal="right"/>
    </xf>
    <xf numFmtId="0" fontId="5" fillId="0" borderId="0" xfId="0" applyFont="1" applyBorder="1" applyAlignment="1">
      <alignment horizontal="right"/>
    </xf>
    <xf numFmtId="0" fontId="5" fillId="0" borderId="11" xfId="0" applyFont="1" applyBorder="1" applyAlignment="1">
      <alignment/>
    </xf>
    <xf numFmtId="0" fontId="4" fillId="0" borderId="0" xfId="0" applyFont="1" applyAlignment="1">
      <alignment/>
    </xf>
    <xf numFmtId="0" fontId="5" fillId="0" borderId="12" xfId="0" applyFont="1" applyFill="1" applyBorder="1" applyAlignment="1">
      <alignment horizontal="centerContinuous" vertical="center" wrapText="1"/>
    </xf>
    <xf numFmtId="0" fontId="8" fillId="0" borderId="9" xfId="0" applyFont="1" applyFill="1" applyBorder="1" applyAlignment="1">
      <alignment horizontal="left" vertical="center"/>
    </xf>
    <xf numFmtId="0" fontId="8" fillId="0" borderId="13" xfId="0" applyFont="1" applyFill="1" applyBorder="1" applyAlignment="1">
      <alignment horizontal="left" vertical="center"/>
    </xf>
    <xf numFmtId="0" fontId="8" fillId="0" borderId="7" xfId="0" applyFont="1" applyFill="1" applyBorder="1" applyAlignment="1">
      <alignment horizontal="left" vertical="center"/>
    </xf>
    <xf numFmtId="0" fontId="8" fillId="0" borderId="2" xfId="0" applyFont="1" applyFill="1" applyBorder="1" applyAlignment="1">
      <alignment horizontal="centerContinuous"/>
    </xf>
    <xf numFmtId="0" fontId="8" fillId="0" borderId="3" xfId="0" applyFont="1" applyFill="1" applyBorder="1" applyAlignment="1">
      <alignment horizontal="centerContinuous"/>
    </xf>
    <xf numFmtId="176" fontId="8" fillId="0" borderId="2" xfId="0" applyNumberFormat="1" applyFont="1" applyFill="1" applyBorder="1" applyAlignment="1">
      <alignment horizontal="centerContinuous"/>
    </xf>
    <xf numFmtId="176" fontId="8" fillId="0" borderId="3" xfId="0" applyNumberFormat="1" applyFont="1" applyFill="1" applyBorder="1" applyAlignment="1">
      <alignment horizontal="centerContinuous"/>
    </xf>
    <xf numFmtId="176" fontId="8" fillId="0" borderId="4" xfId="0" applyNumberFormat="1" applyFont="1" applyFill="1" applyBorder="1" applyAlignment="1">
      <alignment horizontal="centerContinuous"/>
    </xf>
    <xf numFmtId="0" fontId="8" fillId="0" borderId="4" xfId="0" applyFont="1" applyFill="1" applyBorder="1" applyAlignment="1">
      <alignment horizontal="centerContinuous"/>
    </xf>
    <xf numFmtId="0" fontId="5" fillId="0" borderId="2" xfId="0" applyFont="1" applyFill="1" applyBorder="1" applyAlignment="1">
      <alignment horizontal="centerContinuous"/>
    </xf>
    <xf numFmtId="0" fontId="5" fillId="0" borderId="9" xfId="0" applyFont="1" applyBorder="1" applyAlignment="1">
      <alignment horizontal="centerContinuous"/>
    </xf>
    <xf numFmtId="0" fontId="5" fillId="0" borderId="13" xfId="0" applyFont="1" applyBorder="1" applyAlignment="1">
      <alignment horizontal="centerContinuous"/>
    </xf>
    <xf numFmtId="0" fontId="5" fillId="0" borderId="11"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12" xfId="0" applyFont="1" applyBorder="1" applyAlignment="1">
      <alignment horizontal="centerContinuous"/>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25.emf" /><Relationship Id="rId25" Type="http://schemas.openxmlformats.org/officeDocument/2006/relationships/image" Target="../media/image26.emf" /><Relationship Id="rId26"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85725</xdr:rowOff>
    </xdr:from>
    <xdr:to>
      <xdr:col>10</xdr:col>
      <xdr:colOff>104775</xdr:colOff>
      <xdr:row>14</xdr:row>
      <xdr:rowOff>85725</xdr:rowOff>
    </xdr:to>
    <xdr:sp>
      <xdr:nvSpPr>
        <xdr:cNvPr id="1" name="Rectangle 1"/>
        <xdr:cNvSpPr>
          <a:spLocks/>
        </xdr:cNvSpPr>
      </xdr:nvSpPr>
      <xdr:spPr>
        <a:xfrm>
          <a:off x="104775" y="609600"/>
          <a:ext cx="5048250" cy="2057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97</xdr:row>
      <xdr:rowOff>0</xdr:rowOff>
    </xdr:from>
    <xdr:to>
      <xdr:col>9</xdr:col>
      <xdr:colOff>257175</xdr:colOff>
      <xdr:row>110</xdr:row>
      <xdr:rowOff>9525</xdr:rowOff>
    </xdr:to>
    <xdr:pic>
      <xdr:nvPicPr>
        <xdr:cNvPr id="2" name="ピクチャ 3"/>
        <xdr:cNvPicPr preferRelativeResize="1">
          <a:picLocks noChangeAspect="1"/>
        </xdr:cNvPicPr>
      </xdr:nvPicPr>
      <xdr:blipFill>
        <a:blip r:embed="rId1"/>
        <a:stretch>
          <a:fillRect/>
        </a:stretch>
      </xdr:blipFill>
      <xdr:spPr>
        <a:xfrm>
          <a:off x="695325" y="16811625"/>
          <a:ext cx="3924300" cy="2238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8</xdr:row>
      <xdr:rowOff>114300</xdr:rowOff>
    </xdr:from>
    <xdr:to>
      <xdr:col>8</xdr:col>
      <xdr:colOff>38100</xdr:colOff>
      <xdr:row>17</xdr:row>
      <xdr:rowOff>19050</xdr:rowOff>
    </xdr:to>
    <xdr:pic>
      <xdr:nvPicPr>
        <xdr:cNvPr id="1" name="ピクチャ 3"/>
        <xdr:cNvPicPr preferRelativeResize="1">
          <a:picLocks noChangeAspect="1"/>
        </xdr:cNvPicPr>
      </xdr:nvPicPr>
      <xdr:blipFill>
        <a:blip r:embed="rId1"/>
        <a:stretch>
          <a:fillRect/>
        </a:stretch>
      </xdr:blipFill>
      <xdr:spPr>
        <a:xfrm>
          <a:off x="523875" y="1800225"/>
          <a:ext cx="4276725" cy="1447800"/>
        </a:xfrm>
        <a:prstGeom prst="rect">
          <a:avLst/>
        </a:prstGeom>
        <a:noFill/>
        <a:ln w="9525" cmpd="sng">
          <a:noFill/>
        </a:ln>
      </xdr:spPr>
    </xdr:pic>
    <xdr:clientData/>
  </xdr:twoCellAnchor>
  <xdr:twoCellAnchor editAs="oneCell">
    <xdr:from>
      <xdr:col>2</xdr:col>
      <xdr:colOff>133350</xdr:colOff>
      <xdr:row>24</xdr:row>
      <xdr:rowOff>95250</xdr:rowOff>
    </xdr:from>
    <xdr:to>
      <xdr:col>8</xdr:col>
      <xdr:colOff>47625</xdr:colOff>
      <xdr:row>33</xdr:row>
      <xdr:rowOff>0</xdr:rowOff>
    </xdr:to>
    <xdr:pic>
      <xdr:nvPicPr>
        <xdr:cNvPr id="2" name="ピクチャ 4"/>
        <xdr:cNvPicPr preferRelativeResize="1">
          <a:picLocks noChangeAspect="1"/>
        </xdr:cNvPicPr>
      </xdr:nvPicPr>
      <xdr:blipFill>
        <a:blip r:embed="rId2"/>
        <a:stretch>
          <a:fillRect/>
        </a:stretch>
      </xdr:blipFill>
      <xdr:spPr>
        <a:xfrm>
          <a:off x="533400" y="4524375"/>
          <a:ext cx="4276725" cy="1447800"/>
        </a:xfrm>
        <a:prstGeom prst="rect">
          <a:avLst/>
        </a:prstGeom>
        <a:noFill/>
        <a:ln w="9525" cmpd="sng">
          <a:noFill/>
        </a:ln>
      </xdr:spPr>
    </xdr:pic>
    <xdr:clientData/>
  </xdr:twoCellAnchor>
  <xdr:twoCellAnchor editAs="oneCell">
    <xdr:from>
      <xdr:col>2</xdr:col>
      <xdr:colOff>142875</xdr:colOff>
      <xdr:row>40</xdr:row>
      <xdr:rowOff>95250</xdr:rowOff>
    </xdr:from>
    <xdr:to>
      <xdr:col>8</xdr:col>
      <xdr:colOff>57150</xdr:colOff>
      <xdr:row>49</xdr:row>
      <xdr:rowOff>0</xdr:rowOff>
    </xdr:to>
    <xdr:pic>
      <xdr:nvPicPr>
        <xdr:cNvPr id="3" name="ピクチャ 5"/>
        <xdr:cNvPicPr preferRelativeResize="1">
          <a:picLocks noChangeAspect="1"/>
        </xdr:cNvPicPr>
      </xdr:nvPicPr>
      <xdr:blipFill>
        <a:blip r:embed="rId3"/>
        <a:stretch>
          <a:fillRect/>
        </a:stretch>
      </xdr:blipFill>
      <xdr:spPr>
        <a:xfrm>
          <a:off x="542925" y="7267575"/>
          <a:ext cx="4276725" cy="1447800"/>
        </a:xfrm>
        <a:prstGeom prst="rect">
          <a:avLst/>
        </a:prstGeom>
        <a:noFill/>
        <a:ln w="9525" cmpd="sng">
          <a:noFill/>
        </a:ln>
      </xdr:spPr>
    </xdr:pic>
    <xdr:clientData/>
  </xdr:twoCellAnchor>
  <xdr:twoCellAnchor editAs="oneCell">
    <xdr:from>
      <xdr:col>0</xdr:col>
      <xdr:colOff>180975</xdr:colOff>
      <xdr:row>227</xdr:row>
      <xdr:rowOff>9525</xdr:rowOff>
    </xdr:from>
    <xdr:to>
      <xdr:col>8</xdr:col>
      <xdr:colOff>485775</xdr:colOff>
      <xdr:row>249</xdr:row>
      <xdr:rowOff>142875</xdr:rowOff>
    </xdr:to>
    <xdr:pic>
      <xdr:nvPicPr>
        <xdr:cNvPr id="4" name="ピクチャ 7"/>
        <xdr:cNvPicPr preferRelativeResize="1">
          <a:picLocks noChangeAspect="1"/>
        </xdr:cNvPicPr>
      </xdr:nvPicPr>
      <xdr:blipFill>
        <a:blip r:embed="rId4"/>
        <a:stretch>
          <a:fillRect/>
        </a:stretch>
      </xdr:blipFill>
      <xdr:spPr>
        <a:xfrm>
          <a:off x="180975" y="39624000"/>
          <a:ext cx="5067300" cy="3905250"/>
        </a:xfrm>
        <a:prstGeom prst="rect">
          <a:avLst/>
        </a:prstGeom>
        <a:noFill/>
        <a:ln w="9525" cmpd="sng">
          <a:noFill/>
        </a:ln>
      </xdr:spPr>
    </xdr:pic>
    <xdr:clientData/>
  </xdr:twoCellAnchor>
  <xdr:twoCellAnchor editAs="oneCell">
    <xdr:from>
      <xdr:col>0</xdr:col>
      <xdr:colOff>38100</xdr:colOff>
      <xdr:row>251</xdr:row>
      <xdr:rowOff>142875</xdr:rowOff>
    </xdr:from>
    <xdr:to>
      <xdr:col>8</xdr:col>
      <xdr:colOff>561975</xdr:colOff>
      <xdr:row>274</xdr:row>
      <xdr:rowOff>152400</xdr:rowOff>
    </xdr:to>
    <xdr:pic>
      <xdr:nvPicPr>
        <xdr:cNvPr id="5" name="ピクチャ 8"/>
        <xdr:cNvPicPr preferRelativeResize="1">
          <a:picLocks noChangeAspect="1"/>
        </xdr:cNvPicPr>
      </xdr:nvPicPr>
      <xdr:blipFill>
        <a:blip r:embed="rId5"/>
        <a:stretch>
          <a:fillRect/>
        </a:stretch>
      </xdr:blipFill>
      <xdr:spPr>
        <a:xfrm>
          <a:off x="38100" y="43872150"/>
          <a:ext cx="5286375" cy="3952875"/>
        </a:xfrm>
        <a:prstGeom prst="rect">
          <a:avLst/>
        </a:prstGeom>
        <a:noFill/>
        <a:ln w="9525" cmpd="sng">
          <a:noFill/>
        </a:ln>
      </xdr:spPr>
    </xdr:pic>
    <xdr:clientData/>
  </xdr:twoCellAnchor>
  <xdr:twoCellAnchor editAs="oneCell">
    <xdr:from>
      <xdr:col>0</xdr:col>
      <xdr:colOff>28575</xdr:colOff>
      <xdr:row>325</xdr:row>
      <xdr:rowOff>276225</xdr:rowOff>
    </xdr:from>
    <xdr:to>
      <xdr:col>8</xdr:col>
      <xdr:colOff>504825</xdr:colOff>
      <xdr:row>349</xdr:row>
      <xdr:rowOff>0</xdr:rowOff>
    </xdr:to>
    <xdr:pic>
      <xdr:nvPicPr>
        <xdr:cNvPr id="6" name="ピクチャ 9"/>
        <xdr:cNvPicPr preferRelativeResize="1">
          <a:picLocks noChangeAspect="1"/>
        </xdr:cNvPicPr>
      </xdr:nvPicPr>
      <xdr:blipFill>
        <a:blip r:embed="rId6"/>
        <a:stretch>
          <a:fillRect/>
        </a:stretch>
      </xdr:blipFill>
      <xdr:spPr>
        <a:xfrm>
          <a:off x="28575" y="59150250"/>
          <a:ext cx="5238750" cy="3971925"/>
        </a:xfrm>
        <a:prstGeom prst="rect">
          <a:avLst/>
        </a:prstGeom>
        <a:noFill/>
        <a:ln w="9525" cmpd="sng">
          <a:noFill/>
        </a:ln>
      </xdr:spPr>
    </xdr:pic>
    <xdr:clientData/>
  </xdr:twoCellAnchor>
  <xdr:twoCellAnchor editAs="oneCell">
    <xdr:from>
      <xdr:col>0</xdr:col>
      <xdr:colOff>0</xdr:colOff>
      <xdr:row>438</xdr:row>
      <xdr:rowOff>142875</xdr:rowOff>
    </xdr:from>
    <xdr:to>
      <xdr:col>8</xdr:col>
      <xdr:colOff>600075</xdr:colOff>
      <xdr:row>462</xdr:row>
      <xdr:rowOff>28575</xdr:rowOff>
    </xdr:to>
    <xdr:pic>
      <xdr:nvPicPr>
        <xdr:cNvPr id="7" name="ピクチャ 11"/>
        <xdr:cNvPicPr preferRelativeResize="1">
          <a:picLocks noChangeAspect="1"/>
        </xdr:cNvPicPr>
      </xdr:nvPicPr>
      <xdr:blipFill>
        <a:blip r:embed="rId7"/>
        <a:stretch>
          <a:fillRect/>
        </a:stretch>
      </xdr:blipFill>
      <xdr:spPr>
        <a:xfrm>
          <a:off x="0" y="78524100"/>
          <a:ext cx="5362575" cy="4000500"/>
        </a:xfrm>
        <a:prstGeom prst="rect">
          <a:avLst/>
        </a:prstGeom>
        <a:noFill/>
        <a:ln w="9525" cmpd="sng">
          <a:noFill/>
        </a:ln>
      </xdr:spPr>
    </xdr:pic>
    <xdr:clientData/>
  </xdr:twoCellAnchor>
  <xdr:twoCellAnchor editAs="oneCell">
    <xdr:from>
      <xdr:col>0</xdr:col>
      <xdr:colOff>28575</xdr:colOff>
      <xdr:row>465</xdr:row>
      <xdr:rowOff>76200</xdr:rowOff>
    </xdr:from>
    <xdr:to>
      <xdr:col>8</xdr:col>
      <xdr:colOff>619125</xdr:colOff>
      <xdr:row>489</xdr:row>
      <xdr:rowOff>28575</xdr:rowOff>
    </xdr:to>
    <xdr:pic>
      <xdr:nvPicPr>
        <xdr:cNvPr id="8" name="ピクチャ 12"/>
        <xdr:cNvPicPr preferRelativeResize="1">
          <a:picLocks noChangeAspect="1"/>
        </xdr:cNvPicPr>
      </xdr:nvPicPr>
      <xdr:blipFill>
        <a:blip r:embed="rId8"/>
        <a:stretch>
          <a:fillRect/>
        </a:stretch>
      </xdr:blipFill>
      <xdr:spPr>
        <a:xfrm>
          <a:off x="28575" y="83086575"/>
          <a:ext cx="5353050" cy="4067175"/>
        </a:xfrm>
        <a:prstGeom prst="rect">
          <a:avLst/>
        </a:prstGeom>
        <a:noFill/>
        <a:ln w="9525" cmpd="sng">
          <a:noFill/>
        </a:ln>
      </xdr:spPr>
    </xdr:pic>
    <xdr:clientData/>
  </xdr:twoCellAnchor>
  <xdr:twoCellAnchor editAs="oneCell">
    <xdr:from>
      <xdr:col>0</xdr:col>
      <xdr:colOff>28575</xdr:colOff>
      <xdr:row>553</xdr:row>
      <xdr:rowOff>152400</xdr:rowOff>
    </xdr:from>
    <xdr:to>
      <xdr:col>8</xdr:col>
      <xdr:colOff>542925</xdr:colOff>
      <xdr:row>577</xdr:row>
      <xdr:rowOff>57150</xdr:rowOff>
    </xdr:to>
    <xdr:pic>
      <xdr:nvPicPr>
        <xdr:cNvPr id="9" name="ピクチャ 14"/>
        <xdr:cNvPicPr preferRelativeResize="1">
          <a:picLocks noChangeAspect="1"/>
        </xdr:cNvPicPr>
      </xdr:nvPicPr>
      <xdr:blipFill>
        <a:blip r:embed="rId9"/>
        <a:stretch>
          <a:fillRect/>
        </a:stretch>
      </xdr:blipFill>
      <xdr:spPr>
        <a:xfrm>
          <a:off x="28575" y="98440875"/>
          <a:ext cx="5276850" cy="4019550"/>
        </a:xfrm>
        <a:prstGeom prst="rect">
          <a:avLst/>
        </a:prstGeom>
        <a:noFill/>
        <a:ln w="9525" cmpd="sng">
          <a:noFill/>
        </a:ln>
      </xdr:spPr>
    </xdr:pic>
    <xdr:clientData/>
  </xdr:twoCellAnchor>
  <xdr:twoCellAnchor editAs="oneCell">
    <xdr:from>
      <xdr:col>0</xdr:col>
      <xdr:colOff>0</xdr:colOff>
      <xdr:row>611</xdr:row>
      <xdr:rowOff>28575</xdr:rowOff>
    </xdr:from>
    <xdr:to>
      <xdr:col>8</xdr:col>
      <xdr:colOff>542925</xdr:colOff>
      <xdr:row>631</xdr:row>
      <xdr:rowOff>114300</xdr:rowOff>
    </xdr:to>
    <xdr:pic>
      <xdr:nvPicPr>
        <xdr:cNvPr id="10" name="ピクチャ 15"/>
        <xdr:cNvPicPr preferRelativeResize="1">
          <a:picLocks noChangeAspect="1"/>
        </xdr:cNvPicPr>
      </xdr:nvPicPr>
      <xdr:blipFill>
        <a:blip r:embed="rId10"/>
        <a:stretch>
          <a:fillRect/>
        </a:stretch>
      </xdr:blipFill>
      <xdr:spPr>
        <a:xfrm>
          <a:off x="0" y="108356400"/>
          <a:ext cx="5305425" cy="3514725"/>
        </a:xfrm>
        <a:prstGeom prst="rect">
          <a:avLst/>
        </a:prstGeom>
        <a:noFill/>
        <a:ln w="9525" cmpd="sng">
          <a:noFill/>
        </a:ln>
      </xdr:spPr>
    </xdr:pic>
    <xdr:clientData/>
  </xdr:twoCellAnchor>
  <xdr:twoCellAnchor editAs="oneCell">
    <xdr:from>
      <xdr:col>0</xdr:col>
      <xdr:colOff>0</xdr:colOff>
      <xdr:row>637</xdr:row>
      <xdr:rowOff>142875</xdr:rowOff>
    </xdr:from>
    <xdr:to>
      <xdr:col>8</xdr:col>
      <xdr:colOff>542925</xdr:colOff>
      <xdr:row>658</xdr:row>
      <xdr:rowOff>57150</xdr:rowOff>
    </xdr:to>
    <xdr:pic>
      <xdr:nvPicPr>
        <xdr:cNvPr id="11" name="ピクチャ 16"/>
        <xdr:cNvPicPr preferRelativeResize="1">
          <a:picLocks noChangeAspect="1"/>
        </xdr:cNvPicPr>
      </xdr:nvPicPr>
      <xdr:blipFill>
        <a:blip r:embed="rId11"/>
        <a:stretch>
          <a:fillRect/>
        </a:stretch>
      </xdr:blipFill>
      <xdr:spPr>
        <a:xfrm>
          <a:off x="0" y="113023650"/>
          <a:ext cx="5305425" cy="3514725"/>
        </a:xfrm>
        <a:prstGeom prst="rect">
          <a:avLst/>
        </a:prstGeom>
        <a:noFill/>
        <a:ln w="9525" cmpd="sng">
          <a:noFill/>
        </a:ln>
      </xdr:spPr>
    </xdr:pic>
    <xdr:clientData/>
  </xdr:twoCellAnchor>
  <xdr:twoCellAnchor editAs="oneCell">
    <xdr:from>
      <xdr:col>0</xdr:col>
      <xdr:colOff>0</xdr:colOff>
      <xdr:row>668</xdr:row>
      <xdr:rowOff>47625</xdr:rowOff>
    </xdr:from>
    <xdr:to>
      <xdr:col>8</xdr:col>
      <xdr:colOff>619125</xdr:colOff>
      <xdr:row>688</xdr:row>
      <xdr:rowOff>133350</xdr:rowOff>
    </xdr:to>
    <xdr:pic>
      <xdr:nvPicPr>
        <xdr:cNvPr id="12" name="ピクチャ 17"/>
        <xdr:cNvPicPr preferRelativeResize="1">
          <a:picLocks noChangeAspect="1"/>
        </xdr:cNvPicPr>
      </xdr:nvPicPr>
      <xdr:blipFill>
        <a:blip r:embed="rId12"/>
        <a:stretch>
          <a:fillRect/>
        </a:stretch>
      </xdr:blipFill>
      <xdr:spPr>
        <a:xfrm>
          <a:off x="0" y="118338600"/>
          <a:ext cx="5381625" cy="3514725"/>
        </a:xfrm>
        <a:prstGeom prst="rect">
          <a:avLst/>
        </a:prstGeom>
        <a:noFill/>
        <a:ln w="9525" cmpd="sng">
          <a:noFill/>
        </a:ln>
      </xdr:spPr>
    </xdr:pic>
    <xdr:clientData/>
  </xdr:twoCellAnchor>
  <xdr:twoCellAnchor editAs="oneCell">
    <xdr:from>
      <xdr:col>0</xdr:col>
      <xdr:colOff>9525</xdr:colOff>
      <xdr:row>694</xdr:row>
      <xdr:rowOff>28575</xdr:rowOff>
    </xdr:from>
    <xdr:to>
      <xdr:col>8</xdr:col>
      <xdr:colOff>638175</xdr:colOff>
      <xdr:row>714</xdr:row>
      <xdr:rowOff>114300</xdr:rowOff>
    </xdr:to>
    <xdr:pic>
      <xdr:nvPicPr>
        <xdr:cNvPr id="13" name="ピクチャ 18"/>
        <xdr:cNvPicPr preferRelativeResize="1">
          <a:picLocks noChangeAspect="1"/>
        </xdr:cNvPicPr>
      </xdr:nvPicPr>
      <xdr:blipFill>
        <a:blip r:embed="rId13"/>
        <a:stretch>
          <a:fillRect/>
        </a:stretch>
      </xdr:blipFill>
      <xdr:spPr>
        <a:xfrm>
          <a:off x="9525" y="122872500"/>
          <a:ext cx="5391150" cy="3514725"/>
        </a:xfrm>
        <a:prstGeom prst="rect">
          <a:avLst/>
        </a:prstGeom>
        <a:noFill/>
        <a:ln w="9525" cmpd="sng">
          <a:noFill/>
        </a:ln>
      </xdr:spPr>
    </xdr:pic>
    <xdr:clientData/>
  </xdr:twoCellAnchor>
  <xdr:twoCellAnchor editAs="oneCell">
    <xdr:from>
      <xdr:col>0</xdr:col>
      <xdr:colOff>0</xdr:colOff>
      <xdr:row>733</xdr:row>
      <xdr:rowOff>76200</xdr:rowOff>
    </xdr:from>
    <xdr:to>
      <xdr:col>8</xdr:col>
      <xdr:colOff>533400</xdr:colOff>
      <xdr:row>750</xdr:row>
      <xdr:rowOff>152400</xdr:rowOff>
    </xdr:to>
    <xdr:pic>
      <xdr:nvPicPr>
        <xdr:cNvPr id="14" name="ピクチャ 19"/>
        <xdr:cNvPicPr preferRelativeResize="1">
          <a:picLocks noChangeAspect="1"/>
        </xdr:cNvPicPr>
      </xdr:nvPicPr>
      <xdr:blipFill>
        <a:blip r:embed="rId14"/>
        <a:stretch>
          <a:fillRect/>
        </a:stretch>
      </xdr:blipFill>
      <xdr:spPr>
        <a:xfrm>
          <a:off x="0" y="129701925"/>
          <a:ext cx="5295900" cy="2990850"/>
        </a:xfrm>
        <a:prstGeom prst="rect">
          <a:avLst/>
        </a:prstGeom>
        <a:noFill/>
        <a:ln w="9525" cmpd="sng">
          <a:noFill/>
        </a:ln>
      </xdr:spPr>
    </xdr:pic>
    <xdr:clientData/>
  </xdr:twoCellAnchor>
  <xdr:twoCellAnchor editAs="oneCell">
    <xdr:from>
      <xdr:col>0</xdr:col>
      <xdr:colOff>28575</xdr:colOff>
      <xdr:row>755</xdr:row>
      <xdr:rowOff>9525</xdr:rowOff>
    </xdr:from>
    <xdr:to>
      <xdr:col>8</xdr:col>
      <xdr:colOff>561975</xdr:colOff>
      <xdr:row>772</xdr:row>
      <xdr:rowOff>85725</xdr:rowOff>
    </xdr:to>
    <xdr:pic>
      <xdr:nvPicPr>
        <xdr:cNvPr id="15" name="ピクチャ 20"/>
        <xdr:cNvPicPr preferRelativeResize="1">
          <a:picLocks noChangeAspect="1"/>
        </xdr:cNvPicPr>
      </xdr:nvPicPr>
      <xdr:blipFill>
        <a:blip r:embed="rId15"/>
        <a:stretch>
          <a:fillRect/>
        </a:stretch>
      </xdr:blipFill>
      <xdr:spPr>
        <a:xfrm>
          <a:off x="28575" y="133502400"/>
          <a:ext cx="5295900" cy="2990850"/>
        </a:xfrm>
        <a:prstGeom prst="rect">
          <a:avLst/>
        </a:prstGeom>
        <a:noFill/>
        <a:ln w="9525" cmpd="sng">
          <a:noFill/>
        </a:ln>
      </xdr:spPr>
    </xdr:pic>
    <xdr:clientData/>
  </xdr:twoCellAnchor>
  <xdr:twoCellAnchor editAs="oneCell">
    <xdr:from>
      <xdr:col>0</xdr:col>
      <xdr:colOff>28575</xdr:colOff>
      <xdr:row>782</xdr:row>
      <xdr:rowOff>0</xdr:rowOff>
    </xdr:from>
    <xdr:to>
      <xdr:col>8</xdr:col>
      <xdr:colOff>561975</xdr:colOff>
      <xdr:row>799</xdr:row>
      <xdr:rowOff>76200</xdr:rowOff>
    </xdr:to>
    <xdr:pic>
      <xdr:nvPicPr>
        <xdr:cNvPr id="16" name="ピクチャ 21"/>
        <xdr:cNvPicPr preferRelativeResize="1">
          <a:picLocks noChangeAspect="1"/>
        </xdr:cNvPicPr>
      </xdr:nvPicPr>
      <xdr:blipFill>
        <a:blip r:embed="rId16"/>
        <a:stretch>
          <a:fillRect/>
        </a:stretch>
      </xdr:blipFill>
      <xdr:spPr>
        <a:xfrm>
          <a:off x="28575" y="138217275"/>
          <a:ext cx="5295900" cy="2990850"/>
        </a:xfrm>
        <a:prstGeom prst="rect">
          <a:avLst/>
        </a:prstGeom>
        <a:noFill/>
        <a:ln w="9525" cmpd="sng">
          <a:noFill/>
        </a:ln>
      </xdr:spPr>
    </xdr:pic>
    <xdr:clientData/>
  </xdr:twoCellAnchor>
  <xdr:twoCellAnchor editAs="oneCell">
    <xdr:from>
      <xdr:col>0</xdr:col>
      <xdr:colOff>9525</xdr:colOff>
      <xdr:row>284</xdr:row>
      <xdr:rowOff>9525</xdr:rowOff>
    </xdr:from>
    <xdr:to>
      <xdr:col>9</xdr:col>
      <xdr:colOff>47625</xdr:colOff>
      <xdr:row>303</xdr:row>
      <xdr:rowOff>28575</xdr:rowOff>
    </xdr:to>
    <xdr:pic>
      <xdr:nvPicPr>
        <xdr:cNvPr id="17" name="ピクチャ 22"/>
        <xdr:cNvPicPr preferRelativeResize="1">
          <a:picLocks noChangeAspect="1"/>
        </xdr:cNvPicPr>
      </xdr:nvPicPr>
      <xdr:blipFill>
        <a:blip r:embed="rId17"/>
        <a:stretch>
          <a:fillRect/>
        </a:stretch>
      </xdr:blipFill>
      <xdr:spPr>
        <a:xfrm>
          <a:off x="9525" y="49491900"/>
          <a:ext cx="5486400" cy="3276600"/>
        </a:xfrm>
        <a:prstGeom prst="rect">
          <a:avLst/>
        </a:prstGeom>
        <a:noFill/>
        <a:ln w="9525" cmpd="sng">
          <a:noFill/>
        </a:ln>
      </xdr:spPr>
    </xdr:pic>
    <xdr:clientData/>
  </xdr:twoCellAnchor>
  <xdr:twoCellAnchor editAs="oneCell">
    <xdr:from>
      <xdr:col>0</xdr:col>
      <xdr:colOff>95250</xdr:colOff>
      <xdr:row>310</xdr:row>
      <xdr:rowOff>219075</xdr:rowOff>
    </xdr:from>
    <xdr:to>
      <xdr:col>9</xdr:col>
      <xdr:colOff>180975</xdr:colOff>
      <xdr:row>321</xdr:row>
      <xdr:rowOff>171450</xdr:rowOff>
    </xdr:to>
    <xdr:pic>
      <xdr:nvPicPr>
        <xdr:cNvPr id="18" name="ピクチャ 23"/>
        <xdr:cNvPicPr preferRelativeResize="1">
          <a:picLocks noChangeAspect="1"/>
        </xdr:cNvPicPr>
      </xdr:nvPicPr>
      <xdr:blipFill>
        <a:blip r:embed="rId18"/>
        <a:stretch>
          <a:fillRect/>
        </a:stretch>
      </xdr:blipFill>
      <xdr:spPr>
        <a:xfrm>
          <a:off x="95250" y="54521100"/>
          <a:ext cx="5534025" cy="3305175"/>
        </a:xfrm>
        <a:prstGeom prst="rect">
          <a:avLst/>
        </a:prstGeom>
        <a:noFill/>
        <a:ln w="9525" cmpd="sng">
          <a:noFill/>
        </a:ln>
      </xdr:spPr>
    </xdr:pic>
    <xdr:clientData/>
  </xdr:twoCellAnchor>
  <xdr:twoCellAnchor editAs="oneCell">
    <xdr:from>
      <xdr:col>0</xdr:col>
      <xdr:colOff>0</xdr:colOff>
      <xdr:row>351</xdr:row>
      <xdr:rowOff>0</xdr:rowOff>
    </xdr:from>
    <xdr:to>
      <xdr:col>8</xdr:col>
      <xdr:colOff>485775</xdr:colOff>
      <xdr:row>374</xdr:row>
      <xdr:rowOff>66675</xdr:rowOff>
    </xdr:to>
    <xdr:pic>
      <xdr:nvPicPr>
        <xdr:cNvPr id="19" name="ピクチャ 24"/>
        <xdr:cNvPicPr preferRelativeResize="1">
          <a:picLocks noChangeAspect="1"/>
        </xdr:cNvPicPr>
      </xdr:nvPicPr>
      <xdr:blipFill>
        <a:blip r:embed="rId19"/>
        <a:stretch>
          <a:fillRect/>
        </a:stretch>
      </xdr:blipFill>
      <xdr:spPr>
        <a:xfrm>
          <a:off x="0" y="63465075"/>
          <a:ext cx="5248275" cy="4010025"/>
        </a:xfrm>
        <a:prstGeom prst="rect">
          <a:avLst/>
        </a:prstGeom>
        <a:noFill/>
        <a:ln w="9525" cmpd="sng">
          <a:noFill/>
        </a:ln>
      </xdr:spPr>
    </xdr:pic>
    <xdr:clientData/>
  </xdr:twoCellAnchor>
  <xdr:twoCellAnchor editAs="oneCell">
    <xdr:from>
      <xdr:col>0</xdr:col>
      <xdr:colOff>9525</xdr:colOff>
      <xdr:row>497</xdr:row>
      <xdr:rowOff>0</xdr:rowOff>
    </xdr:from>
    <xdr:to>
      <xdr:col>8</xdr:col>
      <xdr:colOff>676275</xdr:colOff>
      <xdr:row>515</xdr:row>
      <xdr:rowOff>161925</xdr:rowOff>
    </xdr:to>
    <xdr:pic>
      <xdr:nvPicPr>
        <xdr:cNvPr id="20" name="ピクチャ 25"/>
        <xdr:cNvPicPr preferRelativeResize="1">
          <a:picLocks noChangeAspect="1"/>
        </xdr:cNvPicPr>
      </xdr:nvPicPr>
      <xdr:blipFill>
        <a:blip r:embed="rId20"/>
        <a:stretch>
          <a:fillRect/>
        </a:stretch>
      </xdr:blipFill>
      <xdr:spPr>
        <a:xfrm>
          <a:off x="9525" y="88592025"/>
          <a:ext cx="5429250" cy="3248025"/>
        </a:xfrm>
        <a:prstGeom prst="rect">
          <a:avLst/>
        </a:prstGeom>
        <a:noFill/>
        <a:ln w="9525" cmpd="sng">
          <a:noFill/>
        </a:ln>
      </xdr:spPr>
    </xdr:pic>
    <xdr:clientData/>
  </xdr:twoCellAnchor>
  <xdr:twoCellAnchor editAs="oneCell">
    <xdr:from>
      <xdr:col>0</xdr:col>
      <xdr:colOff>47625</xdr:colOff>
      <xdr:row>523</xdr:row>
      <xdr:rowOff>161925</xdr:rowOff>
    </xdr:from>
    <xdr:to>
      <xdr:col>9</xdr:col>
      <xdr:colOff>66675</xdr:colOff>
      <xdr:row>543</xdr:row>
      <xdr:rowOff>0</xdr:rowOff>
    </xdr:to>
    <xdr:pic>
      <xdr:nvPicPr>
        <xdr:cNvPr id="21" name="ピクチャ 26"/>
        <xdr:cNvPicPr preferRelativeResize="1">
          <a:picLocks noChangeAspect="1"/>
        </xdr:cNvPicPr>
      </xdr:nvPicPr>
      <xdr:blipFill>
        <a:blip r:embed="rId21"/>
        <a:stretch>
          <a:fillRect/>
        </a:stretch>
      </xdr:blipFill>
      <xdr:spPr>
        <a:xfrm>
          <a:off x="47625" y="93306900"/>
          <a:ext cx="5467350" cy="3267075"/>
        </a:xfrm>
        <a:prstGeom prst="rect">
          <a:avLst/>
        </a:prstGeom>
        <a:noFill/>
        <a:ln w="9525" cmpd="sng">
          <a:noFill/>
        </a:ln>
      </xdr:spPr>
    </xdr:pic>
    <xdr:clientData/>
  </xdr:twoCellAnchor>
  <xdr:twoCellAnchor editAs="oneCell">
    <xdr:from>
      <xdr:col>2</xdr:col>
      <xdr:colOff>19050</xdr:colOff>
      <xdr:row>121</xdr:row>
      <xdr:rowOff>238125</xdr:rowOff>
    </xdr:from>
    <xdr:to>
      <xdr:col>9</xdr:col>
      <xdr:colOff>142875</xdr:colOff>
      <xdr:row>141</xdr:row>
      <xdr:rowOff>47625</xdr:rowOff>
    </xdr:to>
    <xdr:pic>
      <xdr:nvPicPr>
        <xdr:cNvPr id="22" name="ピクチャ 27"/>
        <xdr:cNvPicPr preferRelativeResize="1">
          <a:picLocks noChangeAspect="1"/>
        </xdr:cNvPicPr>
      </xdr:nvPicPr>
      <xdr:blipFill>
        <a:blip r:embed="rId22"/>
        <a:stretch>
          <a:fillRect/>
        </a:stretch>
      </xdr:blipFill>
      <xdr:spPr>
        <a:xfrm>
          <a:off x="419100" y="21297900"/>
          <a:ext cx="5172075" cy="3333750"/>
        </a:xfrm>
        <a:prstGeom prst="rect">
          <a:avLst/>
        </a:prstGeom>
        <a:noFill/>
        <a:ln w="9525" cmpd="sng">
          <a:noFill/>
        </a:ln>
      </xdr:spPr>
    </xdr:pic>
    <xdr:clientData/>
  </xdr:twoCellAnchor>
  <xdr:twoCellAnchor editAs="oneCell">
    <xdr:from>
      <xdr:col>2</xdr:col>
      <xdr:colOff>38100</xdr:colOff>
      <xdr:row>146</xdr:row>
      <xdr:rowOff>9525</xdr:rowOff>
    </xdr:from>
    <xdr:to>
      <xdr:col>9</xdr:col>
      <xdr:colOff>171450</xdr:colOff>
      <xdr:row>165</xdr:row>
      <xdr:rowOff>85725</xdr:rowOff>
    </xdr:to>
    <xdr:pic>
      <xdr:nvPicPr>
        <xdr:cNvPr id="23" name="ピクチャ 28"/>
        <xdr:cNvPicPr preferRelativeResize="1">
          <a:picLocks noChangeAspect="1"/>
        </xdr:cNvPicPr>
      </xdr:nvPicPr>
      <xdr:blipFill>
        <a:blip r:embed="rId23"/>
        <a:stretch>
          <a:fillRect/>
        </a:stretch>
      </xdr:blipFill>
      <xdr:spPr>
        <a:xfrm>
          <a:off x="438150" y="25546050"/>
          <a:ext cx="5181600" cy="3333750"/>
        </a:xfrm>
        <a:prstGeom prst="rect">
          <a:avLst/>
        </a:prstGeom>
        <a:noFill/>
        <a:ln w="9525" cmpd="sng">
          <a:noFill/>
        </a:ln>
      </xdr:spPr>
    </xdr:pic>
    <xdr:clientData/>
  </xdr:twoCellAnchor>
  <xdr:twoCellAnchor editAs="oneCell">
    <xdr:from>
      <xdr:col>2</xdr:col>
      <xdr:colOff>133350</xdr:colOff>
      <xdr:row>171</xdr:row>
      <xdr:rowOff>9525</xdr:rowOff>
    </xdr:from>
    <xdr:to>
      <xdr:col>9</xdr:col>
      <xdr:colOff>266700</xdr:colOff>
      <xdr:row>190</xdr:row>
      <xdr:rowOff>85725</xdr:rowOff>
    </xdr:to>
    <xdr:pic>
      <xdr:nvPicPr>
        <xdr:cNvPr id="24" name="ピクチャ 29"/>
        <xdr:cNvPicPr preferRelativeResize="1">
          <a:picLocks noChangeAspect="1"/>
        </xdr:cNvPicPr>
      </xdr:nvPicPr>
      <xdr:blipFill>
        <a:blip r:embed="rId24"/>
        <a:stretch>
          <a:fillRect/>
        </a:stretch>
      </xdr:blipFill>
      <xdr:spPr>
        <a:xfrm>
          <a:off x="533400" y="29927550"/>
          <a:ext cx="5181600" cy="3333750"/>
        </a:xfrm>
        <a:prstGeom prst="rect">
          <a:avLst/>
        </a:prstGeom>
        <a:noFill/>
        <a:ln w="9525" cmpd="sng">
          <a:noFill/>
        </a:ln>
      </xdr:spPr>
    </xdr:pic>
    <xdr:clientData/>
  </xdr:twoCellAnchor>
  <xdr:twoCellAnchor editAs="oneCell">
    <xdr:from>
      <xdr:col>2</xdr:col>
      <xdr:colOff>238125</xdr:colOff>
      <xdr:row>197</xdr:row>
      <xdr:rowOff>0</xdr:rowOff>
    </xdr:from>
    <xdr:to>
      <xdr:col>9</xdr:col>
      <xdr:colOff>371475</xdr:colOff>
      <xdr:row>216</xdr:row>
      <xdr:rowOff>76200</xdr:rowOff>
    </xdr:to>
    <xdr:pic>
      <xdr:nvPicPr>
        <xdr:cNvPr id="25" name="ピクチャ 30"/>
        <xdr:cNvPicPr preferRelativeResize="1">
          <a:picLocks noChangeAspect="1"/>
        </xdr:cNvPicPr>
      </xdr:nvPicPr>
      <xdr:blipFill>
        <a:blip r:embed="rId25"/>
        <a:stretch>
          <a:fillRect/>
        </a:stretch>
      </xdr:blipFill>
      <xdr:spPr>
        <a:xfrm>
          <a:off x="638175" y="34470975"/>
          <a:ext cx="5181600" cy="3333750"/>
        </a:xfrm>
        <a:prstGeom prst="rect">
          <a:avLst/>
        </a:prstGeom>
        <a:noFill/>
        <a:ln w="9525" cmpd="sng">
          <a:noFill/>
        </a:ln>
      </xdr:spPr>
    </xdr:pic>
    <xdr:clientData/>
  </xdr:twoCellAnchor>
  <xdr:twoCellAnchor editAs="oneCell">
    <xdr:from>
      <xdr:col>2</xdr:col>
      <xdr:colOff>190500</xdr:colOff>
      <xdr:row>57</xdr:row>
      <xdr:rowOff>85725</xdr:rowOff>
    </xdr:from>
    <xdr:to>
      <xdr:col>8</xdr:col>
      <xdr:colOff>76200</xdr:colOff>
      <xdr:row>63</xdr:row>
      <xdr:rowOff>104775</xdr:rowOff>
    </xdr:to>
    <xdr:pic>
      <xdr:nvPicPr>
        <xdr:cNvPr id="26" name="ピクチャ 36"/>
        <xdr:cNvPicPr preferRelativeResize="1">
          <a:picLocks noChangeAspect="1"/>
        </xdr:cNvPicPr>
      </xdr:nvPicPr>
      <xdr:blipFill>
        <a:blip r:embed="rId26"/>
        <a:stretch>
          <a:fillRect/>
        </a:stretch>
      </xdr:blipFill>
      <xdr:spPr>
        <a:xfrm>
          <a:off x="590550" y="10172700"/>
          <a:ext cx="42481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276225</xdr:colOff>
      <xdr:row>2</xdr:row>
      <xdr:rowOff>0</xdr:rowOff>
    </xdr:from>
    <xdr:to>
      <xdr:col>20</xdr:col>
      <xdr:colOff>409575</xdr:colOff>
      <xdr:row>2</xdr:row>
      <xdr:rowOff>133350</xdr:rowOff>
    </xdr:to>
    <xdr:sp>
      <xdr:nvSpPr>
        <xdr:cNvPr id="1" name="テキスト 1"/>
        <xdr:cNvSpPr txBox="1">
          <a:spLocks noChangeArrowheads="1"/>
        </xdr:cNvSpPr>
      </xdr:nvSpPr>
      <xdr:spPr>
        <a:xfrm>
          <a:off x="10772775" y="438150"/>
          <a:ext cx="133350"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685800</xdr:colOff>
      <xdr:row>1</xdr:row>
      <xdr:rowOff>238125</xdr:rowOff>
    </xdr:from>
    <xdr:to>
      <xdr:col>12</xdr:col>
      <xdr:colOff>685800</xdr:colOff>
      <xdr:row>1</xdr:row>
      <xdr:rowOff>381000</xdr:rowOff>
    </xdr:to>
    <xdr:sp>
      <xdr:nvSpPr>
        <xdr:cNvPr id="1" name="テキスト 1"/>
        <xdr:cNvSpPr txBox="1">
          <a:spLocks noChangeArrowheads="1"/>
        </xdr:cNvSpPr>
      </xdr:nvSpPr>
      <xdr:spPr>
        <a:xfrm>
          <a:off x="9248775" y="419100"/>
          <a:ext cx="0" cy="142875"/>
        </a:xfrm>
        <a:prstGeom prst="rect">
          <a:avLst/>
        </a:prstGeom>
        <a:noFill/>
        <a:ln w="9525" cmpd="sng">
          <a:noFill/>
        </a:ln>
      </xdr:spPr>
      <xdr:txBody>
        <a:bodyPr vertOverflow="clip" wrap="square"/>
        <a:p>
          <a:pPr algn="l">
            <a:defRPr/>
          </a:pPr>
          <a:r>
            <a:rPr lang="en-US" cap="none" sz="600" b="0" i="0" u="none" baseline="0"/>
            <a:t>2
</a:t>
          </a:r>
        </a:p>
      </xdr:txBody>
    </xdr:sp>
    <xdr:clientData/>
  </xdr:twoCellAnchor>
  <xdr:twoCellAnchor>
    <xdr:from>
      <xdr:col>14</xdr:col>
      <xdr:colOff>0</xdr:colOff>
      <xdr:row>1</xdr:row>
      <xdr:rowOff>238125</xdr:rowOff>
    </xdr:from>
    <xdr:to>
      <xdr:col>14</xdr:col>
      <xdr:colOff>0</xdr:colOff>
      <xdr:row>1</xdr:row>
      <xdr:rowOff>381000</xdr:rowOff>
    </xdr:to>
    <xdr:sp>
      <xdr:nvSpPr>
        <xdr:cNvPr id="2" name="テキスト 2"/>
        <xdr:cNvSpPr txBox="1">
          <a:spLocks noChangeArrowheads="1"/>
        </xdr:cNvSpPr>
      </xdr:nvSpPr>
      <xdr:spPr>
        <a:xfrm>
          <a:off x="9934575" y="419100"/>
          <a:ext cx="0" cy="142875"/>
        </a:xfrm>
        <a:prstGeom prst="rect">
          <a:avLst/>
        </a:prstGeom>
        <a:noFill/>
        <a:ln w="9525" cmpd="sng">
          <a:noFill/>
        </a:ln>
      </xdr:spPr>
      <xdr:txBody>
        <a:bodyPr vertOverflow="clip" wrap="square"/>
        <a:p>
          <a:pPr algn="l">
            <a:defRPr/>
          </a:pPr>
          <a:r>
            <a:rPr lang="en-US" cap="none" sz="600" b="0" i="0" u="none" baseline="0"/>
            <a:t>2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34</xdr:row>
      <xdr:rowOff>123825</xdr:rowOff>
    </xdr:from>
    <xdr:to>
      <xdr:col>6</xdr:col>
      <xdr:colOff>276225</xdr:colOff>
      <xdr:row>34</xdr:row>
      <xdr:rowOff>295275</xdr:rowOff>
    </xdr:to>
    <xdr:sp>
      <xdr:nvSpPr>
        <xdr:cNvPr id="1" name="テキスト 1"/>
        <xdr:cNvSpPr txBox="1">
          <a:spLocks noChangeArrowheads="1"/>
        </xdr:cNvSpPr>
      </xdr:nvSpPr>
      <xdr:spPr>
        <a:xfrm>
          <a:off x="3771900" y="6657975"/>
          <a:ext cx="142875" cy="171450"/>
        </a:xfrm>
        <a:prstGeom prst="rect">
          <a:avLst/>
        </a:prstGeom>
        <a:noFill/>
        <a:ln w="9525" cmpd="sng">
          <a:noFill/>
        </a:ln>
      </xdr:spPr>
      <xdr:txBody>
        <a:bodyPr vertOverflow="clip" wrap="square"/>
        <a:p>
          <a:pPr algn="l">
            <a:defRPr/>
          </a:pPr>
          <a:r>
            <a:rPr lang="en-US" cap="none" sz="600" b="0" i="0" u="none" baseline="0"/>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685800</xdr:colOff>
      <xdr:row>1</xdr:row>
      <xdr:rowOff>200025</xdr:rowOff>
    </xdr:from>
    <xdr:to>
      <xdr:col>13</xdr:col>
      <xdr:colOff>114300</xdr:colOff>
      <xdr:row>2</xdr:row>
      <xdr:rowOff>152400</xdr:rowOff>
    </xdr:to>
    <xdr:sp>
      <xdr:nvSpPr>
        <xdr:cNvPr id="1" name="テキスト 1"/>
        <xdr:cNvSpPr txBox="1">
          <a:spLocks noChangeArrowheads="1"/>
        </xdr:cNvSpPr>
      </xdr:nvSpPr>
      <xdr:spPr>
        <a:xfrm>
          <a:off x="10277475" y="466725"/>
          <a:ext cx="238125" cy="171450"/>
        </a:xfrm>
        <a:prstGeom prst="rect">
          <a:avLst/>
        </a:prstGeom>
        <a:noFill/>
        <a:ln w="9525" cmpd="sng">
          <a:noFill/>
        </a:ln>
      </xdr:spPr>
      <xdr:txBody>
        <a:bodyPr vertOverflow="clip" wrap="square"/>
        <a:p>
          <a:pPr algn="l">
            <a:defRPr/>
          </a:pPr>
          <a:r>
            <a:rPr lang="en-US" cap="none" sz="600" b="0" i="0" u="none" baseline="0"/>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59"/>
  <sheetViews>
    <sheetView showGridLines="0" tabSelected="1" workbookViewId="0" topLeftCell="A1">
      <selection activeCell="A1" sqref="A1"/>
    </sheetView>
  </sheetViews>
  <sheetFormatPr defaultColWidth="9.00390625" defaultRowHeight="13.5"/>
  <cols>
    <col min="1" max="1" width="3.00390625" style="0" customWidth="1"/>
    <col min="2" max="2" width="3.125" style="0" customWidth="1"/>
    <col min="3" max="3" width="2.875" style="0" customWidth="1"/>
    <col min="4" max="4" width="2.625" style="0" customWidth="1"/>
    <col min="5" max="5" width="9.625" style="0" customWidth="1"/>
  </cols>
  <sheetData>
    <row r="1" ht="24">
      <c r="E1" s="4" t="s">
        <v>0</v>
      </c>
    </row>
    <row r="2" ht="17.25">
      <c r="B2" s="1" t="s">
        <v>1</v>
      </c>
    </row>
    <row r="3" ht="13.5">
      <c r="B3" t="s">
        <v>2</v>
      </c>
    </row>
    <row r="4" ht="13.5">
      <c r="B4" t="s">
        <v>3</v>
      </c>
    </row>
    <row r="5" ht="13.5">
      <c r="B5" t="s">
        <v>4</v>
      </c>
    </row>
    <row r="6" ht="13.5">
      <c r="B6" t="s">
        <v>5</v>
      </c>
    </row>
    <row r="7" ht="13.5">
      <c r="B7" t="s">
        <v>6</v>
      </c>
    </row>
    <row r="8" ht="13.5">
      <c r="B8" t="s">
        <v>7</v>
      </c>
    </row>
    <row r="9" ht="13.5">
      <c r="B9" t="s">
        <v>8</v>
      </c>
    </row>
    <row r="10" ht="13.5">
      <c r="B10" t="s">
        <v>9</v>
      </c>
    </row>
    <row r="11" ht="13.5">
      <c r="B11" t="s">
        <v>10</v>
      </c>
    </row>
    <row r="12" ht="13.5">
      <c r="B12" t="s">
        <v>11</v>
      </c>
    </row>
    <row r="13" ht="13.5">
      <c r="B13" t="s">
        <v>12</v>
      </c>
    </row>
    <row r="14" ht="13.5">
      <c r="B14" t="s">
        <v>13</v>
      </c>
    </row>
    <row r="17" ht="13.5">
      <c r="A17" t="s">
        <v>14</v>
      </c>
    </row>
    <row r="18" ht="13.5">
      <c r="B18" t="s">
        <v>15</v>
      </c>
    </row>
    <row r="19" ht="13.5">
      <c r="C19" t="s">
        <v>16</v>
      </c>
    </row>
    <row r="20" ht="13.5">
      <c r="B20" t="s">
        <v>17</v>
      </c>
    </row>
    <row r="21" ht="13.5">
      <c r="C21" t="s">
        <v>18</v>
      </c>
    </row>
    <row r="22" ht="13.5">
      <c r="C22" t="s">
        <v>19</v>
      </c>
    </row>
    <row r="23" ht="13.5">
      <c r="B23" t="s">
        <v>20</v>
      </c>
    </row>
    <row r="24" s="2" customFormat="1" ht="13.5">
      <c r="C24" s="3" t="s">
        <v>21</v>
      </c>
    </row>
    <row r="25" ht="13.5">
      <c r="B25" t="s">
        <v>22</v>
      </c>
    </row>
    <row r="26" ht="13.5">
      <c r="C26" t="s">
        <v>23</v>
      </c>
    </row>
    <row r="27" ht="13.5">
      <c r="C27" t="s">
        <v>24</v>
      </c>
    </row>
    <row r="28" ht="13.5">
      <c r="C28" t="s">
        <v>25</v>
      </c>
    </row>
    <row r="29" ht="13.5">
      <c r="C29" t="s">
        <v>26</v>
      </c>
    </row>
    <row r="30" ht="13.5">
      <c r="C30" t="s">
        <v>27</v>
      </c>
    </row>
    <row r="31" ht="13.5">
      <c r="C31" t="s">
        <v>28</v>
      </c>
    </row>
    <row r="32" ht="13.5">
      <c r="C32" t="s">
        <v>29</v>
      </c>
    </row>
    <row r="33" ht="13.5">
      <c r="C33" t="s">
        <v>30</v>
      </c>
    </row>
    <row r="34" ht="13.5">
      <c r="C34" t="s">
        <v>31</v>
      </c>
    </row>
    <row r="35" ht="13.5">
      <c r="D35" t="s">
        <v>32</v>
      </c>
    </row>
    <row r="36" ht="13.5">
      <c r="D36" t="s">
        <v>33</v>
      </c>
    </row>
    <row r="37" ht="13.5">
      <c r="D37" t="s">
        <v>34</v>
      </c>
    </row>
    <row r="38" ht="13.5">
      <c r="D38" t="s">
        <v>35</v>
      </c>
    </row>
    <row r="39" ht="13.5">
      <c r="D39" t="s">
        <v>36</v>
      </c>
    </row>
    <row r="40" ht="13.5">
      <c r="D40" t="s">
        <v>37</v>
      </c>
    </row>
    <row r="41" ht="13.5">
      <c r="D41" t="s">
        <v>38</v>
      </c>
    </row>
    <row r="42" ht="13.5">
      <c r="D42" t="s">
        <v>39</v>
      </c>
    </row>
    <row r="43" ht="13.5">
      <c r="D43" t="s">
        <v>40</v>
      </c>
    </row>
    <row r="44" ht="13.5">
      <c r="D44" t="s">
        <v>41</v>
      </c>
    </row>
    <row r="45" ht="13.5">
      <c r="D45" t="s">
        <v>42</v>
      </c>
    </row>
    <row r="46" ht="13.5">
      <c r="D46" t="s">
        <v>43</v>
      </c>
    </row>
    <row r="47" ht="13.5">
      <c r="D47" t="s">
        <v>44</v>
      </c>
    </row>
    <row r="48" ht="13.5">
      <c r="D48" t="s">
        <v>45</v>
      </c>
    </row>
    <row r="49" ht="13.5">
      <c r="A49" t="s">
        <v>46</v>
      </c>
    </row>
    <row r="50" ht="13.5">
      <c r="B50" t="s">
        <v>47</v>
      </c>
    </row>
    <row r="51" ht="13.5">
      <c r="C51" t="s">
        <v>48</v>
      </c>
    </row>
    <row r="52" ht="13.5">
      <c r="C52" t="s">
        <v>49</v>
      </c>
    </row>
    <row r="53" ht="13.5">
      <c r="C53" t="s">
        <v>50</v>
      </c>
    </row>
    <row r="54" ht="13.5">
      <c r="C54" t="s">
        <v>51</v>
      </c>
    </row>
    <row r="55" ht="13.5">
      <c r="B55" t="s">
        <v>52</v>
      </c>
    </row>
    <row r="56" ht="13.5">
      <c r="C56" t="s">
        <v>53</v>
      </c>
    </row>
    <row r="57" ht="13.5">
      <c r="D57" t="s">
        <v>54</v>
      </c>
    </row>
    <row r="58" ht="13.5">
      <c r="D58" t="s">
        <v>55</v>
      </c>
    </row>
    <row r="59" ht="13.5">
      <c r="D59" t="s">
        <v>56</v>
      </c>
    </row>
    <row r="60" ht="13.5">
      <c r="D60" t="s">
        <v>57</v>
      </c>
    </row>
    <row r="61" ht="13.5">
      <c r="D61" t="s">
        <v>58</v>
      </c>
    </row>
    <row r="62" ht="13.5">
      <c r="D62" t="s">
        <v>59</v>
      </c>
    </row>
    <row r="63" ht="13.5">
      <c r="D63" t="s">
        <v>60</v>
      </c>
    </row>
    <row r="64" ht="13.5">
      <c r="D64" t="s">
        <v>61</v>
      </c>
    </row>
    <row r="65" ht="13.5">
      <c r="D65" t="s">
        <v>62</v>
      </c>
    </row>
    <row r="66" ht="13.5">
      <c r="D66" t="s">
        <v>63</v>
      </c>
    </row>
    <row r="67" ht="13.5">
      <c r="B67" t="s">
        <v>64</v>
      </c>
    </row>
    <row r="68" ht="13.5">
      <c r="C68" t="s">
        <v>65</v>
      </c>
    </row>
    <row r="69" ht="13.5">
      <c r="D69" t="s">
        <v>66</v>
      </c>
    </row>
    <row r="70" ht="13.5">
      <c r="D70" t="s">
        <v>67</v>
      </c>
    </row>
    <row r="71" ht="13.5">
      <c r="D71" t="s">
        <v>68</v>
      </c>
    </row>
    <row r="72" ht="13.5">
      <c r="D72" t="s">
        <v>69</v>
      </c>
    </row>
    <row r="73" ht="13.5">
      <c r="D73" t="s">
        <v>70</v>
      </c>
    </row>
    <row r="74" ht="13.5">
      <c r="D74" t="s">
        <v>71</v>
      </c>
    </row>
    <row r="75" ht="13.5">
      <c r="D75" t="s">
        <v>72</v>
      </c>
    </row>
    <row r="76" ht="13.5">
      <c r="D76" t="s">
        <v>73</v>
      </c>
    </row>
    <row r="77" ht="13.5">
      <c r="D77" t="s">
        <v>74</v>
      </c>
    </row>
    <row r="78" ht="13.5">
      <c r="D78" t="s">
        <v>75</v>
      </c>
    </row>
    <row r="79" ht="13.5">
      <c r="D79" t="s">
        <v>76</v>
      </c>
    </row>
    <row r="80" ht="13.5">
      <c r="D80" t="s">
        <v>77</v>
      </c>
    </row>
    <row r="81" ht="13.5">
      <c r="B81" t="s">
        <v>78</v>
      </c>
    </row>
    <row r="82" ht="13.5">
      <c r="C82" t="s">
        <v>79</v>
      </c>
    </row>
    <row r="83" ht="13.5">
      <c r="C83" t="s">
        <v>80</v>
      </c>
    </row>
    <row r="84" ht="13.5">
      <c r="C84" t="s">
        <v>81</v>
      </c>
    </row>
    <row r="85" ht="13.5">
      <c r="C85" t="s">
        <v>82</v>
      </c>
    </row>
    <row r="86" ht="13.5">
      <c r="B86" t="s">
        <v>83</v>
      </c>
    </row>
    <row r="87" ht="13.5">
      <c r="C87" t="s">
        <v>84</v>
      </c>
    </row>
    <row r="88" ht="13.5">
      <c r="C88" t="s">
        <v>85</v>
      </c>
    </row>
    <row r="89" ht="13.5">
      <c r="B89" t="s">
        <v>86</v>
      </c>
    </row>
    <row r="90" ht="13.5">
      <c r="C90" t="s">
        <v>87</v>
      </c>
    </row>
    <row r="91" ht="13.5">
      <c r="C91" t="s">
        <v>88</v>
      </c>
    </row>
    <row r="92" ht="13.5">
      <c r="C92" t="s">
        <v>89</v>
      </c>
    </row>
    <row r="93" ht="13.5">
      <c r="C93" t="s">
        <v>90</v>
      </c>
    </row>
    <row r="94" ht="13.5">
      <c r="A94" t="s">
        <v>91</v>
      </c>
    </row>
    <row r="95" ht="13.5">
      <c r="B95" t="s">
        <v>92</v>
      </c>
    </row>
    <row r="96" ht="13.5">
      <c r="C96" t="s">
        <v>93</v>
      </c>
    </row>
    <row r="97" ht="13.5">
      <c r="B97" t="s">
        <v>94</v>
      </c>
    </row>
    <row r="114" ht="13.5">
      <c r="B114" t="s">
        <v>95</v>
      </c>
    </row>
    <row r="115" ht="13.5">
      <c r="C115" t="s">
        <v>96</v>
      </c>
    </row>
    <row r="116" ht="13.5">
      <c r="D116" t="s">
        <v>97</v>
      </c>
    </row>
    <row r="117" ht="13.5">
      <c r="D117" t="s">
        <v>98</v>
      </c>
    </row>
    <row r="118" ht="13.5">
      <c r="D118" t="s">
        <v>99</v>
      </c>
    </row>
    <row r="119" ht="13.5">
      <c r="D119" t="s">
        <v>100</v>
      </c>
    </row>
    <row r="120" ht="13.5">
      <c r="D120" t="s">
        <v>101</v>
      </c>
    </row>
    <row r="121" ht="13.5">
      <c r="D121" t="s">
        <v>102</v>
      </c>
    </row>
    <row r="122" ht="13.5">
      <c r="D122" t="s">
        <v>103</v>
      </c>
    </row>
    <row r="123" ht="13.5">
      <c r="D123" t="s">
        <v>104</v>
      </c>
    </row>
    <row r="124" ht="13.5">
      <c r="D124" t="s">
        <v>105</v>
      </c>
    </row>
    <row r="125" ht="13.5">
      <c r="D125" t="s">
        <v>106</v>
      </c>
    </row>
    <row r="126" ht="13.5">
      <c r="A126" t="s">
        <v>107</v>
      </c>
    </row>
    <row r="127" ht="13.5">
      <c r="B127" t="s">
        <v>108</v>
      </c>
    </row>
    <row r="128" spans="3:6" ht="13.5">
      <c r="C128" t="s">
        <v>109</v>
      </c>
      <c r="E128" t="s">
        <v>110</v>
      </c>
      <c r="F128" t="s">
        <v>111</v>
      </c>
    </row>
    <row r="129" ht="13.5">
      <c r="F129" t="s">
        <v>112</v>
      </c>
    </row>
    <row r="130" ht="13.5">
      <c r="F130" t="s">
        <v>113</v>
      </c>
    </row>
    <row r="131" ht="13.5">
      <c r="F131" t="s">
        <v>114</v>
      </c>
    </row>
    <row r="132" ht="13.5">
      <c r="F132" t="s">
        <v>115</v>
      </c>
    </row>
    <row r="133" ht="13.5">
      <c r="F133" t="s">
        <v>116</v>
      </c>
    </row>
    <row r="134" spans="3:6" ht="13.5">
      <c r="C134" t="s">
        <v>117</v>
      </c>
      <c r="E134" t="s">
        <v>110</v>
      </c>
      <c r="F134" t="s">
        <v>118</v>
      </c>
    </row>
    <row r="135" spans="3:6" ht="13.5">
      <c r="C135" t="s">
        <v>119</v>
      </c>
      <c r="F135" t="s">
        <v>120</v>
      </c>
    </row>
    <row r="136" spans="3:6" ht="13.5">
      <c r="C136" t="s">
        <v>121</v>
      </c>
      <c r="E136" t="s">
        <v>110</v>
      </c>
      <c r="F136" t="s">
        <v>122</v>
      </c>
    </row>
    <row r="137" ht="13.5">
      <c r="B137" t="s">
        <v>123</v>
      </c>
    </row>
    <row r="138" ht="13.5">
      <c r="C138" t="s">
        <v>124</v>
      </c>
    </row>
    <row r="139" ht="13.5">
      <c r="C139" t="s">
        <v>125</v>
      </c>
    </row>
    <row r="140" ht="13.5">
      <c r="C140" t="s">
        <v>126</v>
      </c>
    </row>
    <row r="141" ht="13.5">
      <c r="C141" t="s">
        <v>127</v>
      </c>
    </row>
    <row r="142" ht="13.5">
      <c r="C142" t="s">
        <v>128</v>
      </c>
    </row>
    <row r="143" ht="13.5">
      <c r="C143" t="s">
        <v>129</v>
      </c>
    </row>
    <row r="144" ht="13.5">
      <c r="B144" t="s">
        <v>130</v>
      </c>
    </row>
    <row r="145" ht="13.5">
      <c r="C145" t="s">
        <v>131</v>
      </c>
    </row>
    <row r="146" ht="13.5">
      <c r="C146" t="s">
        <v>132</v>
      </c>
    </row>
    <row r="147" ht="13.5">
      <c r="C147" t="s">
        <v>133</v>
      </c>
    </row>
    <row r="148" ht="13.5">
      <c r="B148" t="s">
        <v>134</v>
      </c>
    </row>
    <row r="149" ht="13.5">
      <c r="C149" t="s">
        <v>135</v>
      </c>
    </row>
    <row r="150" ht="13.5">
      <c r="B150" t="s">
        <v>136</v>
      </c>
    </row>
    <row r="151" ht="13.5">
      <c r="B151" t="s">
        <v>137</v>
      </c>
    </row>
    <row r="152" ht="13.5">
      <c r="B152" t="s">
        <v>138</v>
      </c>
    </row>
    <row r="153" ht="13.5">
      <c r="C153" t="s">
        <v>139</v>
      </c>
    </row>
    <row r="154" ht="13.5">
      <c r="C154" t="s">
        <v>140</v>
      </c>
    </row>
    <row r="155" ht="13.5">
      <c r="C155" t="s">
        <v>141</v>
      </c>
    </row>
    <row r="156" ht="13.5">
      <c r="C156" t="s">
        <v>142</v>
      </c>
    </row>
    <row r="157" ht="13.5">
      <c r="C157" t="s">
        <v>143</v>
      </c>
    </row>
    <row r="158" ht="13.5">
      <c r="C158" t="s">
        <v>144</v>
      </c>
    </row>
    <row r="159" ht="13.5">
      <c r="C159" t="s">
        <v>145</v>
      </c>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98"/>
  <sheetViews>
    <sheetView workbookViewId="0" topLeftCell="A1">
      <selection activeCell="A1" sqref="A1"/>
    </sheetView>
  </sheetViews>
  <sheetFormatPr defaultColWidth="9.00390625" defaultRowHeight="13.5"/>
  <cols>
    <col min="1" max="1" width="6.625" style="163" customWidth="1"/>
    <col min="2" max="2" width="11.00390625" style="163" customWidth="1"/>
    <col min="3" max="3" width="10.625" style="151" customWidth="1"/>
    <col min="4" max="4" width="10.625" style="127" customWidth="1"/>
    <col min="5" max="5" width="8.625" style="11" customWidth="1"/>
    <col min="6" max="6" width="10.625" style="151" customWidth="1"/>
    <col min="7" max="7" width="10.625" style="167" customWidth="1"/>
    <col min="8" max="8" width="8.625" style="11" customWidth="1"/>
    <col min="9" max="9" width="14.625" style="151" customWidth="1"/>
    <col min="10" max="10" width="14.625" style="167" customWidth="1"/>
    <col min="11" max="11" width="8.625" style="11" customWidth="1"/>
    <col min="12" max="12" width="10.625" style="151" customWidth="1"/>
    <col min="13" max="13" width="10.625" style="127" customWidth="1"/>
    <col min="14" max="14" width="8.625" style="11" customWidth="1"/>
    <col min="15" max="16384" width="11.00390625" style="127" customWidth="1"/>
  </cols>
  <sheetData>
    <row r="1" spans="1:14" s="11" customFormat="1" ht="21">
      <c r="A1" s="76" t="s">
        <v>466</v>
      </c>
      <c r="B1" s="76"/>
      <c r="C1" s="76"/>
      <c r="D1" s="76"/>
      <c r="E1" s="148"/>
      <c r="F1" s="76"/>
      <c r="G1" s="6"/>
      <c r="H1" s="148"/>
      <c r="I1" s="6"/>
      <c r="J1" s="6"/>
      <c r="K1" s="148"/>
      <c r="L1" s="9"/>
      <c r="M1" s="13"/>
      <c r="N1" s="168"/>
    </row>
    <row r="2" spans="1:14" ht="17.25">
      <c r="A2" s="149" t="s">
        <v>570</v>
      </c>
      <c r="B2" s="150"/>
      <c r="D2" s="152"/>
      <c r="E2" s="81"/>
      <c r="F2" s="152"/>
      <c r="G2" s="152"/>
      <c r="H2" s="81"/>
      <c r="I2" s="152"/>
      <c r="J2" s="149"/>
      <c r="K2" s="81"/>
      <c r="M2" s="152"/>
      <c r="N2" s="13"/>
    </row>
    <row r="3" spans="1:14" ht="14.25">
      <c r="A3" s="153" t="s">
        <v>468</v>
      </c>
      <c r="B3" s="153" t="s">
        <v>469</v>
      </c>
      <c r="C3" s="154" t="s">
        <v>308</v>
      </c>
      <c r="D3" s="156"/>
      <c r="E3" s="21"/>
      <c r="F3" s="154" t="s">
        <v>471</v>
      </c>
      <c r="G3" s="156"/>
      <c r="H3" s="21"/>
      <c r="I3" s="154" t="s">
        <v>472</v>
      </c>
      <c r="J3" s="156"/>
      <c r="K3" s="21"/>
      <c r="L3" s="154" t="s">
        <v>571</v>
      </c>
      <c r="M3" s="156"/>
      <c r="N3" s="21"/>
    </row>
    <row r="4" spans="1:14" ht="14.25">
      <c r="A4" s="157" t="s">
        <v>473</v>
      </c>
      <c r="B4" s="157"/>
      <c r="C4" s="158" t="s">
        <v>474</v>
      </c>
      <c r="D4" s="158" t="s">
        <v>337</v>
      </c>
      <c r="E4" s="30" t="s">
        <v>313</v>
      </c>
      <c r="F4" s="158" t="s">
        <v>474</v>
      </c>
      <c r="G4" s="158" t="s">
        <v>337</v>
      </c>
      <c r="H4" s="30" t="s">
        <v>313</v>
      </c>
      <c r="I4" s="158" t="s">
        <v>474</v>
      </c>
      <c r="J4" s="158" t="s">
        <v>337</v>
      </c>
      <c r="K4" s="30" t="s">
        <v>313</v>
      </c>
      <c r="L4" s="158" t="s">
        <v>474</v>
      </c>
      <c r="M4" s="158" t="s">
        <v>337</v>
      </c>
      <c r="N4" s="30" t="s">
        <v>313</v>
      </c>
    </row>
    <row r="5" spans="1:14" s="167" customFormat="1" ht="14.25">
      <c r="A5" s="139"/>
      <c r="B5" s="160" t="s">
        <v>475</v>
      </c>
      <c r="C5" s="140">
        <f>C6+C7</f>
        <v>26662</v>
      </c>
      <c r="D5" s="140">
        <f>D6+D7</f>
        <v>25859</v>
      </c>
      <c r="E5" s="161">
        <v>-8.10119920303748</v>
      </c>
      <c r="F5" s="140">
        <f>F6+F7</f>
        <v>127317</v>
      </c>
      <c r="G5" s="140">
        <f>G6+G7</f>
        <v>129838</v>
      </c>
      <c r="H5" s="161">
        <v>-2.2224329792615127</v>
      </c>
      <c r="I5" s="140">
        <f>I6+I7</f>
        <v>239707698</v>
      </c>
      <c r="J5" s="140">
        <f>J6+J7</f>
        <v>218196564</v>
      </c>
      <c r="K5" s="161">
        <v>-11.843076053900736</v>
      </c>
      <c r="L5" s="140">
        <f>L6+L7</f>
        <v>2279467</v>
      </c>
      <c r="M5" s="140">
        <f>M6+M7</f>
        <v>2320427</v>
      </c>
      <c r="N5" s="161">
        <v>-1.0901232612711698</v>
      </c>
    </row>
    <row r="6" spans="1:14" s="167" customFormat="1" ht="14.25">
      <c r="A6" s="139"/>
      <c r="B6" s="160" t="s">
        <v>476</v>
      </c>
      <c r="C6" s="140">
        <f>SUM(C8:C17)</f>
        <v>16868</v>
      </c>
      <c r="D6" s="140">
        <f>SUM(D8:D17)</f>
        <v>16238</v>
      </c>
      <c r="E6" s="161">
        <v>-8.520738147510832</v>
      </c>
      <c r="F6" s="140">
        <f>SUM(F8:F17)</f>
        <v>89674</v>
      </c>
      <c r="G6" s="140">
        <f>SUM(G8:G17)</f>
        <v>92133</v>
      </c>
      <c r="H6" s="161">
        <v>-1.8415484679884075</v>
      </c>
      <c r="I6" s="140">
        <f>SUM(I8:I17)</f>
        <v>181032293</v>
      </c>
      <c r="J6" s="140">
        <f>SUM(J8:J17)</f>
        <v>164173099</v>
      </c>
      <c r="K6" s="161">
        <v>-12.340468386394566</v>
      </c>
      <c r="L6" s="140">
        <f>SUM(L8:L17)</f>
        <v>1637934</v>
      </c>
      <c r="M6" s="140">
        <f>SUM(M8:M17)</f>
        <v>1707266</v>
      </c>
      <c r="N6" s="161">
        <v>1.2918102927224284</v>
      </c>
    </row>
    <row r="7" spans="1:14" s="172" customFormat="1" ht="14.25">
      <c r="A7" s="153"/>
      <c r="B7" s="169" t="s">
        <v>477</v>
      </c>
      <c r="C7" s="170">
        <f>SUM(C18:C97)</f>
        <v>9794</v>
      </c>
      <c r="D7" s="170">
        <f>SUM(D18:D97)</f>
        <v>9621</v>
      </c>
      <c r="E7" s="171">
        <v>-7.375871973738201</v>
      </c>
      <c r="F7" s="170">
        <v>37643</v>
      </c>
      <c r="G7" s="170">
        <v>37705</v>
      </c>
      <c r="H7" s="171">
        <v>-3.1370124459019877</v>
      </c>
      <c r="I7" s="170">
        <v>58675405</v>
      </c>
      <c r="J7" s="170">
        <v>54023465</v>
      </c>
      <c r="K7" s="171">
        <v>-10.304227905946316</v>
      </c>
      <c r="L7" s="170">
        <f>SUM(L18:L97)</f>
        <v>641533</v>
      </c>
      <c r="M7" s="170">
        <f>SUM(M18:M97)</f>
        <v>613161</v>
      </c>
      <c r="N7" s="171">
        <v>-7.171571844316659</v>
      </c>
    </row>
    <row r="8" spans="1:14" s="173" customFormat="1" ht="14.25">
      <c r="A8" s="139">
        <v>201</v>
      </c>
      <c r="B8" s="160" t="s">
        <v>478</v>
      </c>
      <c r="C8" s="140">
        <v>3164</v>
      </c>
      <c r="D8" s="140">
        <v>3080</v>
      </c>
      <c r="E8" s="161">
        <v>-6.740506329113927</v>
      </c>
      <c r="F8" s="140">
        <v>19233</v>
      </c>
      <c r="G8" s="140">
        <v>19836</v>
      </c>
      <c r="H8" s="161">
        <v>0.2034534926182996</v>
      </c>
      <c r="I8" s="140">
        <v>37658613</v>
      </c>
      <c r="J8" s="140">
        <v>34918799</v>
      </c>
      <c r="K8" s="161">
        <v>-9.546772955717264</v>
      </c>
      <c r="L8" s="140">
        <v>315273</v>
      </c>
      <c r="M8" s="140">
        <v>356079</v>
      </c>
      <c r="N8" s="161">
        <v>10.470608012738158</v>
      </c>
    </row>
    <row r="9" spans="1:14" ht="14.25">
      <c r="A9" s="139">
        <v>202</v>
      </c>
      <c r="B9" s="160" t="s">
        <v>479</v>
      </c>
      <c r="C9" s="140">
        <v>1697</v>
      </c>
      <c r="D9" s="140">
        <v>1673</v>
      </c>
      <c r="E9" s="161">
        <v>-9.133765468473776</v>
      </c>
      <c r="F9" s="140">
        <v>9141</v>
      </c>
      <c r="G9" s="140">
        <v>9823</v>
      </c>
      <c r="H9" s="161">
        <v>-0.568865550815012</v>
      </c>
      <c r="I9" s="140">
        <v>19910700</v>
      </c>
      <c r="J9" s="140">
        <v>17638833</v>
      </c>
      <c r="K9" s="161">
        <v>-15.994887171219496</v>
      </c>
      <c r="L9" s="140">
        <v>172702</v>
      </c>
      <c r="M9" s="140">
        <v>161338</v>
      </c>
      <c r="N9" s="161">
        <v>-9.600352051510697</v>
      </c>
    </row>
    <row r="10" spans="1:14" ht="14.25">
      <c r="A10" s="139">
        <v>203</v>
      </c>
      <c r="B10" s="160" t="s">
        <v>480</v>
      </c>
      <c r="C10" s="140">
        <v>3640</v>
      </c>
      <c r="D10" s="140">
        <v>3529</v>
      </c>
      <c r="E10" s="161">
        <v>-8.218801539307307</v>
      </c>
      <c r="F10" s="140">
        <v>20984</v>
      </c>
      <c r="G10" s="140">
        <v>22382</v>
      </c>
      <c r="H10" s="161">
        <v>-1.511310918743125</v>
      </c>
      <c r="I10" s="140">
        <v>44773426</v>
      </c>
      <c r="J10" s="140">
        <v>42224659</v>
      </c>
      <c r="K10" s="161">
        <v>-10.617284094148937</v>
      </c>
      <c r="L10" s="140">
        <v>395159</v>
      </c>
      <c r="M10" s="140">
        <v>426367</v>
      </c>
      <c r="N10" s="161">
        <v>3.431783155641144</v>
      </c>
    </row>
    <row r="11" spans="1:14" ht="14.25">
      <c r="A11" s="139">
        <v>204</v>
      </c>
      <c r="B11" s="160" t="s">
        <v>481</v>
      </c>
      <c r="C11" s="140">
        <v>4407</v>
      </c>
      <c r="D11" s="140">
        <v>4102</v>
      </c>
      <c r="E11" s="161">
        <v>-10.752443737213003</v>
      </c>
      <c r="F11" s="140">
        <v>21515</v>
      </c>
      <c r="G11" s="140">
        <v>20517</v>
      </c>
      <c r="H11" s="161">
        <v>-6.738620366025339</v>
      </c>
      <c r="I11" s="140">
        <v>42801764</v>
      </c>
      <c r="J11" s="140">
        <v>35764552</v>
      </c>
      <c r="K11" s="161">
        <v>-18.06396437661576</v>
      </c>
      <c r="L11" s="140">
        <v>405745</v>
      </c>
      <c r="M11" s="140">
        <v>385046</v>
      </c>
      <c r="N11" s="161">
        <v>-7.098054196601311</v>
      </c>
    </row>
    <row r="12" spans="1:14" ht="14.25">
      <c r="A12" s="139">
        <v>205</v>
      </c>
      <c r="B12" s="160" t="s">
        <v>482</v>
      </c>
      <c r="C12" s="140">
        <v>749</v>
      </c>
      <c r="D12" s="140">
        <v>747</v>
      </c>
      <c r="E12" s="161">
        <v>-4.545454545454541</v>
      </c>
      <c r="F12" s="140">
        <v>3636</v>
      </c>
      <c r="G12" s="140">
        <v>3960</v>
      </c>
      <c r="H12" s="161">
        <v>6.523534269199005</v>
      </c>
      <c r="I12" s="140">
        <v>7631540</v>
      </c>
      <c r="J12" s="140">
        <v>7252320</v>
      </c>
      <c r="K12" s="161">
        <v>-6.717841642536815</v>
      </c>
      <c r="L12" s="140">
        <v>77186</v>
      </c>
      <c r="M12" s="140">
        <v>88027</v>
      </c>
      <c r="N12" s="161">
        <v>11.38030212732879</v>
      </c>
    </row>
    <row r="13" spans="1:14" ht="14.25">
      <c r="A13" s="139">
        <v>206</v>
      </c>
      <c r="B13" s="160" t="s">
        <v>483</v>
      </c>
      <c r="C13" s="140">
        <v>693</v>
      </c>
      <c r="D13" s="140">
        <v>663</v>
      </c>
      <c r="E13" s="161">
        <v>-10.1010101010101</v>
      </c>
      <c r="F13" s="140">
        <v>3601</v>
      </c>
      <c r="G13" s="140">
        <v>3652</v>
      </c>
      <c r="H13" s="161">
        <v>-1.6939738961399664</v>
      </c>
      <c r="I13" s="140">
        <v>6877474</v>
      </c>
      <c r="J13" s="140">
        <v>6317076</v>
      </c>
      <c r="K13" s="161">
        <v>-10.28601489442199</v>
      </c>
      <c r="L13" s="140">
        <v>54232</v>
      </c>
      <c r="M13" s="140">
        <v>59402</v>
      </c>
      <c r="N13" s="161">
        <v>8.061661011948672</v>
      </c>
    </row>
    <row r="14" spans="1:14" ht="14.25">
      <c r="A14" s="139">
        <v>207</v>
      </c>
      <c r="B14" s="160" t="s">
        <v>484</v>
      </c>
      <c r="C14" s="140">
        <v>787</v>
      </c>
      <c r="D14" s="140">
        <v>743</v>
      </c>
      <c r="E14" s="161">
        <v>-7.242693773824649</v>
      </c>
      <c r="F14" s="140">
        <v>4061</v>
      </c>
      <c r="G14" s="140">
        <v>4143</v>
      </c>
      <c r="H14" s="161">
        <v>0.7879832553558286</v>
      </c>
      <c r="I14" s="140">
        <v>8312340</v>
      </c>
      <c r="J14" s="140">
        <v>7584679</v>
      </c>
      <c r="K14" s="161">
        <v>-9.874800597665633</v>
      </c>
      <c r="L14" s="140">
        <v>75310</v>
      </c>
      <c r="M14" s="140">
        <v>72742</v>
      </c>
      <c r="N14" s="161">
        <v>-5.3233302350285445</v>
      </c>
    </row>
    <row r="15" spans="1:14" ht="14.25">
      <c r="A15" s="139">
        <v>208</v>
      </c>
      <c r="B15" s="160" t="s">
        <v>485</v>
      </c>
      <c r="C15" s="140">
        <v>643</v>
      </c>
      <c r="D15" s="140">
        <v>627</v>
      </c>
      <c r="E15" s="161">
        <v>-7.931570762052875</v>
      </c>
      <c r="F15" s="140">
        <v>2505</v>
      </c>
      <c r="G15" s="140">
        <v>2670</v>
      </c>
      <c r="H15" s="161">
        <v>1.4770459081836274</v>
      </c>
      <c r="I15" s="140">
        <v>4564223</v>
      </c>
      <c r="J15" s="140">
        <v>4039022</v>
      </c>
      <c r="K15" s="161">
        <v>-14.019209841412216</v>
      </c>
      <c r="L15" s="140">
        <v>43174</v>
      </c>
      <c r="M15" s="140">
        <v>52299</v>
      </c>
      <c r="N15" s="161">
        <v>17.929772548292956</v>
      </c>
    </row>
    <row r="16" spans="1:14" ht="14.25">
      <c r="A16" s="139">
        <v>209</v>
      </c>
      <c r="B16" s="160" t="s">
        <v>486</v>
      </c>
      <c r="C16" s="140">
        <v>632</v>
      </c>
      <c r="D16" s="140">
        <v>592</v>
      </c>
      <c r="E16" s="161">
        <v>-8.860759493670889</v>
      </c>
      <c r="F16" s="140">
        <v>2959</v>
      </c>
      <c r="G16" s="140">
        <v>2919</v>
      </c>
      <c r="H16" s="161">
        <v>-3.7850625211219957</v>
      </c>
      <c r="I16" s="140">
        <v>4994063</v>
      </c>
      <c r="J16" s="140">
        <v>4798441</v>
      </c>
      <c r="K16" s="161">
        <v>-5.669451907194601</v>
      </c>
      <c r="L16" s="140">
        <v>60712</v>
      </c>
      <c r="M16" s="140">
        <v>61889</v>
      </c>
      <c r="N16" s="161">
        <v>0.9882724996705727</v>
      </c>
    </row>
    <row r="17" spans="1:14" ht="14.25">
      <c r="A17" s="139">
        <v>210</v>
      </c>
      <c r="B17" s="160" t="s">
        <v>487</v>
      </c>
      <c r="C17" s="140">
        <v>456</v>
      </c>
      <c r="D17" s="140">
        <v>482</v>
      </c>
      <c r="E17" s="161">
        <v>-6.140350877192979</v>
      </c>
      <c r="F17" s="140">
        <v>2039</v>
      </c>
      <c r="G17" s="140">
        <v>2231</v>
      </c>
      <c r="H17" s="161">
        <v>-0.6375674350171612</v>
      </c>
      <c r="I17" s="140">
        <v>3508150</v>
      </c>
      <c r="J17" s="140">
        <v>3634718</v>
      </c>
      <c r="K17" s="161">
        <v>-3.3308153870273527</v>
      </c>
      <c r="L17" s="140">
        <v>38441</v>
      </c>
      <c r="M17" s="140">
        <v>44077</v>
      </c>
      <c r="N17" s="161">
        <v>6.448843682526473</v>
      </c>
    </row>
    <row r="18" spans="1:14" ht="14.25">
      <c r="A18" s="139">
        <v>301</v>
      </c>
      <c r="B18" s="160" t="s">
        <v>488</v>
      </c>
      <c r="C18" s="162">
        <v>144</v>
      </c>
      <c r="D18" s="162">
        <v>151</v>
      </c>
      <c r="E18" s="161">
        <v>-5.594405594405593</v>
      </c>
      <c r="F18" s="140">
        <v>615</v>
      </c>
      <c r="G18" s="140">
        <v>626</v>
      </c>
      <c r="H18" s="161">
        <v>-2.3809523809523836</v>
      </c>
      <c r="I18" s="140">
        <v>829134</v>
      </c>
      <c r="J18" s="140">
        <v>763228</v>
      </c>
      <c r="K18" s="161">
        <v>-10.43504655484291</v>
      </c>
      <c r="L18" s="162">
        <v>10836</v>
      </c>
      <c r="M18" s="162">
        <v>9039</v>
      </c>
      <c r="N18" s="161">
        <v>-18.632336655592475</v>
      </c>
    </row>
    <row r="19" spans="1:14" ht="14.25">
      <c r="A19" s="139">
        <v>302</v>
      </c>
      <c r="B19" s="160" t="s">
        <v>489</v>
      </c>
      <c r="C19" s="162">
        <v>132</v>
      </c>
      <c r="D19" s="162">
        <v>137</v>
      </c>
      <c r="E19" s="161">
        <v>-6.060606060606055</v>
      </c>
      <c r="F19" s="140">
        <v>802</v>
      </c>
      <c r="G19" s="140">
        <v>813</v>
      </c>
      <c r="H19" s="161">
        <v>-2.244389027431426</v>
      </c>
      <c r="I19" s="140">
        <v>1161167</v>
      </c>
      <c r="J19" s="140">
        <v>1153997</v>
      </c>
      <c r="K19" s="161">
        <v>-2.6368300166987213</v>
      </c>
      <c r="L19" s="162">
        <v>13768</v>
      </c>
      <c r="M19" s="162">
        <v>10729</v>
      </c>
      <c r="N19" s="161">
        <v>-23.20598489250436</v>
      </c>
    </row>
    <row r="20" spans="1:14" ht="14.25">
      <c r="A20" s="139">
        <v>303</v>
      </c>
      <c r="B20" s="160" t="s">
        <v>490</v>
      </c>
      <c r="C20" s="162">
        <v>147</v>
      </c>
      <c r="D20" s="162">
        <v>151</v>
      </c>
      <c r="E20" s="161">
        <v>-4.081632653061229</v>
      </c>
      <c r="F20" s="140">
        <v>633</v>
      </c>
      <c r="G20" s="140">
        <v>591</v>
      </c>
      <c r="H20" s="161">
        <v>-11.532385466034755</v>
      </c>
      <c r="I20" s="140">
        <v>836910</v>
      </c>
      <c r="J20" s="140">
        <v>859565</v>
      </c>
      <c r="K20" s="161">
        <v>1.089005986306768</v>
      </c>
      <c r="L20" s="162">
        <v>10405</v>
      </c>
      <c r="M20" s="162">
        <v>10670</v>
      </c>
      <c r="N20" s="161">
        <v>-0.3555982700624738</v>
      </c>
    </row>
    <row r="21" spans="1:14" ht="14.25">
      <c r="A21" s="139">
        <v>304</v>
      </c>
      <c r="B21" s="160" t="s">
        <v>491</v>
      </c>
      <c r="C21" s="162">
        <v>283</v>
      </c>
      <c r="D21" s="162">
        <v>269</v>
      </c>
      <c r="E21" s="161">
        <v>-8.865248226950351</v>
      </c>
      <c r="F21" s="140">
        <v>1194</v>
      </c>
      <c r="G21" s="140">
        <v>1172</v>
      </c>
      <c r="H21" s="161">
        <v>-2.04255319148936</v>
      </c>
      <c r="I21" s="140">
        <v>1654802</v>
      </c>
      <c r="J21" s="140">
        <v>1524730</v>
      </c>
      <c r="K21" s="161">
        <v>-8.505255389651435</v>
      </c>
      <c r="L21" s="162">
        <v>19561</v>
      </c>
      <c r="M21" s="162">
        <v>17566</v>
      </c>
      <c r="N21" s="161">
        <v>-10.873677214866317</v>
      </c>
    </row>
    <row r="22" spans="1:14" ht="14.25">
      <c r="A22" s="139">
        <v>305</v>
      </c>
      <c r="B22" s="160" t="s">
        <v>492</v>
      </c>
      <c r="C22" s="162">
        <v>276</v>
      </c>
      <c r="D22" s="162">
        <v>294</v>
      </c>
      <c r="E22" s="161">
        <v>-0.727272727272732</v>
      </c>
      <c r="F22" s="140">
        <v>1651</v>
      </c>
      <c r="G22" s="140">
        <v>1481</v>
      </c>
      <c r="H22" s="161">
        <v>-11.746617466174659</v>
      </c>
      <c r="I22" s="140">
        <v>2620763</v>
      </c>
      <c r="J22" s="140">
        <v>2503318</v>
      </c>
      <c r="K22" s="161">
        <v>-6.34819957818249</v>
      </c>
      <c r="L22" s="162">
        <v>24843</v>
      </c>
      <c r="M22" s="162">
        <v>24266</v>
      </c>
      <c r="N22" s="161">
        <v>-7.09254115847523</v>
      </c>
    </row>
    <row r="23" spans="1:14" ht="14.25">
      <c r="A23" s="139">
        <v>306</v>
      </c>
      <c r="B23" s="160" t="s">
        <v>493</v>
      </c>
      <c r="C23" s="162">
        <v>117</v>
      </c>
      <c r="D23" s="162">
        <v>119</v>
      </c>
      <c r="E23" s="161">
        <v>-5.128205128205132</v>
      </c>
      <c r="F23" s="140">
        <v>449</v>
      </c>
      <c r="G23" s="140">
        <v>530</v>
      </c>
      <c r="H23" s="161">
        <v>14.25389755011135</v>
      </c>
      <c r="I23" s="140">
        <v>690902</v>
      </c>
      <c r="J23" s="140">
        <v>651669</v>
      </c>
      <c r="K23" s="161">
        <v>-8.565180011058004</v>
      </c>
      <c r="L23" s="162">
        <v>7570</v>
      </c>
      <c r="M23" s="162">
        <v>7841</v>
      </c>
      <c r="N23" s="161">
        <v>2.9458388375165123</v>
      </c>
    </row>
    <row r="24" spans="1:14" ht="14.25">
      <c r="A24" s="139">
        <v>307</v>
      </c>
      <c r="B24" s="160" t="s">
        <v>494</v>
      </c>
      <c r="C24" s="162">
        <v>46</v>
      </c>
      <c r="D24" s="162">
        <v>53</v>
      </c>
      <c r="E24" s="161">
        <v>-15.217391304347828</v>
      </c>
      <c r="F24" s="140" t="s">
        <v>569</v>
      </c>
      <c r="G24" s="140" t="s">
        <v>569</v>
      </c>
      <c r="H24" s="140" t="s">
        <v>569</v>
      </c>
      <c r="I24" s="140" t="s">
        <v>569</v>
      </c>
      <c r="J24" s="140" t="s">
        <v>569</v>
      </c>
      <c r="K24" s="140" t="s">
        <v>569</v>
      </c>
      <c r="L24" s="162">
        <v>1951</v>
      </c>
      <c r="M24" s="162">
        <v>2035</v>
      </c>
      <c r="N24" s="161">
        <v>-3.844182470527935</v>
      </c>
    </row>
    <row r="25" spans="1:14" ht="14.25">
      <c r="A25" s="139">
        <v>308</v>
      </c>
      <c r="B25" s="160" t="s">
        <v>495</v>
      </c>
      <c r="C25" s="162">
        <v>266</v>
      </c>
      <c r="D25" s="162">
        <v>255</v>
      </c>
      <c r="E25" s="161">
        <v>-8.270676691729328</v>
      </c>
      <c r="F25" s="140">
        <v>1079</v>
      </c>
      <c r="G25" s="140">
        <v>1032</v>
      </c>
      <c r="H25" s="161">
        <v>-6.858202038924932</v>
      </c>
      <c r="I25" s="140">
        <v>1863403</v>
      </c>
      <c r="J25" s="140">
        <v>1465408</v>
      </c>
      <c r="K25" s="161">
        <v>-22.237433341043243</v>
      </c>
      <c r="L25" s="162">
        <v>20249</v>
      </c>
      <c r="M25" s="162">
        <v>19776</v>
      </c>
      <c r="N25" s="161">
        <v>-3.8471035606696624</v>
      </c>
    </row>
    <row r="26" spans="1:14" ht="14.25">
      <c r="A26" s="139">
        <v>309</v>
      </c>
      <c r="B26" s="160" t="s">
        <v>496</v>
      </c>
      <c r="C26" s="162">
        <v>110</v>
      </c>
      <c r="D26" s="162">
        <v>102</v>
      </c>
      <c r="E26" s="161">
        <v>-10.909090909090914</v>
      </c>
      <c r="F26" s="140" t="s">
        <v>569</v>
      </c>
      <c r="G26" s="140">
        <v>359</v>
      </c>
      <c r="H26" s="140" t="s">
        <v>569</v>
      </c>
      <c r="I26" s="140" t="s">
        <v>569</v>
      </c>
      <c r="J26" s="140">
        <v>350445</v>
      </c>
      <c r="K26" s="140" t="s">
        <v>569</v>
      </c>
      <c r="L26" s="162">
        <v>4339</v>
      </c>
      <c r="M26" s="162">
        <v>4126</v>
      </c>
      <c r="N26" s="161">
        <v>-5.369900898824609</v>
      </c>
    </row>
    <row r="27" spans="1:14" ht="14.25">
      <c r="A27" s="139">
        <v>321</v>
      </c>
      <c r="B27" s="160" t="s">
        <v>497</v>
      </c>
      <c r="C27" s="162">
        <v>129</v>
      </c>
      <c r="D27" s="162">
        <v>128</v>
      </c>
      <c r="E27" s="161">
        <v>-6.25</v>
      </c>
      <c r="F27" s="140">
        <v>727</v>
      </c>
      <c r="G27" s="140">
        <v>703</v>
      </c>
      <c r="H27" s="161">
        <v>-3.9106145251396662</v>
      </c>
      <c r="I27" s="140">
        <v>1276636</v>
      </c>
      <c r="J27" s="140">
        <v>1117403</v>
      </c>
      <c r="K27" s="161">
        <v>-12.97513381665425</v>
      </c>
      <c r="L27" s="162">
        <v>12596</v>
      </c>
      <c r="M27" s="162">
        <v>12763</v>
      </c>
      <c r="N27" s="161">
        <v>-1.246427437281672</v>
      </c>
    </row>
    <row r="28" spans="1:14" ht="14.25">
      <c r="A28" s="139">
        <v>322</v>
      </c>
      <c r="B28" s="160" t="s">
        <v>498</v>
      </c>
      <c r="C28" s="162">
        <v>60</v>
      </c>
      <c r="D28" s="162">
        <v>61</v>
      </c>
      <c r="E28" s="161">
        <v>-6.666666666666665</v>
      </c>
      <c r="F28" s="140">
        <v>154</v>
      </c>
      <c r="G28" s="140">
        <v>181</v>
      </c>
      <c r="H28" s="161">
        <v>3.8961038961038863</v>
      </c>
      <c r="I28" s="140">
        <v>235924</v>
      </c>
      <c r="J28" s="140">
        <v>247683</v>
      </c>
      <c r="K28" s="161">
        <v>-3.505790000169551</v>
      </c>
      <c r="L28" s="162">
        <v>3105</v>
      </c>
      <c r="M28" s="162">
        <v>2466</v>
      </c>
      <c r="N28" s="161">
        <v>-25.088566827697267</v>
      </c>
    </row>
    <row r="29" spans="1:14" ht="14.25">
      <c r="A29" s="139">
        <v>323</v>
      </c>
      <c r="B29" s="160" t="s">
        <v>499</v>
      </c>
      <c r="C29" s="162">
        <v>296</v>
      </c>
      <c r="D29" s="162">
        <v>282</v>
      </c>
      <c r="E29" s="161">
        <v>-8.813559322033903</v>
      </c>
      <c r="F29" s="140">
        <v>1475</v>
      </c>
      <c r="G29" s="140">
        <v>1433</v>
      </c>
      <c r="H29" s="161">
        <v>-4.054982817869412</v>
      </c>
      <c r="I29" s="140">
        <v>2794532</v>
      </c>
      <c r="J29" s="140">
        <v>2441459</v>
      </c>
      <c r="K29" s="161">
        <v>-13.236545590153014</v>
      </c>
      <c r="L29" s="162">
        <v>25620</v>
      </c>
      <c r="M29" s="162">
        <v>24460</v>
      </c>
      <c r="N29" s="161">
        <v>-6.729117876658863</v>
      </c>
    </row>
    <row r="30" spans="1:14" ht="14.25">
      <c r="A30" s="139">
        <v>324</v>
      </c>
      <c r="B30" s="160" t="s">
        <v>500</v>
      </c>
      <c r="C30" s="162">
        <v>59</v>
      </c>
      <c r="D30" s="162">
        <v>60</v>
      </c>
      <c r="E30" s="161">
        <v>-1.6949152542372836</v>
      </c>
      <c r="F30" s="140" t="s">
        <v>569</v>
      </c>
      <c r="G30" s="140" t="s">
        <v>569</v>
      </c>
      <c r="H30" s="140" t="s">
        <v>569</v>
      </c>
      <c r="I30" s="140" t="s">
        <v>569</v>
      </c>
      <c r="J30" s="140" t="s">
        <v>569</v>
      </c>
      <c r="K30" s="140" t="s">
        <v>569</v>
      </c>
      <c r="L30" s="162">
        <v>2481</v>
      </c>
      <c r="M30" s="162">
        <v>2416</v>
      </c>
      <c r="N30" s="161">
        <v>-3.4260378879484077</v>
      </c>
    </row>
    <row r="31" spans="1:14" ht="14.25">
      <c r="A31" s="139">
        <v>325</v>
      </c>
      <c r="B31" s="160" t="s">
        <v>501</v>
      </c>
      <c r="C31" s="162">
        <v>129</v>
      </c>
      <c r="D31" s="162">
        <v>123</v>
      </c>
      <c r="E31" s="161">
        <v>-7.03125</v>
      </c>
      <c r="F31" s="140">
        <v>387</v>
      </c>
      <c r="G31" s="140">
        <v>344</v>
      </c>
      <c r="H31" s="161">
        <v>-11.968085106382976</v>
      </c>
      <c r="I31" s="140">
        <v>512705</v>
      </c>
      <c r="J31" s="140">
        <v>430348</v>
      </c>
      <c r="K31" s="161">
        <v>-17.693325972491824</v>
      </c>
      <c r="L31" s="162">
        <v>7112</v>
      </c>
      <c r="M31" s="162">
        <v>5711</v>
      </c>
      <c r="N31" s="161">
        <v>-20.149043869516316</v>
      </c>
    </row>
    <row r="32" spans="1:14" ht="14.25">
      <c r="A32" s="139">
        <v>326</v>
      </c>
      <c r="B32" s="160" t="s">
        <v>502</v>
      </c>
      <c r="C32" s="162">
        <v>83</v>
      </c>
      <c r="D32" s="162">
        <v>82</v>
      </c>
      <c r="E32" s="161">
        <v>-7.2289156626506035</v>
      </c>
      <c r="F32" s="140">
        <v>289</v>
      </c>
      <c r="G32" s="140">
        <v>287</v>
      </c>
      <c r="H32" s="161">
        <v>-4.844290657439442</v>
      </c>
      <c r="I32" s="140">
        <v>381688</v>
      </c>
      <c r="J32" s="140">
        <v>388686</v>
      </c>
      <c r="K32" s="161">
        <v>0.45586971557922684</v>
      </c>
      <c r="L32" s="162">
        <v>3928</v>
      </c>
      <c r="M32" s="162">
        <v>3492</v>
      </c>
      <c r="N32" s="161">
        <v>-15.554989816700616</v>
      </c>
    </row>
    <row r="33" spans="1:14" ht="14.25">
      <c r="A33" s="139">
        <v>341</v>
      </c>
      <c r="B33" s="160" t="s">
        <v>503</v>
      </c>
      <c r="C33" s="162">
        <v>81</v>
      </c>
      <c r="D33" s="162">
        <v>83</v>
      </c>
      <c r="E33" s="161">
        <v>-9.876543209876543</v>
      </c>
      <c r="F33" s="140">
        <v>262</v>
      </c>
      <c r="G33" s="140">
        <v>260</v>
      </c>
      <c r="H33" s="161">
        <v>-8.015267175572516</v>
      </c>
      <c r="I33" s="140">
        <v>432432</v>
      </c>
      <c r="J33" s="140">
        <v>469188</v>
      </c>
      <c r="K33" s="161">
        <v>6.7453379953379855</v>
      </c>
      <c r="L33" s="162">
        <v>5190</v>
      </c>
      <c r="M33" s="162">
        <v>4403</v>
      </c>
      <c r="N33" s="161">
        <v>-19.518304431599233</v>
      </c>
    </row>
    <row r="34" spans="1:14" ht="14.25">
      <c r="A34" s="139">
        <v>342</v>
      </c>
      <c r="B34" s="160" t="s">
        <v>504</v>
      </c>
      <c r="C34" s="162">
        <v>133</v>
      </c>
      <c r="D34" s="162">
        <v>123</v>
      </c>
      <c r="E34" s="161">
        <v>-15.789473684210531</v>
      </c>
      <c r="F34" s="140">
        <v>529</v>
      </c>
      <c r="G34" s="140">
        <v>586</v>
      </c>
      <c r="H34" s="161">
        <v>6.805293005671076</v>
      </c>
      <c r="I34" s="140">
        <v>972703</v>
      </c>
      <c r="J34" s="140">
        <v>940150</v>
      </c>
      <c r="K34" s="161">
        <v>-5.668019940310664</v>
      </c>
      <c r="L34" s="162">
        <v>10269</v>
      </c>
      <c r="M34" s="162">
        <v>12035</v>
      </c>
      <c r="N34" s="161">
        <v>14.013048982374144</v>
      </c>
    </row>
    <row r="35" spans="1:14" ht="14.25">
      <c r="A35" s="139">
        <v>343</v>
      </c>
      <c r="B35" s="160" t="s">
        <v>505</v>
      </c>
      <c r="C35" s="162">
        <v>45</v>
      </c>
      <c r="D35" s="162">
        <v>42</v>
      </c>
      <c r="E35" s="161">
        <v>-13.636363636363635</v>
      </c>
      <c r="F35" s="140" t="s">
        <v>569</v>
      </c>
      <c r="G35" s="140" t="s">
        <v>569</v>
      </c>
      <c r="H35" s="140" t="s">
        <v>569</v>
      </c>
      <c r="I35" s="140" t="s">
        <v>569</v>
      </c>
      <c r="J35" s="140" t="s">
        <v>569</v>
      </c>
      <c r="K35" s="140" t="s">
        <v>569</v>
      </c>
      <c r="L35" s="162">
        <v>1351</v>
      </c>
      <c r="M35" s="162">
        <v>1254</v>
      </c>
      <c r="N35" s="161">
        <v>-9.40044411547002</v>
      </c>
    </row>
    <row r="36" spans="1:14" ht="14.25">
      <c r="A36" s="139">
        <v>344</v>
      </c>
      <c r="B36" s="160" t="s">
        <v>506</v>
      </c>
      <c r="C36" s="162">
        <v>78</v>
      </c>
      <c r="D36" s="162">
        <v>81</v>
      </c>
      <c r="E36" s="161">
        <v>-6.493506493506496</v>
      </c>
      <c r="F36" s="140">
        <v>200</v>
      </c>
      <c r="G36" s="140">
        <v>205</v>
      </c>
      <c r="H36" s="161">
        <v>-6.735751295336789</v>
      </c>
      <c r="I36" s="140">
        <v>294155</v>
      </c>
      <c r="J36" s="140">
        <v>256016</v>
      </c>
      <c r="K36" s="161">
        <v>-20.830298113272683</v>
      </c>
      <c r="L36" s="162">
        <v>2796</v>
      </c>
      <c r="M36" s="162">
        <v>3035</v>
      </c>
      <c r="N36" s="161">
        <v>-1.859799713876964</v>
      </c>
    </row>
    <row r="37" spans="1:14" ht="14.25">
      <c r="A37" s="139">
        <v>361</v>
      </c>
      <c r="B37" s="160" t="s">
        <v>507</v>
      </c>
      <c r="C37" s="162">
        <v>234</v>
      </c>
      <c r="D37" s="162">
        <v>238</v>
      </c>
      <c r="E37" s="161">
        <v>-2.564102564102566</v>
      </c>
      <c r="F37" s="140">
        <v>1031</v>
      </c>
      <c r="G37" s="140">
        <v>1055</v>
      </c>
      <c r="H37" s="161">
        <v>0.29097963142579175</v>
      </c>
      <c r="I37" s="140">
        <v>1828536</v>
      </c>
      <c r="J37" s="140">
        <v>1607880</v>
      </c>
      <c r="K37" s="161">
        <v>-12.611564661565321</v>
      </c>
      <c r="L37" s="162">
        <v>19928</v>
      </c>
      <c r="M37" s="162">
        <v>17698</v>
      </c>
      <c r="N37" s="161">
        <v>-12.680650341228429</v>
      </c>
    </row>
    <row r="38" spans="1:14" ht="14.25">
      <c r="A38" s="139">
        <v>362</v>
      </c>
      <c r="B38" s="160" t="s">
        <v>508</v>
      </c>
      <c r="C38" s="162">
        <v>141</v>
      </c>
      <c r="D38" s="162">
        <v>135</v>
      </c>
      <c r="E38" s="161">
        <v>-9.219858156028371</v>
      </c>
      <c r="F38" s="140" t="s">
        <v>569</v>
      </c>
      <c r="G38" s="140">
        <v>383</v>
      </c>
      <c r="H38" s="140" t="s">
        <v>569</v>
      </c>
      <c r="I38" s="140" t="s">
        <v>569</v>
      </c>
      <c r="J38" s="140">
        <v>444342</v>
      </c>
      <c r="K38" s="140" t="s">
        <v>569</v>
      </c>
      <c r="L38" s="162">
        <v>6085</v>
      </c>
      <c r="M38" s="162">
        <v>5906</v>
      </c>
      <c r="N38" s="161">
        <v>-13.442892358258007</v>
      </c>
    </row>
    <row r="39" spans="1:14" ht="14.25">
      <c r="A39" s="139">
        <v>363</v>
      </c>
      <c r="B39" s="160" t="s">
        <v>509</v>
      </c>
      <c r="C39" s="162">
        <v>34</v>
      </c>
      <c r="D39" s="162">
        <v>32</v>
      </c>
      <c r="E39" s="161">
        <v>-12.121212121212121</v>
      </c>
      <c r="F39" s="140">
        <v>80</v>
      </c>
      <c r="G39" s="140" t="s">
        <v>569</v>
      </c>
      <c r="H39" s="140" t="s">
        <v>569</v>
      </c>
      <c r="I39" s="140">
        <v>106051</v>
      </c>
      <c r="J39" s="140" t="s">
        <v>569</v>
      </c>
      <c r="K39" s="140" t="s">
        <v>569</v>
      </c>
      <c r="L39" s="162">
        <v>1021</v>
      </c>
      <c r="M39" s="162">
        <v>1232</v>
      </c>
      <c r="N39" s="161">
        <v>10.87169441723801</v>
      </c>
    </row>
    <row r="40" spans="1:14" ht="14.25">
      <c r="A40" s="139">
        <v>364</v>
      </c>
      <c r="B40" s="160" t="s">
        <v>510</v>
      </c>
      <c r="C40" s="162">
        <v>14</v>
      </c>
      <c r="D40" s="162">
        <v>9</v>
      </c>
      <c r="E40" s="161">
        <v>-35.71428571428571</v>
      </c>
      <c r="F40" s="140">
        <v>49</v>
      </c>
      <c r="G40" s="140">
        <v>19</v>
      </c>
      <c r="H40" s="161">
        <v>-61.224489795918366</v>
      </c>
      <c r="I40" s="140">
        <v>78765</v>
      </c>
      <c r="J40" s="140">
        <v>50084</v>
      </c>
      <c r="K40" s="161">
        <v>-36.4133815781121</v>
      </c>
      <c r="L40" s="162">
        <v>1085</v>
      </c>
      <c r="M40" s="162">
        <v>686</v>
      </c>
      <c r="N40" s="161">
        <v>-36.7741935483871</v>
      </c>
    </row>
    <row r="41" spans="1:14" ht="14.25">
      <c r="A41" s="139">
        <v>365</v>
      </c>
      <c r="B41" s="160" t="s">
        <v>511</v>
      </c>
      <c r="C41" s="162">
        <v>48</v>
      </c>
      <c r="D41" s="162">
        <v>46</v>
      </c>
      <c r="E41" s="161">
        <v>-2.127659574468088</v>
      </c>
      <c r="F41" s="140" t="s">
        <v>569</v>
      </c>
      <c r="G41" s="140" t="s">
        <v>569</v>
      </c>
      <c r="H41" s="140" t="s">
        <v>569</v>
      </c>
      <c r="I41" s="140" t="s">
        <v>569</v>
      </c>
      <c r="J41" s="140" t="s">
        <v>569</v>
      </c>
      <c r="K41" s="140" t="s">
        <v>569</v>
      </c>
      <c r="L41" s="162">
        <v>2313</v>
      </c>
      <c r="M41" s="162">
        <v>1632</v>
      </c>
      <c r="N41" s="161">
        <v>-29.44228274967574</v>
      </c>
    </row>
    <row r="42" spans="1:14" ht="14.25">
      <c r="A42" s="139">
        <v>366</v>
      </c>
      <c r="B42" s="160" t="s">
        <v>512</v>
      </c>
      <c r="C42" s="162">
        <v>80</v>
      </c>
      <c r="D42" s="162">
        <v>76</v>
      </c>
      <c r="E42" s="161">
        <v>-6.25</v>
      </c>
      <c r="F42" s="140" t="s">
        <v>569</v>
      </c>
      <c r="G42" s="140">
        <v>257</v>
      </c>
      <c r="H42" s="140" t="s">
        <v>569</v>
      </c>
      <c r="I42" s="140" t="s">
        <v>569</v>
      </c>
      <c r="J42" s="140">
        <v>273621</v>
      </c>
      <c r="K42" s="140" t="s">
        <v>569</v>
      </c>
      <c r="L42" s="162">
        <v>3227</v>
      </c>
      <c r="M42" s="162">
        <v>2316</v>
      </c>
      <c r="N42" s="161">
        <v>-29.160210722032854</v>
      </c>
    </row>
    <row r="43" spans="1:14" ht="14.25">
      <c r="A43" s="139">
        <v>367</v>
      </c>
      <c r="B43" s="160" t="s">
        <v>513</v>
      </c>
      <c r="C43" s="162">
        <v>110</v>
      </c>
      <c r="D43" s="162">
        <v>112</v>
      </c>
      <c r="E43" s="161">
        <v>-8.18181818181818</v>
      </c>
      <c r="F43" s="140">
        <v>322</v>
      </c>
      <c r="G43" s="140">
        <v>301</v>
      </c>
      <c r="H43" s="161">
        <v>-12.422360248447205</v>
      </c>
      <c r="I43" s="140">
        <v>457035</v>
      </c>
      <c r="J43" s="140">
        <v>387414</v>
      </c>
      <c r="K43" s="161">
        <v>-18.299911385342483</v>
      </c>
      <c r="L43" s="162">
        <v>6246</v>
      </c>
      <c r="M43" s="162">
        <v>5318</v>
      </c>
      <c r="N43" s="161">
        <v>-18.059558117195007</v>
      </c>
    </row>
    <row r="44" spans="1:14" ht="14.25">
      <c r="A44" s="139">
        <v>381</v>
      </c>
      <c r="B44" s="160" t="s">
        <v>514</v>
      </c>
      <c r="C44" s="162">
        <v>65</v>
      </c>
      <c r="D44" s="162">
        <v>59</v>
      </c>
      <c r="E44" s="161">
        <v>-10.9375</v>
      </c>
      <c r="F44" s="140">
        <v>167</v>
      </c>
      <c r="G44" s="140">
        <v>157</v>
      </c>
      <c r="H44" s="161">
        <v>-3.7735849056603765</v>
      </c>
      <c r="I44" s="140">
        <v>218056</v>
      </c>
      <c r="J44" s="140">
        <v>259513</v>
      </c>
      <c r="K44" s="161">
        <v>20.724536177453558</v>
      </c>
      <c r="L44" s="162">
        <v>2005</v>
      </c>
      <c r="M44" s="162">
        <v>1663</v>
      </c>
      <c r="N44" s="161">
        <v>-17.057356608478802</v>
      </c>
    </row>
    <row r="45" spans="1:14" ht="14.25">
      <c r="A45" s="139">
        <v>401</v>
      </c>
      <c r="B45" s="160" t="s">
        <v>515</v>
      </c>
      <c r="C45" s="162">
        <v>47</v>
      </c>
      <c r="D45" s="162">
        <v>44</v>
      </c>
      <c r="E45" s="161">
        <v>-10.63829787234043</v>
      </c>
      <c r="F45" s="140">
        <v>106</v>
      </c>
      <c r="G45" s="140" t="s">
        <v>569</v>
      </c>
      <c r="H45" s="140" t="s">
        <v>569</v>
      </c>
      <c r="I45" s="140">
        <v>107622</v>
      </c>
      <c r="J45" s="140" t="s">
        <v>569</v>
      </c>
      <c r="K45" s="140" t="s">
        <v>569</v>
      </c>
      <c r="L45" s="162">
        <v>1863</v>
      </c>
      <c r="M45" s="162">
        <v>1978</v>
      </c>
      <c r="N45" s="161">
        <v>5.367686527106819</v>
      </c>
    </row>
    <row r="46" spans="1:14" ht="14.25">
      <c r="A46" s="139">
        <v>402</v>
      </c>
      <c r="B46" s="160" t="s">
        <v>516</v>
      </c>
      <c r="C46" s="162">
        <v>27</v>
      </c>
      <c r="D46" s="162">
        <v>29</v>
      </c>
      <c r="E46" s="161">
        <v>-7.4074074074074066</v>
      </c>
      <c r="F46" s="140" t="s">
        <v>569</v>
      </c>
      <c r="G46" s="140" t="s">
        <v>569</v>
      </c>
      <c r="H46" s="140" t="s">
        <v>569</v>
      </c>
      <c r="I46" s="140" t="s">
        <v>569</v>
      </c>
      <c r="J46" s="140" t="s">
        <v>569</v>
      </c>
      <c r="K46" s="140" t="s">
        <v>569</v>
      </c>
      <c r="L46" s="162">
        <v>1384</v>
      </c>
      <c r="M46" s="162">
        <v>1057</v>
      </c>
      <c r="N46" s="161">
        <v>-25.36127167630058</v>
      </c>
    </row>
    <row r="47" spans="1:14" ht="14.25">
      <c r="A47" s="139">
        <v>403</v>
      </c>
      <c r="B47" s="160" t="s">
        <v>517</v>
      </c>
      <c r="C47" s="162">
        <v>126</v>
      </c>
      <c r="D47" s="162">
        <v>123</v>
      </c>
      <c r="E47" s="161">
        <v>-11.111111111111116</v>
      </c>
      <c r="F47" s="140">
        <v>446</v>
      </c>
      <c r="G47" s="140">
        <v>398</v>
      </c>
      <c r="H47" s="161">
        <v>-18.385650224215244</v>
      </c>
      <c r="I47" s="140">
        <v>783972</v>
      </c>
      <c r="J47" s="140">
        <v>665883</v>
      </c>
      <c r="K47" s="161">
        <v>-21.19399672437281</v>
      </c>
      <c r="L47" s="162">
        <v>7161</v>
      </c>
      <c r="M47" s="162">
        <v>6825</v>
      </c>
      <c r="N47" s="161">
        <v>-8.25303728529535</v>
      </c>
    </row>
    <row r="48" spans="1:14" ht="14.25">
      <c r="A48" s="139">
        <v>404</v>
      </c>
      <c r="B48" s="160" t="s">
        <v>518</v>
      </c>
      <c r="C48" s="162">
        <v>71</v>
      </c>
      <c r="D48" s="162">
        <v>72</v>
      </c>
      <c r="E48" s="161">
        <v>-4.285714285714281</v>
      </c>
      <c r="F48" s="140" t="s">
        <v>569</v>
      </c>
      <c r="G48" s="140" t="s">
        <v>569</v>
      </c>
      <c r="H48" s="140" t="s">
        <v>569</v>
      </c>
      <c r="I48" s="140" t="s">
        <v>569</v>
      </c>
      <c r="J48" s="140" t="s">
        <v>569</v>
      </c>
      <c r="K48" s="140" t="s">
        <v>569</v>
      </c>
      <c r="L48" s="162">
        <v>2867</v>
      </c>
      <c r="M48" s="162">
        <v>2575</v>
      </c>
      <c r="N48" s="161">
        <v>-12.417160795256365</v>
      </c>
    </row>
    <row r="49" spans="1:14" ht="14.25">
      <c r="A49" s="139">
        <v>405</v>
      </c>
      <c r="B49" s="160" t="s">
        <v>519</v>
      </c>
      <c r="C49" s="162">
        <v>150</v>
      </c>
      <c r="D49" s="162">
        <v>141</v>
      </c>
      <c r="E49" s="161">
        <v>-7.482993197278908</v>
      </c>
      <c r="F49" s="140">
        <v>486</v>
      </c>
      <c r="G49" s="140">
        <v>436</v>
      </c>
      <c r="H49" s="161">
        <v>-10.126582278481012</v>
      </c>
      <c r="I49" s="140">
        <v>676984</v>
      </c>
      <c r="J49" s="140">
        <v>578920</v>
      </c>
      <c r="K49" s="161">
        <v>-14.832051650312616</v>
      </c>
      <c r="L49" s="162">
        <v>8472</v>
      </c>
      <c r="M49" s="162">
        <v>8360</v>
      </c>
      <c r="N49" s="161">
        <v>-3.139754485363555</v>
      </c>
    </row>
    <row r="50" spans="1:14" ht="14.25">
      <c r="A50" s="139">
        <v>406</v>
      </c>
      <c r="B50" s="160" t="s">
        <v>520</v>
      </c>
      <c r="C50" s="162">
        <v>21</v>
      </c>
      <c r="D50" s="162">
        <v>22</v>
      </c>
      <c r="E50" s="161">
        <v>10</v>
      </c>
      <c r="F50" s="140" t="s">
        <v>569</v>
      </c>
      <c r="G50" s="140">
        <v>59</v>
      </c>
      <c r="H50" s="140" t="s">
        <v>569</v>
      </c>
      <c r="I50" s="140" t="s">
        <v>569</v>
      </c>
      <c r="J50" s="140">
        <v>83624</v>
      </c>
      <c r="K50" s="140" t="s">
        <v>569</v>
      </c>
      <c r="L50" s="162">
        <v>1006</v>
      </c>
      <c r="M50" s="162">
        <v>965</v>
      </c>
      <c r="N50" s="161">
        <v>-4.075546719681911</v>
      </c>
    </row>
    <row r="51" spans="1:14" ht="14.25">
      <c r="A51" s="139">
        <v>407</v>
      </c>
      <c r="B51" s="160" t="s">
        <v>521</v>
      </c>
      <c r="C51" s="162">
        <v>49</v>
      </c>
      <c r="D51" s="162">
        <v>47</v>
      </c>
      <c r="E51" s="161">
        <v>-6.25</v>
      </c>
      <c r="F51" s="140" t="s">
        <v>569</v>
      </c>
      <c r="G51" s="140" t="s">
        <v>569</v>
      </c>
      <c r="H51" s="140" t="s">
        <v>569</v>
      </c>
      <c r="I51" s="140" t="s">
        <v>569</v>
      </c>
      <c r="J51" s="140" t="s">
        <v>569</v>
      </c>
      <c r="K51" s="140" t="s">
        <v>569</v>
      </c>
      <c r="L51" s="162">
        <v>2113</v>
      </c>
      <c r="M51" s="162">
        <v>2085</v>
      </c>
      <c r="N51" s="161">
        <v>-2.8395646000946573</v>
      </c>
    </row>
    <row r="52" spans="1:14" ht="14.25">
      <c r="A52" s="139">
        <v>408</v>
      </c>
      <c r="B52" s="160" t="s">
        <v>522</v>
      </c>
      <c r="C52" s="162">
        <v>273</v>
      </c>
      <c r="D52" s="162">
        <v>286</v>
      </c>
      <c r="E52" s="161">
        <v>-3.663003663003661</v>
      </c>
      <c r="F52" s="140">
        <v>1251</v>
      </c>
      <c r="G52" s="140">
        <v>1229</v>
      </c>
      <c r="H52" s="161">
        <v>-8.313349320543562</v>
      </c>
      <c r="I52" s="140">
        <v>2293176</v>
      </c>
      <c r="J52" s="140">
        <v>1955365</v>
      </c>
      <c r="K52" s="161">
        <v>-16.715507226658577</v>
      </c>
      <c r="L52" s="162">
        <v>27802</v>
      </c>
      <c r="M52" s="162">
        <v>27894</v>
      </c>
      <c r="N52" s="161">
        <v>-3.5213294007625295</v>
      </c>
    </row>
    <row r="53" spans="1:14" ht="14.25">
      <c r="A53" s="139">
        <v>421</v>
      </c>
      <c r="B53" s="160" t="s">
        <v>523</v>
      </c>
      <c r="C53" s="162">
        <v>373</v>
      </c>
      <c r="D53" s="162">
        <v>366</v>
      </c>
      <c r="E53" s="161">
        <v>-7.795698924731187</v>
      </c>
      <c r="F53" s="140">
        <v>1285</v>
      </c>
      <c r="G53" s="140">
        <v>1358</v>
      </c>
      <c r="H53" s="161">
        <v>3.3149171270718147</v>
      </c>
      <c r="I53" s="140">
        <v>2219157</v>
      </c>
      <c r="J53" s="140">
        <v>1985941</v>
      </c>
      <c r="K53" s="161">
        <v>-11.059735994831177</v>
      </c>
      <c r="L53" s="162">
        <v>23435</v>
      </c>
      <c r="M53" s="162">
        <v>26740</v>
      </c>
      <c r="N53" s="161">
        <v>12.417324514614902</v>
      </c>
    </row>
    <row r="54" spans="1:14" ht="14.25">
      <c r="A54" s="139">
        <v>422</v>
      </c>
      <c r="B54" s="160" t="s">
        <v>524</v>
      </c>
      <c r="C54" s="162">
        <v>33</v>
      </c>
      <c r="D54" s="162">
        <v>34</v>
      </c>
      <c r="E54" s="161">
        <v>-3.125</v>
      </c>
      <c r="F54" s="140">
        <v>86</v>
      </c>
      <c r="G54" s="140">
        <v>100</v>
      </c>
      <c r="H54" s="161">
        <v>1.2658227848101333</v>
      </c>
      <c r="I54" s="140">
        <v>167021</v>
      </c>
      <c r="J54" s="140">
        <v>145890</v>
      </c>
      <c r="K54" s="161">
        <v>-22.292449400072723</v>
      </c>
      <c r="L54" s="162">
        <v>1336</v>
      </c>
      <c r="M54" s="162">
        <v>1421</v>
      </c>
      <c r="N54" s="161">
        <v>-1.5718562874251552</v>
      </c>
    </row>
    <row r="55" spans="1:14" ht="14.25">
      <c r="A55" s="139">
        <v>423</v>
      </c>
      <c r="B55" s="160" t="s">
        <v>525</v>
      </c>
      <c r="C55" s="162">
        <v>89</v>
      </c>
      <c r="D55" s="162">
        <v>86</v>
      </c>
      <c r="E55" s="161">
        <v>-9.090909090909093</v>
      </c>
      <c r="F55" s="140" t="s">
        <v>569</v>
      </c>
      <c r="G55" s="140" t="s">
        <v>569</v>
      </c>
      <c r="H55" s="140" t="s">
        <v>569</v>
      </c>
      <c r="I55" s="140" t="s">
        <v>569</v>
      </c>
      <c r="J55" s="140" t="s">
        <v>569</v>
      </c>
      <c r="K55" s="140" t="s">
        <v>569</v>
      </c>
      <c r="L55" s="162">
        <v>4622</v>
      </c>
      <c r="M55" s="162">
        <v>3591</v>
      </c>
      <c r="N55" s="161">
        <v>-31.566421462570315</v>
      </c>
    </row>
    <row r="56" spans="1:14" ht="14.25">
      <c r="A56" s="139">
        <v>424</v>
      </c>
      <c r="B56" s="160" t="s">
        <v>526</v>
      </c>
      <c r="C56" s="162">
        <v>96</v>
      </c>
      <c r="D56" s="162">
        <v>105</v>
      </c>
      <c r="E56" s="161">
        <v>8.421052631578952</v>
      </c>
      <c r="F56" s="140">
        <v>335</v>
      </c>
      <c r="G56" s="140">
        <v>377</v>
      </c>
      <c r="H56" s="161">
        <v>16.82242990654206</v>
      </c>
      <c r="I56" s="140">
        <v>513145</v>
      </c>
      <c r="J56" s="140">
        <v>467508</v>
      </c>
      <c r="K56" s="161">
        <v>-8.475519617266436</v>
      </c>
      <c r="L56" s="162">
        <v>4106</v>
      </c>
      <c r="M56" s="162">
        <v>4083</v>
      </c>
      <c r="N56" s="161">
        <v>-2.5085241110569867</v>
      </c>
    </row>
    <row r="57" spans="1:14" ht="14.25">
      <c r="A57" s="139">
        <v>441</v>
      </c>
      <c r="B57" s="160" t="s">
        <v>527</v>
      </c>
      <c r="C57" s="162">
        <v>224</v>
      </c>
      <c r="D57" s="162">
        <v>203</v>
      </c>
      <c r="E57" s="161">
        <v>-13.00448430493274</v>
      </c>
      <c r="F57" s="140">
        <v>756</v>
      </c>
      <c r="G57" s="140">
        <v>665</v>
      </c>
      <c r="H57" s="161">
        <v>-13.161465400271366</v>
      </c>
      <c r="I57" s="140">
        <v>974249</v>
      </c>
      <c r="J57" s="140">
        <v>852936</v>
      </c>
      <c r="K57" s="161">
        <v>-14.798282994805433</v>
      </c>
      <c r="L57" s="162">
        <v>11697</v>
      </c>
      <c r="M57" s="162">
        <v>10055</v>
      </c>
      <c r="N57" s="161">
        <v>-15.114986748738989</v>
      </c>
    </row>
    <row r="58" spans="1:14" ht="14.25">
      <c r="A58" s="139">
        <v>442</v>
      </c>
      <c r="B58" s="160" t="s">
        <v>528</v>
      </c>
      <c r="C58" s="162">
        <v>83</v>
      </c>
      <c r="D58" s="162">
        <v>77</v>
      </c>
      <c r="E58" s="161">
        <v>-8.536585365853655</v>
      </c>
      <c r="F58" s="140">
        <v>375</v>
      </c>
      <c r="G58" s="140">
        <v>267</v>
      </c>
      <c r="H58" s="161">
        <v>-27.94520547945205</v>
      </c>
      <c r="I58" s="140">
        <v>355009</v>
      </c>
      <c r="J58" s="140">
        <v>323317</v>
      </c>
      <c r="K58" s="161">
        <v>-9.133778748994391</v>
      </c>
      <c r="L58" s="162">
        <v>5344</v>
      </c>
      <c r="M58" s="162">
        <v>3978</v>
      </c>
      <c r="N58" s="161">
        <v>-26.777694610778447</v>
      </c>
    </row>
    <row r="59" spans="1:14" ht="14.25">
      <c r="A59" s="139">
        <v>443</v>
      </c>
      <c r="B59" s="160" t="s">
        <v>529</v>
      </c>
      <c r="C59" s="162">
        <v>52</v>
      </c>
      <c r="D59" s="162">
        <v>51</v>
      </c>
      <c r="E59" s="161">
        <v>-7.843137254901967</v>
      </c>
      <c r="F59" s="140" t="s">
        <v>569</v>
      </c>
      <c r="G59" s="140">
        <v>156</v>
      </c>
      <c r="H59" s="140" t="s">
        <v>569</v>
      </c>
      <c r="I59" s="140" t="s">
        <v>569</v>
      </c>
      <c r="J59" s="140">
        <v>127645</v>
      </c>
      <c r="K59" s="140" t="s">
        <v>569</v>
      </c>
      <c r="L59" s="162">
        <v>1683</v>
      </c>
      <c r="M59" s="162">
        <v>1451</v>
      </c>
      <c r="N59" s="161">
        <v>-14.497920380273321</v>
      </c>
    </row>
    <row r="60" spans="1:14" ht="14.25">
      <c r="A60" s="139">
        <v>444</v>
      </c>
      <c r="B60" s="160" t="s">
        <v>530</v>
      </c>
      <c r="C60" s="162">
        <v>41</v>
      </c>
      <c r="D60" s="162">
        <v>43</v>
      </c>
      <c r="E60" s="161">
        <v>-4.878048780487809</v>
      </c>
      <c r="F60" s="140">
        <v>84</v>
      </c>
      <c r="G60" s="140">
        <v>99</v>
      </c>
      <c r="H60" s="161">
        <v>-3.57142857142857</v>
      </c>
      <c r="I60" s="140">
        <v>108989</v>
      </c>
      <c r="J60" s="140">
        <v>100636</v>
      </c>
      <c r="K60" s="161">
        <v>-15.97959427098148</v>
      </c>
      <c r="L60" s="162">
        <v>1809</v>
      </c>
      <c r="M60" s="162">
        <v>1069</v>
      </c>
      <c r="N60" s="161">
        <v>-46.37921503593145</v>
      </c>
    </row>
    <row r="61" spans="1:14" ht="14.25">
      <c r="A61" s="139">
        <v>445</v>
      </c>
      <c r="B61" s="160" t="s">
        <v>531</v>
      </c>
      <c r="C61" s="162">
        <v>81</v>
      </c>
      <c r="D61" s="162">
        <v>85</v>
      </c>
      <c r="E61" s="161">
        <v>-11.111111111111116</v>
      </c>
      <c r="F61" s="140">
        <v>171</v>
      </c>
      <c r="G61" s="140">
        <v>182</v>
      </c>
      <c r="H61" s="161">
        <v>-9.35672514619883</v>
      </c>
      <c r="I61" s="140">
        <v>194068</v>
      </c>
      <c r="J61" s="140">
        <v>198788</v>
      </c>
      <c r="K61" s="161">
        <v>-9.835212399777394</v>
      </c>
      <c r="L61" s="162">
        <v>2659</v>
      </c>
      <c r="M61" s="162">
        <v>2592</v>
      </c>
      <c r="N61" s="161">
        <v>-9.364422715306508</v>
      </c>
    </row>
    <row r="62" spans="1:14" ht="14.25">
      <c r="A62" s="139">
        <v>446</v>
      </c>
      <c r="B62" s="160" t="s">
        <v>532</v>
      </c>
      <c r="C62" s="162">
        <v>43</v>
      </c>
      <c r="D62" s="162">
        <v>43</v>
      </c>
      <c r="E62" s="161">
        <v>-2.3809523809523836</v>
      </c>
      <c r="F62" s="140">
        <v>88</v>
      </c>
      <c r="G62" s="140" t="s">
        <v>569</v>
      </c>
      <c r="H62" s="140" t="s">
        <v>569</v>
      </c>
      <c r="I62" s="140">
        <v>112266</v>
      </c>
      <c r="J62" s="140" t="s">
        <v>569</v>
      </c>
      <c r="K62" s="140" t="s">
        <v>569</v>
      </c>
      <c r="L62" s="162">
        <v>1436</v>
      </c>
      <c r="M62" s="162">
        <v>1251</v>
      </c>
      <c r="N62" s="161">
        <v>-12.883008356545966</v>
      </c>
    </row>
    <row r="63" spans="1:14" ht="14.25">
      <c r="A63" s="139">
        <v>461</v>
      </c>
      <c r="B63" s="160" t="s">
        <v>533</v>
      </c>
      <c r="C63" s="162">
        <v>114</v>
      </c>
      <c r="D63" s="162">
        <v>117</v>
      </c>
      <c r="E63" s="161">
        <v>-3.539823008849563</v>
      </c>
      <c r="F63" s="140">
        <v>544</v>
      </c>
      <c r="G63" s="140">
        <v>622</v>
      </c>
      <c r="H63" s="161">
        <v>12.476370510396983</v>
      </c>
      <c r="I63" s="140">
        <v>1546142</v>
      </c>
      <c r="J63" s="140">
        <v>1513695</v>
      </c>
      <c r="K63" s="161">
        <v>-4.524807303261746</v>
      </c>
      <c r="L63" s="162">
        <v>8742</v>
      </c>
      <c r="M63" s="162">
        <v>7535</v>
      </c>
      <c r="N63" s="161">
        <v>-17.009837565774422</v>
      </c>
    </row>
    <row r="64" spans="1:14" ht="14.25">
      <c r="A64" s="139">
        <v>462</v>
      </c>
      <c r="B64" s="160" t="s">
        <v>534</v>
      </c>
      <c r="C64" s="162">
        <v>76</v>
      </c>
      <c r="D64" s="162">
        <v>78</v>
      </c>
      <c r="E64" s="161">
        <v>-5.263157894736848</v>
      </c>
      <c r="F64" s="140">
        <v>240</v>
      </c>
      <c r="G64" s="140">
        <v>287</v>
      </c>
      <c r="H64" s="161">
        <v>-0.4166666666666652</v>
      </c>
      <c r="I64" s="140">
        <v>283110</v>
      </c>
      <c r="J64" s="140">
        <v>352088</v>
      </c>
      <c r="K64" s="161">
        <v>-13.081134541344353</v>
      </c>
      <c r="L64" s="162">
        <v>3389</v>
      </c>
      <c r="M64" s="162">
        <v>4481</v>
      </c>
      <c r="N64" s="161">
        <v>13.69135438182354</v>
      </c>
    </row>
    <row r="65" spans="1:14" ht="14.25">
      <c r="A65" s="139">
        <v>463</v>
      </c>
      <c r="B65" s="160" t="s">
        <v>535</v>
      </c>
      <c r="C65" s="162">
        <v>69</v>
      </c>
      <c r="D65" s="162">
        <v>71</v>
      </c>
      <c r="E65" s="161">
        <v>-4.347826086956519</v>
      </c>
      <c r="F65" s="140">
        <v>214</v>
      </c>
      <c r="G65" s="140">
        <v>219</v>
      </c>
      <c r="H65" s="161">
        <v>-1.4018691588784993</v>
      </c>
      <c r="I65" s="140">
        <v>286173</v>
      </c>
      <c r="J65" s="140">
        <v>313998</v>
      </c>
      <c r="K65" s="161">
        <v>6.6435338064737115</v>
      </c>
      <c r="L65" s="162">
        <v>2835</v>
      </c>
      <c r="M65" s="162">
        <v>4540</v>
      </c>
      <c r="N65" s="161">
        <v>55.026455026455025</v>
      </c>
    </row>
    <row r="66" spans="1:14" ht="14.25">
      <c r="A66" s="139">
        <v>464</v>
      </c>
      <c r="B66" s="160" t="s">
        <v>536</v>
      </c>
      <c r="C66" s="162">
        <v>58</v>
      </c>
      <c r="D66" s="162">
        <v>54</v>
      </c>
      <c r="E66" s="161">
        <v>-8.771929824561408</v>
      </c>
      <c r="F66" s="140" t="s">
        <v>569</v>
      </c>
      <c r="G66" s="140">
        <v>222</v>
      </c>
      <c r="H66" s="140" t="s">
        <v>569</v>
      </c>
      <c r="I66" s="140" t="s">
        <v>569</v>
      </c>
      <c r="J66" s="140">
        <v>415038</v>
      </c>
      <c r="K66" s="140" t="s">
        <v>569</v>
      </c>
      <c r="L66" s="162">
        <v>2469</v>
      </c>
      <c r="M66" s="162">
        <v>2548</v>
      </c>
      <c r="N66" s="161">
        <v>2.79465370595382</v>
      </c>
    </row>
    <row r="67" spans="1:14" ht="14.25">
      <c r="A67" s="139">
        <v>465</v>
      </c>
      <c r="B67" s="160" t="s">
        <v>537</v>
      </c>
      <c r="C67" s="162">
        <v>49</v>
      </c>
      <c r="D67" s="162">
        <v>49</v>
      </c>
      <c r="E67" s="161">
        <v>2.083333333333326</v>
      </c>
      <c r="F67" s="140">
        <v>139</v>
      </c>
      <c r="G67" s="140">
        <v>153</v>
      </c>
      <c r="H67" s="161">
        <v>10.869565217391308</v>
      </c>
      <c r="I67" s="140">
        <v>218467</v>
      </c>
      <c r="J67" s="140">
        <v>350257</v>
      </c>
      <c r="K67" s="161">
        <v>63.42940597339455</v>
      </c>
      <c r="L67" s="162">
        <v>2531</v>
      </c>
      <c r="M67" s="162">
        <v>1760</v>
      </c>
      <c r="N67" s="161">
        <v>-30.462267878308968</v>
      </c>
    </row>
    <row r="68" spans="1:14" ht="14.25">
      <c r="A68" s="139">
        <v>466</v>
      </c>
      <c r="B68" s="160" t="s">
        <v>538</v>
      </c>
      <c r="C68" s="162">
        <v>254</v>
      </c>
      <c r="D68" s="162">
        <v>239</v>
      </c>
      <c r="E68" s="161">
        <v>-10.629921259842522</v>
      </c>
      <c r="F68" s="140">
        <v>1013</v>
      </c>
      <c r="G68" s="140">
        <v>1159</v>
      </c>
      <c r="H68" s="161">
        <v>10.858835143139189</v>
      </c>
      <c r="I68" s="140">
        <v>1979753</v>
      </c>
      <c r="J68" s="140">
        <v>1574831</v>
      </c>
      <c r="K68" s="161">
        <v>-21.880002202294936</v>
      </c>
      <c r="L68" s="162">
        <v>20788</v>
      </c>
      <c r="M68" s="162">
        <v>16187</v>
      </c>
      <c r="N68" s="161">
        <v>-22.561092938233596</v>
      </c>
    </row>
    <row r="69" spans="1:14" ht="14.25">
      <c r="A69" s="139">
        <v>467</v>
      </c>
      <c r="B69" s="160" t="s">
        <v>539</v>
      </c>
      <c r="C69" s="162">
        <v>41</v>
      </c>
      <c r="D69" s="162">
        <v>31</v>
      </c>
      <c r="E69" s="161">
        <v>-25</v>
      </c>
      <c r="F69" s="140" t="s">
        <v>569</v>
      </c>
      <c r="G69" s="140">
        <v>108</v>
      </c>
      <c r="H69" s="140" t="s">
        <v>569</v>
      </c>
      <c r="I69" s="140" t="s">
        <v>569</v>
      </c>
      <c r="J69" s="140">
        <v>151774</v>
      </c>
      <c r="K69" s="140" t="s">
        <v>569</v>
      </c>
      <c r="L69" s="162">
        <v>1566</v>
      </c>
      <c r="M69" s="162">
        <v>1141</v>
      </c>
      <c r="N69" s="161">
        <v>-27.139208173690932</v>
      </c>
    </row>
    <row r="70" spans="1:14" ht="14.25">
      <c r="A70" s="139">
        <v>481</v>
      </c>
      <c r="B70" s="160" t="s">
        <v>540</v>
      </c>
      <c r="C70" s="162">
        <v>274</v>
      </c>
      <c r="D70" s="162">
        <v>281</v>
      </c>
      <c r="E70" s="161">
        <v>-3.663003663003661</v>
      </c>
      <c r="F70" s="140">
        <v>1081</v>
      </c>
      <c r="G70" s="140">
        <v>1269</v>
      </c>
      <c r="H70" s="161">
        <v>12.030075187969924</v>
      </c>
      <c r="I70" s="140">
        <v>1955420</v>
      </c>
      <c r="J70" s="140">
        <v>2037001</v>
      </c>
      <c r="K70" s="161">
        <v>2.6885716798981774</v>
      </c>
      <c r="L70" s="162">
        <v>21789</v>
      </c>
      <c r="M70" s="162">
        <v>23188</v>
      </c>
      <c r="N70" s="161">
        <v>4.938271604938271</v>
      </c>
    </row>
    <row r="71" spans="1:14" ht="14.25">
      <c r="A71" s="139">
        <v>482</v>
      </c>
      <c r="B71" s="160" t="s">
        <v>541</v>
      </c>
      <c r="C71" s="162">
        <v>129</v>
      </c>
      <c r="D71" s="162">
        <v>115</v>
      </c>
      <c r="E71" s="161">
        <v>-10.9375</v>
      </c>
      <c r="F71" s="140">
        <v>417</v>
      </c>
      <c r="G71" s="140">
        <v>398</v>
      </c>
      <c r="H71" s="161">
        <v>-2.7027027027026973</v>
      </c>
      <c r="I71" s="140">
        <v>505275</v>
      </c>
      <c r="J71" s="140">
        <v>442066</v>
      </c>
      <c r="K71" s="161">
        <v>-12.005705586920302</v>
      </c>
      <c r="L71" s="162">
        <v>6641</v>
      </c>
      <c r="M71" s="162">
        <v>6404</v>
      </c>
      <c r="N71" s="161">
        <v>-3.5687396476434263</v>
      </c>
    </row>
    <row r="72" spans="1:14" ht="14.25">
      <c r="A72" s="139">
        <v>483</v>
      </c>
      <c r="B72" s="160" t="s">
        <v>542</v>
      </c>
      <c r="C72" s="162">
        <v>228</v>
      </c>
      <c r="D72" s="162">
        <v>215</v>
      </c>
      <c r="E72" s="161">
        <v>-7.488986784140971</v>
      </c>
      <c r="F72" s="140">
        <v>711</v>
      </c>
      <c r="G72" s="140">
        <v>709</v>
      </c>
      <c r="H72" s="161">
        <v>0.1434720229555264</v>
      </c>
      <c r="I72" s="140">
        <v>926852</v>
      </c>
      <c r="J72" s="140">
        <v>864393</v>
      </c>
      <c r="K72" s="161">
        <v>-7.285767434169732</v>
      </c>
      <c r="L72" s="162">
        <v>11430</v>
      </c>
      <c r="M72" s="162">
        <v>10619</v>
      </c>
      <c r="N72" s="161">
        <v>-8.302712160979874</v>
      </c>
    </row>
    <row r="73" spans="1:14" ht="14.25">
      <c r="A73" s="139">
        <v>484</v>
      </c>
      <c r="B73" s="160" t="s">
        <v>543</v>
      </c>
      <c r="C73" s="162">
        <v>60</v>
      </c>
      <c r="D73" s="162">
        <v>56</v>
      </c>
      <c r="E73" s="161">
        <v>-11.864406779661019</v>
      </c>
      <c r="F73" s="140" t="s">
        <v>569</v>
      </c>
      <c r="G73" s="140">
        <v>123</v>
      </c>
      <c r="H73" s="140" t="s">
        <v>569</v>
      </c>
      <c r="I73" s="140" t="s">
        <v>569</v>
      </c>
      <c r="J73" s="140">
        <v>97658</v>
      </c>
      <c r="K73" s="140" t="s">
        <v>569</v>
      </c>
      <c r="L73" s="162">
        <v>2076</v>
      </c>
      <c r="M73" s="162">
        <v>1919</v>
      </c>
      <c r="N73" s="161">
        <v>-14.354527938342965</v>
      </c>
    </row>
    <row r="74" spans="1:14" ht="14.25">
      <c r="A74" s="139">
        <v>501</v>
      </c>
      <c r="B74" s="160" t="s">
        <v>544</v>
      </c>
      <c r="C74" s="162">
        <v>328</v>
      </c>
      <c r="D74" s="162">
        <v>321</v>
      </c>
      <c r="E74" s="161">
        <v>-6.707317073170726</v>
      </c>
      <c r="F74" s="140">
        <v>1319</v>
      </c>
      <c r="G74" s="140">
        <v>1292</v>
      </c>
      <c r="H74" s="161">
        <v>-5.079605761940864</v>
      </c>
      <c r="I74" s="140">
        <v>1730389</v>
      </c>
      <c r="J74" s="140">
        <v>1624981</v>
      </c>
      <c r="K74" s="161">
        <v>-9.078363304436166</v>
      </c>
      <c r="L74" s="162">
        <v>19983</v>
      </c>
      <c r="M74" s="162">
        <v>18621</v>
      </c>
      <c r="N74" s="161">
        <v>-9.232847920732624</v>
      </c>
    </row>
    <row r="75" spans="1:14" ht="14.25">
      <c r="A75" s="139">
        <v>502</v>
      </c>
      <c r="B75" s="160" t="s">
        <v>545</v>
      </c>
      <c r="C75" s="162">
        <v>81</v>
      </c>
      <c r="D75" s="162">
        <v>80</v>
      </c>
      <c r="E75" s="161">
        <v>-2.5316455696202556</v>
      </c>
      <c r="F75" s="140">
        <v>315</v>
      </c>
      <c r="G75" s="140">
        <v>317</v>
      </c>
      <c r="H75" s="161">
        <v>0.6535947712418277</v>
      </c>
      <c r="I75" s="140">
        <v>468466</v>
      </c>
      <c r="J75" s="140">
        <v>562930</v>
      </c>
      <c r="K75" s="161">
        <v>20.062520644118067</v>
      </c>
      <c r="L75" s="162">
        <v>5292</v>
      </c>
      <c r="M75" s="162">
        <v>5302</v>
      </c>
      <c r="N75" s="161">
        <v>-1.68178382464097</v>
      </c>
    </row>
    <row r="76" spans="1:14" ht="14.25">
      <c r="A76" s="139">
        <v>503</v>
      </c>
      <c r="B76" s="160" t="s">
        <v>546</v>
      </c>
      <c r="C76" s="162">
        <v>88</v>
      </c>
      <c r="D76" s="162">
        <v>83</v>
      </c>
      <c r="E76" s="161">
        <v>-11.494252873563216</v>
      </c>
      <c r="F76" s="140" t="s">
        <v>569</v>
      </c>
      <c r="G76" s="140">
        <v>236</v>
      </c>
      <c r="H76" s="140" t="s">
        <v>569</v>
      </c>
      <c r="I76" s="140" t="s">
        <v>569</v>
      </c>
      <c r="J76" s="140">
        <v>323757</v>
      </c>
      <c r="K76" s="140" t="s">
        <v>569</v>
      </c>
      <c r="L76" s="162">
        <v>5655</v>
      </c>
      <c r="M76" s="162">
        <v>5478</v>
      </c>
      <c r="N76" s="161">
        <v>-6.560565870910695</v>
      </c>
    </row>
    <row r="77" spans="1:14" ht="14.25">
      <c r="A77" s="139">
        <v>504</v>
      </c>
      <c r="B77" s="160" t="s">
        <v>547</v>
      </c>
      <c r="C77" s="162">
        <v>102</v>
      </c>
      <c r="D77" s="162">
        <v>95</v>
      </c>
      <c r="E77" s="161">
        <v>-10.89108910891089</v>
      </c>
      <c r="F77" s="140">
        <v>358</v>
      </c>
      <c r="G77" s="140">
        <v>338</v>
      </c>
      <c r="H77" s="161">
        <v>-6.571428571428573</v>
      </c>
      <c r="I77" s="140">
        <v>509639</v>
      </c>
      <c r="J77" s="140">
        <v>445247</v>
      </c>
      <c r="K77" s="161">
        <v>-12.663947758884719</v>
      </c>
      <c r="L77" s="162">
        <v>5813</v>
      </c>
      <c r="M77" s="162">
        <v>5814</v>
      </c>
      <c r="N77" s="161">
        <v>-2.546017546877688</v>
      </c>
    </row>
    <row r="78" spans="1:14" ht="14.25">
      <c r="A78" s="139">
        <v>505</v>
      </c>
      <c r="B78" s="160" t="s">
        <v>548</v>
      </c>
      <c r="C78" s="162">
        <v>128</v>
      </c>
      <c r="D78" s="162">
        <v>118</v>
      </c>
      <c r="E78" s="161">
        <v>-11.023622047244096</v>
      </c>
      <c r="F78" s="140">
        <v>365</v>
      </c>
      <c r="G78" s="140">
        <v>341</v>
      </c>
      <c r="H78" s="161">
        <v>-6.17977528089888</v>
      </c>
      <c r="I78" s="140">
        <v>356114</v>
      </c>
      <c r="J78" s="140">
        <v>336512</v>
      </c>
      <c r="K78" s="161">
        <v>-5.075134594852459</v>
      </c>
      <c r="L78" s="162">
        <v>5201</v>
      </c>
      <c r="M78" s="162">
        <v>4445</v>
      </c>
      <c r="N78" s="161">
        <v>-15.804652951355514</v>
      </c>
    </row>
    <row r="79" spans="1:14" ht="14.25">
      <c r="A79" s="139">
        <v>521</v>
      </c>
      <c r="B79" s="160" t="s">
        <v>549</v>
      </c>
      <c r="C79" s="162">
        <v>235</v>
      </c>
      <c r="D79" s="162">
        <v>224</v>
      </c>
      <c r="E79" s="161">
        <v>-10.212765957446813</v>
      </c>
      <c r="F79" s="140">
        <v>856</v>
      </c>
      <c r="G79" s="140">
        <v>933</v>
      </c>
      <c r="H79" s="161">
        <v>5.607476635514019</v>
      </c>
      <c r="I79" s="140">
        <v>1482389</v>
      </c>
      <c r="J79" s="140">
        <v>1102270</v>
      </c>
      <c r="K79" s="161">
        <v>-26.968562232990124</v>
      </c>
      <c r="L79" s="162">
        <v>13237</v>
      </c>
      <c r="M79" s="162">
        <v>11566</v>
      </c>
      <c r="N79" s="161">
        <v>-13.666238573694944</v>
      </c>
    </row>
    <row r="80" spans="1:14" ht="14.25">
      <c r="A80" s="139">
        <v>522</v>
      </c>
      <c r="B80" s="160" t="s">
        <v>550</v>
      </c>
      <c r="C80" s="162">
        <v>212</v>
      </c>
      <c r="D80" s="162">
        <v>207</v>
      </c>
      <c r="E80" s="161">
        <v>-10.849056603773588</v>
      </c>
      <c r="F80" s="140">
        <v>868</v>
      </c>
      <c r="G80" s="140">
        <v>814</v>
      </c>
      <c r="H80" s="161">
        <v>-11.981566820276502</v>
      </c>
      <c r="I80" s="140">
        <v>1259341</v>
      </c>
      <c r="J80" s="140">
        <v>1081903</v>
      </c>
      <c r="K80" s="161">
        <v>-23.915841698158</v>
      </c>
      <c r="L80" s="162">
        <v>16743</v>
      </c>
      <c r="M80" s="162">
        <v>13744</v>
      </c>
      <c r="N80" s="161">
        <v>-24.189213402616016</v>
      </c>
    </row>
    <row r="81" spans="1:14" ht="14.25">
      <c r="A81" s="139">
        <v>523</v>
      </c>
      <c r="B81" s="160" t="s">
        <v>551</v>
      </c>
      <c r="C81" s="162">
        <v>63</v>
      </c>
      <c r="D81" s="162">
        <v>67</v>
      </c>
      <c r="E81" s="161">
        <v>-3.2258064516129004</v>
      </c>
      <c r="F81" s="140">
        <v>224</v>
      </c>
      <c r="G81" s="140">
        <v>209</v>
      </c>
      <c r="H81" s="161">
        <v>-10.185185185185187</v>
      </c>
      <c r="I81" s="140">
        <v>349592</v>
      </c>
      <c r="J81" s="140">
        <v>276960</v>
      </c>
      <c r="K81" s="161">
        <v>-24.179816195595627</v>
      </c>
      <c r="L81" s="162">
        <v>4792</v>
      </c>
      <c r="M81" s="162">
        <v>4403</v>
      </c>
      <c r="N81" s="161">
        <v>-10.517529215358934</v>
      </c>
    </row>
    <row r="82" spans="1:14" ht="14.25">
      <c r="A82" s="139">
        <v>524</v>
      </c>
      <c r="B82" s="160" t="s">
        <v>552</v>
      </c>
      <c r="C82" s="162">
        <v>78</v>
      </c>
      <c r="D82" s="162">
        <v>76</v>
      </c>
      <c r="E82" s="161">
        <v>-7.692307692307687</v>
      </c>
      <c r="F82" s="140">
        <v>274</v>
      </c>
      <c r="G82" s="140">
        <v>308</v>
      </c>
      <c r="H82" s="161">
        <v>7.299270072992692</v>
      </c>
      <c r="I82" s="140">
        <v>258484</v>
      </c>
      <c r="J82" s="140">
        <v>251356</v>
      </c>
      <c r="K82" s="161">
        <v>-8.3629934541403</v>
      </c>
      <c r="L82" s="162">
        <v>3455</v>
      </c>
      <c r="M82" s="162">
        <v>4461</v>
      </c>
      <c r="N82" s="161">
        <v>21.997105643994217</v>
      </c>
    </row>
    <row r="83" spans="1:14" ht="14.25">
      <c r="A83" s="139">
        <v>525</v>
      </c>
      <c r="B83" s="160" t="s">
        <v>553</v>
      </c>
      <c r="C83" s="162">
        <v>48</v>
      </c>
      <c r="D83" s="162">
        <v>44</v>
      </c>
      <c r="E83" s="161">
        <v>-12.5</v>
      </c>
      <c r="F83" s="140" t="s">
        <v>569</v>
      </c>
      <c r="G83" s="140">
        <v>108</v>
      </c>
      <c r="H83" s="140" t="s">
        <v>569</v>
      </c>
      <c r="I83" s="140" t="s">
        <v>569</v>
      </c>
      <c r="J83" s="140">
        <v>147929</v>
      </c>
      <c r="K83" s="140" t="s">
        <v>569</v>
      </c>
      <c r="L83" s="162">
        <v>1883</v>
      </c>
      <c r="M83" s="162">
        <v>1940</v>
      </c>
      <c r="N83" s="161">
        <v>3.0270844397238372</v>
      </c>
    </row>
    <row r="84" spans="1:14" ht="14.25">
      <c r="A84" s="139">
        <v>526</v>
      </c>
      <c r="B84" s="160" t="s">
        <v>554</v>
      </c>
      <c r="C84" s="162">
        <v>92</v>
      </c>
      <c r="D84" s="162">
        <v>83</v>
      </c>
      <c r="E84" s="161">
        <v>-15.384615384615385</v>
      </c>
      <c r="F84" s="140">
        <v>297</v>
      </c>
      <c r="G84" s="140">
        <v>224</v>
      </c>
      <c r="H84" s="161">
        <v>-27.017543859649116</v>
      </c>
      <c r="I84" s="140">
        <v>460602</v>
      </c>
      <c r="J84" s="140">
        <v>373246</v>
      </c>
      <c r="K84" s="161">
        <v>-22.59164423146546</v>
      </c>
      <c r="L84" s="162">
        <v>4869</v>
      </c>
      <c r="M84" s="162">
        <v>5104</v>
      </c>
      <c r="N84" s="161">
        <v>-8.400082152392685</v>
      </c>
    </row>
    <row r="85" spans="1:14" ht="14.25">
      <c r="A85" s="139">
        <v>527</v>
      </c>
      <c r="B85" s="160" t="s">
        <v>555</v>
      </c>
      <c r="C85" s="162">
        <v>321</v>
      </c>
      <c r="D85" s="162">
        <v>317</v>
      </c>
      <c r="E85" s="161">
        <v>-6.853582554517135</v>
      </c>
      <c r="F85" s="140">
        <v>1488</v>
      </c>
      <c r="G85" s="140">
        <v>1357</v>
      </c>
      <c r="H85" s="161">
        <v>-12.634408602150538</v>
      </c>
      <c r="I85" s="140">
        <v>2342128</v>
      </c>
      <c r="J85" s="140">
        <v>2085729</v>
      </c>
      <c r="K85" s="161">
        <v>-12.78235006797237</v>
      </c>
      <c r="L85" s="162">
        <v>29967</v>
      </c>
      <c r="M85" s="162">
        <v>25925</v>
      </c>
      <c r="N85" s="161">
        <v>-15.54710181199319</v>
      </c>
    </row>
    <row r="86" spans="1:14" ht="14.25">
      <c r="A86" s="139">
        <v>541</v>
      </c>
      <c r="B86" s="160" t="s">
        <v>556</v>
      </c>
      <c r="C86" s="162">
        <v>73</v>
      </c>
      <c r="D86" s="162">
        <v>69</v>
      </c>
      <c r="E86" s="161">
        <v>-10.95890410958904</v>
      </c>
      <c r="F86" s="140" t="s">
        <v>569</v>
      </c>
      <c r="G86" s="140">
        <v>246</v>
      </c>
      <c r="H86" s="140" t="s">
        <v>569</v>
      </c>
      <c r="I86" s="140" t="s">
        <v>569</v>
      </c>
      <c r="J86" s="140">
        <v>363223</v>
      </c>
      <c r="K86" s="140" t="s">
        <v>569</v>
      </c>
      <c r="L86" s="162">
        <v>3629</v>
      </c>
      <c r="M86" s="162">
        <v>3172</v>
      </c>
      <c r="N86" s="161">
        <v>-13.364563240562132</v>
      </c>
    </row>
    <row r="87" spans="1:14" ht="14.25">
      <c r="A87" s="139">
        <v>542</v>
      </c>
      <c r="B87" s="160" t="s">
        <v>557</v>
      </c>
      <c r="C87" s="162">
        <v>91</v>
      </c>
      <c r="D87" s="162">
        <v>90</v>
      </c>
      <c r="E87" s="161">
        <v>-6.593406593406592</v>
      </c>
      <c r="F87" s="140">
        <v>333</v>
      </c>
      <c r="G87" s="140">
        <v>314</v>
      </c>
      <c r="H87" s="161">
        <v>-8.108108108108103</v>
      </c>
      <c r="I87" s="140">
        <v>455785</v>
      </c>
      <c r="J87" s="140">
        <v>441745</v>
      </c>
      <c r="K87" s="161">
        <v>-4.0611253112761485</v>
      </c>
      <c r="L87" s="162">
        <v>4161</v>
      </c>
      <c r="M87" s="162">
        <v>4607</v>
      </c>
      <c r="N87" s="161">
        <v>5.984138428262442</v>
      </c>
    </row>
    <row r="88" spans="1:14" ht="14.25">
      <c r="A88" s="139">
        <v>543</v>
      </c>
      <c r="B88" s="160" t="s">
        <v>558</v>
      </c>
      <c r="C88" s="162">
        <v>198</v>
      </c>
      <c r="D88" s="162">
        <v>203</v>
      </c>
      <c r="E88" s="161">
        <v>-5.555555555555558</v>
      </c>
      <c r="F88" s="140">
        <v>1157</v>
      </c>
      <c r="G88" s="140">
        <v>1292</v>
      </c>
      <c r="H88" s="161">
        <v>7.4330164217804695</v>
      </c>
      <c r="I88" s="140">
        <v>2226761</v>
      </c>
      <c r="J88" s="140">
        <v>2142422</v>
      </c>
      <c r="K88" s="161">
        <v>-7.5078555803698706</v>
      </c>
      <c r="L88" s="162">
        <v>21914</v>
      </c>
      <c r="M88" s="162">
        <v>22262</v>
      </c>
      <c r="N88" s="161">
        <v>-0.41982294423655864</v>
      </c>
    </row>
    <row r="89" spans="1:14" ht="14.25">
      <c r="A89" s="139">
        <v>544</v>
      </c>
      <c r="B89" s="160" t="s">
        <v>559</v>
      </c>
      <c r="C89" s="162">
        <v>57</v>
      </c>
      <c r="D89" s="162">
        <v>54</v>
      </c>
      <c r="E89" s="161">
        <v>-14.035087719298245</v>
      </c>
      <c r="F89" s="140">
        <v>120</v>
      </c>
      <c r="G89" s="140" t="s">
        <v>569</v>
      </c>
      <c r="H89" s="140" t="s">
        <v>569</v>
      </c>
      <c r="I89" s="140">
        <v>143509</v>
      </c>
      <c r="J89" s="140" t="s">
        <v>569</v>
      </c>
      <c r="K89" s="140" t="s">
        <v>569</v>
      </c>
      <c r="L89" s="162">
        <v>1504</v>
      </c>
      <c r="M89" s="162">
        <v>1752</v>
      </c>
      <c r="N89" s="161">
        <v>4.18882978723405</v>
      </c>
    </row>
    <row r="90" spans="1:14" ht="14.25">
      <c r="A90" s="139">
        <v>545</v>
      </c>
      <c r="B90" s="160" t="s">
        <v>560</v>
      </c>
      <c r="C90" s="162">
        <v>109</v>
      </c>
      <c r="D90" s="162">
        <v>110</v>
      </c>
      <c r="E90" s="161">
        <v>-1.834862385321101</v>
      </c>
      <c r="F90" s="140">
        <v>507</v>
      </c>
      <c r="G90" s="140">
        <v>547</v>
      </c>
      <c r="H90" s="161">
        <v>3.155818540433919</v>
      </c>
      <c r="I90" s="140">
        <v>681060</v>
      </c>
      <c r="J90" s="140">
        <v>767128</v>
      </c>
      <c r="K90" s="161">
        <v>6.455378380759402</v>
      </c>
      <c r="L90" s="162">
        <v>6003</v>
      </c>
      <c r="M90" s="162">
        <v>8301</v>
      </c>
      <c r="N90" s="161">
        <v>34.16625020822921</v>
      </c>
    </row>
    <row r="91" spans="1:14" ht="14.25">
      <c r="A91" s="139">
        <v>546</v>
      </c>
      <c r="B91" s="160" t="s">
        <v>561</v>
      </c>
      <c r="C91" s="162">
        <v>105</v>
      </c>
      <c r="D91" s="162">
        <v>104</v>
      </c>
      <c r="E91" s="161">
        <v>-6.666666666666665</v>
      </c>
      <c r="F91" s="140">
        <v>367</v>
      </c>
      <c r="G91" s="140">
        <v>423</v>
      </c>
      <c r="H91" s="161">
        <v>9.809264305177102</v>
      </c>
      <c r="I91" s="140">
        <v>678834</v>
      </c>
      <c r="J91" s="140">
        <v>615280</v>
      </c>
      <c r="K91" s="161">
        <v>-11.364192129445494</v>
      </c>
      <c r="L91" s="162">
        <v>7863</v>
      </c>
      <c r="M91" s="162">
        <v>7259</v>
      </c>
      <c r="N91" s="161">
        <v>-11.128068167366145</v>
      </c>
    </row>
    <row r="92" spans="1:14" ht="14.25">
      <c r="A92" s="139">
        <v>547</v>
      </c>
      <c r="B92" s="160" t="s">
        <v>562</v>
      </c>
      <c r="C92" s="162">
        <v>295</v>
      </c>
      <c r="D92" s="162">
        <v>299</v>
      </c>
      <c r="E92" s="161">
        <v>-7.8767123287671215</v>
      </c>
      <c r="F92" s="140">
        <v>1331</v>
      </c>
      <c r="G92" s="140">
        <v>1440</v>
      </c>
      <c r="H92" s="161">
        <v>2.8941355674029</v>
      </c>
      <c r="I92" s="140">
        <v>2416348</v>
      </c>
      <c r="J92" s="140">
        <v>2375864</v>
      </c>
      <c r="K92" s="161">
        <v>-5.105753814353243</v>
      </c>
      <c r="L92" s="162">
        <v>24829</v>
      </c>
      <c r="M92" s="162">
        <v>26613</v>
      </c>
      <c r="N92" s="161">
        <v>2.094325184260337</v>
      </c>
    </row>
    <row r="93" spans="1:14" ht="14.25">
      <c r="A93" s="139">
        <v>548</v>
      </c>
      <c r="B93" s="160" t="s">
        <v>563</v>
      </c>
      <c r="C93" s="162">
        <v>20</v>
      </c>
      <c r="D93" s="162">
        <v>18</v>
      </c>
      <c r="E93" s="161">
        <v>-15.789473684210531</v>
      </c>
      <c r="F93" s="140">
        <v>44</v>
      </c>
      <c r="G93" s="140">
        <v>49</v>
      </c>
      <c r="H93" s="161">
        <v>10.256410256410264</v>
      </c>
      <c r="I93" s="140">
        <v>66502</v>
      </c>
      <c r="J93" s="140">
        <v>61470</v>
      </c>
      <c r="K93" s="161">
        <v>-13.9763930995214</v>
      </c>
      <c r="L93" s="162">
        <v>973</v>
      </c>
      <c r="M93" s="162">
        <v>689</v>
      </c>
      <c r="N93" s="161">
        <v>-37.410071942446045</v>
      </c>
    </row>
    <row r="94" spans="1:14" ht="14.25">
      <c r="A94" s="139">
        <v>561</v>
      </c>
      <c r="B94" s="160" t="s">
        <v>564</v>
      </c>
      <c r="C94" s="162">
        <v>81</v>
      </c>
      <c r="D94" s="162">
        <v>83</v>
      </c>
      <c r="E94" s="161">
        <v>-3.703703703703709</v>
      </c>
      <c r="F94" s="140">
        <v>307</v>
      </c>
      <c r="G94" s="140">
        <v>332</v>
      </c>
      <c r="H94" s="161">
        <v>5.211726384364823</v>
      </c>
      <c r="I94" s="140">
        <v>323371</v>
      </c>
      <c r="J94" s="140">
        <v>353884</v>
      </c>
      <c r="K94" s="161">
        <v>7.4821180625349815</v>
      </c>
      <c r="L94" s="162">
        <v>3706</v>
      </c>
      <c r="M94" s="162">
        <v>4468</v>
      </c>
      <c r="N94" s="161">
        <v>18.105774419859678</v>
      </c>
    </row>
    <row r="95" spans="1:14" ht="14.25">
      <c r="A95" s="139">
        <v>562</v>
      </c>
      <c r="B95" s="160" t="s">
        <v>565</v>
      </c>
      <c r="C95" s="162">
        <v>168</v>
      </c>
      <c r="D95" s="162">
        <v>166</v>
      </c>
      <c r="E95" s="161">
        <v>-5.988023952095811</v>
      </c>
      <c r="F95" s="140">
        <v>597</v>
      </c>
      <c r="G95" s="140">
        <v>621</v>
      </c>
      <c r="H95" s="161">
        <v>2.910958904109595</v>
      </c>
      <c r="I95" s="140">
        <v>892405</v>
      </c>
      <c r="J95" s="140">
        <v>851565</v>
      </c>
      <c r="K95" s="161">
        <v>-6.310871185179579</v>
      </c>
      <c r="L95" s="162">
        <v>8578</v>
      </c>
      <c r="M95" s="162">
        <v>8362</v>
      </c>
      <c r="N95" s="161">
        <v>-4.138493821403588</v>
      </c>
    </row>
    <row r="96" spans="1:14" ht="14.25">
      <c r="A96" s="139">
        <v>563</v>
      </c>
      <c r="B96" s="160" t="s">
        <v>566</v>
      </c>
      <c r="C96" s="162">
        <v>178</v>
      </c>
      <c r="D96" s="162">
        <v>175</v>
      </c>
      <c r="E96" s="161">
        <v>-5.61797752808989</v>
      </c>
      <c r="F96" s="140">
        <v>702</v>
      </c>
      <c r="G96" s="140">
        <v>699</v>
      </c>
      <c r="H96" s="161">
        <v>-2.8490028490028463</v>
      </c>
      <c r="I96" s="140">
        <v>1073906</v>
      </c>
      <c r="J96" s="140">
        <v>993743</v>
      </c>
      <c r="K96" s="161">
        <v>-8.80840594986898</v>
      </c>
      <c r="L96" s="162">
        <v>11748</v>
      </c>
      <c r="M96" s="162">
        <v>11202</v>
      </c>
      <c r="N96" s="161">
        <v>-5.4902962206332955</v>
      </c>
    </row>
    <row r="97" spans="1:14" ht="14.25">
      <c r="A97" s="139">
        <v>564</v>
      </c>
      <c r="B97" s="160" t="s">
        <v>567</v>
      </c>
      <c r="C97" s="162">
        <v>72</v>
      </c>
      <c r="D97" s="162">
        <v>69</v>
      </c>
      <c r="E97" s="161">
        <v>-5.633802816901412</v>
      </c>
      <c r="F97" s="140" t="s">
        <v>569</v>
      </c>
      <c r="G97" s="140" t="s">
        <v>569</v>
      </c>
      <c r="H97" s="140" t="s">
        <v>569</v>
      </c>
      <c r="I97" s="140" t="s">
        <v>569</v>
      </c>
      <c r="J97" s="140" t="s">
        <v>569</v>
      </c>
      <c r="K97" s="140" t="s">
        <v>569</v>
      </c>
      <c r="L97" s="162">
        <v>4804</v>
      </c>
      <c r="M97" s="162">
        <v>4845</v>
      </c>
      <c r="N97" s="161">
        <v>0.7285595337219064</v>
      </c>
    </row>
    <row r="98" spans="1:12" ht="14.25">
      <c r="A98" s="127"/>
      <c r="B98" s="127"/>
      <c r="C98" s="127"/>
      <c r="F98" s="127"/>
      <c r="I98" s="127"/>
      <c r="L98" s="127"/>
    </row>
  </sheetData>
  <printOptions/>
  <pageMargins left="0.75" right="0.75" top="1" bottom="1" header="0.512" footer="0.512"/>
  <pageSetup horizontalDpi="600" verticalDpi="600" orientation="portrait" paperSize="9" scale="59" r:id="rId2"/>
  <drawing r:id="rId1"/>
</worksheet>
</file>

<file path=xl/worksheets/sheet2.xml><?xml version="1.0" encoding="utf-8"?>
<worksheet xmlns="http://schemas.openxmlformats.org/spreadsheetml/2006/main" xmlns:r="http://schemas.openxmlformats.org/officeDocument/2006/relationships">
  <dimension ref="A1:K822"/>
  <sheetViews>
    <sheetView showGridLines="0" zoomScale="75" zoomScaleNormal="75" workbookViewId="0" topLeftCell="A1">
      <selection activeCell="A1" sqref="A1"/>
    </sheetView>
  </sheetViews>
  <sheetFormatPr defaultColWidth="9.00390625" defaultRowHeight="13.5"/>
  <cols>
    <col min="1" max="2" width="2.625" style="0" customWidth="1"/>
    <col min="3" max="3" width="12.25390625" style="0" customWidth="1"/>
  </cols>
  <sheetData>
    <row r="1" ht="24">
      <c r="D1" s="4" t="s">
        <v>0</v>
      </c>
    </row>
    <row r="2" ht="24">
      <c r="A2" s="4"/>
    </row>
    <row r="3" ht="17.25">
      <c r="C3" s="1" t="s">
        <v>146</v>
      </c>
    </row>
    <row r="5" ht="13.5">
      <c r="A5" t="s">
        <v>147</v>
      </c>
    </row>
    <row r="6" ht="13.5">
      <c r="B6" t="s">
        <v>148</v>
      </c>
    </row>
    <row r="7" ht="13.5">
      <c r="C7" t="s">
        <v>149</v>
      </c>
    </row>
    <row r="8" ht="13.5">
      <c r="C8" t="s">
        <v>150</v>
      </c>
    </row>
    <row r="9" ht="13.5">
      <c r="C9" t="s">
        <v>151</v>
      </c>
    </row>
    <row r="19" ht="13.5">
      <c r="A19" t="s">
        <v>572</v>
      </c>
    </row>
    <row r="20" ht="13.5">
      <c r="A20" t="s">
        <v>152</v>
      </c>
    </row>
    <row r="22" ht="13.5">
      <c r="B22" t="s">
        <v>153</v>
      </c>
    </row>
    <row r="23" ht="13.5">
      <c r="C23" t="s">
        <v>154</v>
      </c>
    </row>
    <row r="24" ht="13.5">
      <c r="C24" t="s">
        <v>155</v>
      </c>
    </row>
    <row r="25" ht="13.5">
      <c r="C25" t="s">
        <v>156</v>
      </c>
    </row>
    <row r="35" ht="13.5">
      <c r="A35" t="s">
        <v>573</v>
      </c>
    </row>
    <row r="36" ht="13.5">
      <c r="A36" t="s">
        <v>152</v>
      </c>
    </row>
    <row r="38" ht="13.5">
      <c r="B38" t="s">
        <v>157</v>
      </c>
    </row>
    <row r="39" ht="13.5">
      <c r="C39" t="s">
        <v>158</v>
      </c>
    </row>
    <row r="40" ht="13.5">
      <c r="C40" t="s">
        <v>159</v>
      </c>
    </row>
    <row r="41" ht="13.5">
      <c r="C41" t="s">
        <v>160</v>
      </c>
    </row>
    <row r="51" ht="13.5">
      <c r="A51" t="s">
        <v>572</v>
      </c>
    </row>
    <row r="52" ht="13.5">
      <c r="A52" t="s">
        <v>161</v>
      </c>
    </row>
    <row r="56" ht="13.5">
      <c r="B56" t="s">
        <v>162</v>
      </c>
    </row>
    <row r="57" ht="13.5">
      <c r="C57" t="s">
        <v>163</v>
      </c>
    </row>
    <row r="65" ht="13.5">
      <c r="A65" t="s">
        <v>574</v>
      </c>
    </row>
    <row r="66" ht="13.5">
      <c r="A66" t="s">
        <v>152</v>
      </c>
    </row>
    <row r="68" ht="13.5">
      <c r="A68" t="s">
        <v>164</v>
      </c>
    </row>
    <row r="69" ht="13.5">
      <c r="B69" t="s">
        <v>165</v>
      </c>
    </row>
    <row r="70" ht="13.5">
      <c r="B70" t="s">
        <v>166</v>
      </c>
    </row>
    <row r="72" ht="13.5">
      <c r="B72" t="s">
        <v>167</v>
      </c>
    </row>
    <row r="73" ht="13.5">
      <c r="C73" t="s">
        <v>168</v>
      </c>
    </row>
    <row r="74" ht="13.5">
      <c r="C74" t="s">
        <v>169</v>
      </c>
    </row>
    <row r="75" ht="13.5">
      <c r="C75" t="s">
        <v>170</v>
      </c>
    </row>
    <row r="76" ht="13.5">
      <c r="C76" t="s">
        <v>171</v>
      </c>
    </row>
    <row r="77" ht="13.5">
      <c r="C77" t="s">
        <v>172</v>
      </c>
    </row>
    <row r="78" ht="13.5">
      <c r="C78" t="s">
        <v>173</v>
      </c>
    </row>
    <row r="79" ht="13.5">
      <c r="C79" t="s">
        <v>174</v>
      </c>
    </row>
    <row r="80" ht="13.5">
      <c r="C80" t="s">
        <v>175</v>
      </c>
    </row>
    <row r="81" ht="13.5">
      <c r="C81" t="s">
        <v>176</v>
      </c>
    </row>
    <row r="82" ht="13.5">
      <c r="C82" t="s">
        <v>177</v>
      </c>
    </row>
    <row r="83" ht="13.5">
      <c r="C83" t="s">
        <v>178</v>
      </c>
    </row>
    <row r="84" ht="13.5">
      <c r="C84" t="s">
        <v>179</v>
      </c>
    </row>
    <row r="85" ht="13.5">
      <c r="C85" t="s">
        <v>180</v>
      </c>
    </row>
    <row r="87" ht="13.5">
      <c r="B87" t="s">
        <v>181</v>
      </c>
    </row>
    <row r="88" ht="13.5">
      <c r="C88" t="s">
        <v>182</v>
      </c>
    </row>
    <row r="89" ht="13.5">
      <c r="C89" t="s">
        <v>183</v>
      </c>
    </row>
    <row r="90" ht="13.5">
      <c r="C90" t="s">
        <v>184</v>
      </c>
    </row>
    <row r="91" ht="13.5">
      <c r="C91" t="s">
        <v>185</v>
      </c>
    </row>
    <row r="92" ht="13.5">
      <c r="C92" t="s">
        <v>186</v>
      </c>
    </row>
    <row r="93" ht="13.5">
      <c r="C93" t="s">
        <v>187</v>
      </c>
    </row>
    <row r="94" ht="13.5">
      <c r="C94" t="s">
        <v>188</v>
      </c>
    </row>
    <row r="95" ht="13.5">
      <c r="C95" t="s">
        <v>174</v>
      </c>
    </row>
    <row r="96" ht="13.5">
      <c r="C96" t="s">
        <v>189</v>
      </c>
    </row>
    <row r="97" ht="13.5">
      <c r="C97" t="s">
        <v>190</v>
      </c>
    </row>
    <row r="98" ht="13.5">
      <c r="C98" t="s">
        <v>191</v>
      </c>
    </row>
    <row r="99" ht="13.5">
      <c r="C99" t="s">
        <v>192</v>
      </c>
    </row>
    <row r="100" ht="13.5">
      <c r="C100" t="s">
        <v>193</v>
      </c>
    </row>
    <row r="101" ht="13.5">
      <c r="C101" t="s">
        <v>194</v>
      </c>
    </row>
    <row r="102" ht="13.5">
      <c r="A102" t="s">
        <v>195</v>
      </c>
    </row>
    <row r="103" ht="13.5">
      <c r="B103" t="s">
        <v>196</v>
      </c>
    </row>
    <row r="104" ht="13.5">
      <c r="B104" t="s">
        <v>197</v>
      </c>
    </row>
    <row r="105" ht="13.5">
      <c r="B105" t="s">
        <v>198</v>
      </c>
    </row>
    <row r="107" ht="13.5">
      <c r="B107" t="s">
        <v>199</v>
      </c>
    </row>
    <row r="108" ht="13.5">
      <c r="C108" t="s">
        <v>168</v>
      </c>
    </row>
    <row r="109" ht="13.5">
      <c r="C109" t="s">
        <v>200</v>
      </c>
    </row>
    <row r="110" ht="13.5">
      <c r="C110" t="s">
        <v>201</v>
      </c>
    </row>
    <row r="111" ht="13.5">
      <c r="C111" t="s">
        <v>202</v>
      </c>
    </row>
    <row r="112" ht="13.5">
      <c r="C112" t="s">
        <v>203</v>
      </c>
    </row>
    <row r="113" ht="13.5">
      <c r="C113" t="s">
        <v>204</v>
      </c>
    </row>
    <row r="114" ht="13.5">
      <c r="C114" t="s">
        <v>174</v>
      </c>
    </row>
    <row r="115" ht="13.5">
      <c r="C115" t="s">
        <v>205</v>
      </c>
    </row>
    <row r="116" ht="13.5">
      <c r="C116" t="s">
        <v>206</v>
      </c>
    </row>
    <row r="117" ht="13.5">
      <c r="C117" t="s">
        <v>207</v>
      </c>
    </row>
    <row r="118" ht="13.5">
      <c r="C118" t="s">
        <v>208</v>
      </c>
    </row>
    <row r="119" ht="13.5">
      <c r="C119" t="s">
        <v>209</v>
      </c>
    </row>
    <row r="120" ht="13.5">
      <c r="C120" t="s">
        <v>210</v>
      </c>
    </row>
    <row r="122" ht="21">
      <c r="D122" s="174" t="s">
        <v>211</v>
      </c>
    </row>
    <row r="143" ht="13.5">
      <c r="A143" t="s">
        <v>575</v>
      </c>
    </row>
    <row r="144" ht="13.5">
      <c r="A144" t="s">
        <v>212</v>
      </c>
    </row>
    <row r="146" ht="21">
      <c r="D146" s="174" t="s">
        <v>213</v>
      </c>
    </row>
    <row r="167" ht="13.5">
      <c r="A167" t="s">
        <v>575</v>
      </c>
    </row>
    <row r="168" ht="13.5">
      <c r="A168" t="s">
        <v>212</v>
      </c>
    </row>
    <row r="171" ht="21">
      <c r="D171" s="174" t="s">
        <v>214</v>
      </c>
    </row>
    <row r="192" ht="13.5">
      <c r="A192" t="s">
        <v>575</v>
      </c>
    </row>
    <row r="193" ht="13.5">
      <c r="A193" t="s">
        <v>212</v>
      </c>
    </row>
    <row r="197" ht="21">
      <c r="D197" s="174" t="s">
        <v>215</v>
      </c>
    </row>
    <row r="218" ht="13.5">
      <c r="A218" t="s">
        <v>575</v>
      </c>
    </row>
    <row r="219" ht="13.5">
      <c r="A219" t="s">
        <v>212</v>
      </c>
    </row>
    <row r="284" ht="21">
      <c r="D284" s="174" t="s">
        <v>216</v>
      </c>
    </row>
    <row r="308" ht="24">
      <c r="D308" s="4"/>
    </row>
    <row r="309" ht="24">
      <c r="D309" s="4"/>
    </row>
    <row r="310" ht="21">
      <c r="D310" s="174" t="s">
        <v>217</v>
      </c>
    </row>
    <row r="311" ht="24">
      <c r="D311" s="4"/>
    </row>
    <row r="312" ht="24">
      <c r="D312" s="4"/>
    </row>
    <row r="313" ht="24">
      <c r="D313" s="4"/>
    </row>
    <row r="314" ht="24">
      <c r="D314" s="4"/>
    </row>
    <row r="315" ht="24">
      <c r="D315" s="4"/>
    </row>
    <row r="316" ht="24">
      <c r="D316" s="4"/>
    </row>
    <row r="317" ht="24">
      <c r="D317" s="4"/>
    </row>
    <row r="318" ht="24">
      <c r="D318" s="4"/>
    </row>
    <row r="319" ht="24">
      <c r="D319" s="4"/>
    </row>
    <row r="320" ht="24">
      <c r="D320" s="4"/>
    </row>
    <row r="321" ht="24">
      <c r="D321" s="4"/>
    </row>
    <row r="322" ht="24">
      <c r="D322" s="4"/>
    </row>
    <row r="323" ht="24">
      <c r="D323" s="4"/>
    </row>
    <row r="324" ht="24">
      <c r="D324" s="4"/>
    </row>
    <row r="325" ht="24">
      <c r="D325" s="4"/>
    </row>
    <row r="326" ht="24">
      <c r="D326" s="4"/>
    </row>
    <row r="380" ht="13.5">
      <c r="A380" t="s">
        <v>218</v>
      </c>
    </row>
    <row r="381" ht="13.5">
      <c r="B381" t="s">
        <v>158</v>
      </c>
    </row>
    <row r="382" ht="13.5">
      <c r="B382" t="s">
        <v>219</v>
      </c>
    </row>
    <row r="383" ht="13.5">
      <c r="B383" t="s">
        <v>220</v>
      </c>
    </row>
    <row r="385" ht="13.5">
      <c r="B385" t="s">
        <v>221</v>
      </c>
    </row>
    <row r="386" ht="13.5">
      <c r="C386" t="s">
        <v>168</v>
      </c>
    </row>
    <row r="387" ht="13.5">
      <c r="C387" t="s">
        <v>222</v>
      </c>
    </row>
    <row r="388" ht="13.5">
      <c r="C388" t="s">
        <v>223</v>
      </c>
    </row>
    <row r="389" ht="13.5">
      <c r="C389" t="s">
        <v>224</v>
      </c>
    </row>
    <row r="390" ht="13.5">
      <c r="C390" t="s">
        <v>225</v>
      </c>
    </row>
    <row r="391" ht="13.5">
      <c r="C391" t="s">
        <v>226</v>
      </c>
    </row>
    <row r="392" ht="13.5">
      <c r="C392" t="s">
        <v>174</v>
      </c>
    </row>
    <row r="393" ht="13.5">
      <c r="C393" t="s">
        <v>227</v>
      </c>
    </row>
    <row r="394" ht="13.5">
      <c r="C394" t="s">
        <v>228</v>
      </c>
    </row>
    <row r="395" ht="13.5">
      <c r="C395" t="s">
        <v>229</v>
      </c>
    </row>
    <row r="396" ht="13.5">
      <c r="C396" t="s">
        <v>230</v>
      </c>
    </row>
    <row r="397" ht="13.5">
      <c r="C397" t="s">
        <v>231</v>
      </c>
    </row>
    <row r="398" ht="13.5">
      <c r="C398" t="s">
        <v>232</v>
      </c>
    </row>
    <row r="400" ht="13.5">
      <c r="B400" t="s">
        <v>233</v>
      </c>
    </row>
    <row r="401" ht="13.5">
      <c r="C401" t="s">
        <v>168</v>
      </c>
    </row>
    <row r="402" ht="13.5">
      <c r="C402" t="s">
        <v>234</v>
      </c>
    </row>
    <row r="403" ht="13.5">
      <c r="C403" t="s">
        <v>235</v>
      </c>
    </row>
    <row r="404" ht="13.5">
      <c r="C404" t="s">
        <v>236</v>
      </c>
    </row>
    <row r="405" ht="13.5">
      <c r="C405" t="s">
        <v>237</v>
      </c>
    </row>
    <row r="406" ht="13.5">
      <c r="C406" t="s">
        <v>238</v>
      </c>
    </row>
    <row r="407" ht="13.5">
      <c r="C407" t="s">
        <v>239</v>
      </c>
    </row>
    <row r="408" ht="13.5">
      <c r="C408" t="s">
        <v>180</v>
      </c>
    </row>
    <row r="409" ht="13.5">
      <c r="C409" t="s">
        <v>174</v>
      </c>
    </row>
    <row r="410" ht="13.5">
      <c r="C410" t="s">
        <v>240</v>
      </c>
    </row>
    <row r="411" ht="13.5">
      <c r="C411" t="s">
        <v>241</v>
      </c>
    </row>
    <row r="412" ht="13.5">
      <c r="C412" t="s">
        <v>242</v>
      </c>
    </row>
    <row r="413" ht="13.5">
      <c r="C413" t="s">
        <v>243</v>
      </c>
    </row>
    <row r="414" ht="13.5">
      <c r="C414" t="s">
        <v>244</v>
      </c>
    </row>
    <row r="415" ht="13.5">
      <c r="C415" t="s">
        <v>245</v>
      </c>
    </row>
    <row r="416" ht="13.5">
      <c r="C416" t="s">
        <v>180</v>
      </c>
    </row>
    <row r="497" ht="21">
      <c r="D497" s="174" t="s">
        <v>246</v>
      </c>
    </row>
    <row r="515" ht="13.5">
      <c r="A515" t="s">
        <v>2</v>
      </c>
    </row>
    <row r="522" ht="21">
      <c r="D522" s="174" t="s">
        <v>247</v>
      </c>
    </row>
    <row r="550" ht="13.5">
      <c r="A550" t="s">
        <v>248</v>
      </c>
    </row>
    <row r="551" ht="13.5">
      <c r="A551" t="s">
        <v>249</v>
      </c>
    </row>
    <row r="552" ht="13.5">
      <c r="B552" t="s">
        <v>250</v>
      </c>
    </row>
    <row r="553" ht="13.5">
      <c r="B553" t="s">
        <v>251</v>
      </c>
    </row>
    <row r="580" ht="13.5">
      <c r="C580" t="s">
        <v>252</v>
      </c>
    </row>
    <row r="581" ht="13.5">
      <c r="C581" t="s">
        <v>253</v>
      </c>
    </row>
    <row r="582" ht="13.5">
      <c r="C582" t="s">
        <v>254</v>
      </c>
    </row>
    <row r="583" ht="13.5">
      <c r="C583" t="s">
        <v>255</v>
      </c>
    </row>
    <row r="584" ht="13.5">
      <c r="C584" t="s">
        <v>256</v>
      </c>
    </row>
    <row r="585" ht="13.5">
      <c r="C585" t="s">
        <v>174</v>
      </c>
    </row>
    <row r="586" ht="13.5">
      <c r="C586" t="s">
        <v>257</v>
      </c>
    </row>
    <row r="587" ht="13.5">
      <c r="C587" t="s">
        <v>258</v>
      </c>
    </row>
    <row r="588" ht="13.5">
      <c r="C588" t="s">
        <v>259</v>
      </c>
    </row>
    <row r="589" ht="13.5">
      <c r="C589" t="s">
        <v>260</v>
      </c>
    </row>
    <row r="590" ht="13.5">
      <c r="C590" t="s">
        <v>261</v>
      </c>
    </row>
    <row r="591" ht="13.5">
      <c r="B591" t="s">
        <v>262</v>
      </c>
    </row>
    <row r="592" ht="13.5">
      <c r="C592" t="s">
        <v>168</v>
      </c>
    </row>
    <row r="593" ht="13.5">
      <c r="C593" t="s">
        <v>263</v>
      </c>
    </row>
    <row r="594" ht="13.5">
      <c r="C594" t="s">
        <v>264</v>
      </c>
    </row>
    <row r="595" ht="13.5">
      <c r="C595" t="s">
        <v>265</v>
      </c>
    </row>
    <row r="596" ht="13.5">
      <c r="C596" t="s">
        <v>266</v>
      </c>
    </row>
    <row r="597" ht="13.5">
      <c r="C597" t="s">
        <v>210</v>
      </c>
    </row>
    <row r="598" ht="13.5">
      <c r="C598" t="s">
        <v>174</v>
      </c>
    </row>
    <row r="599" ht="13.5">
      <c r="C599" t="s">
        <v>267</v>
      </c>
    </row>
    <row r="600" ht="13.5">
      <c r="C600" t="s">
        <v>268</v>
      </c>
    </row>
    <row r="601" ht="13.5">
      <c r="C601" t="s">
        <v>269</v>
      </c>
    </row>
    <row r="602" ht="13.5">
      <c r="C602" t="s">
        <v>270</v>
      </c>
    </row>
    <row r="603" ht="13.5">
      <c r="C603" t="s">
        <v>261</v>
      </c>
    </row>
    <row r="610" ht="21">
      <c r="D610" s="174" t="s">
        <v>271</v>
      </c>
    </row>
    <row r="636" ht="21">
      <c r="D636" s="174" t="s">
        <v>272</v>
      </c>
    </row>
    <row r="666" ht="21">
      <c r="D666" s="174" t="s">
        <v>273</v>
      </c>
    </row>
    <row r="693" ht="21">
      <c r="D693" s="174" t="s">
        <v>274</v>
      </c>
    </row>
    <row r="719" ht="13.5">
      <c r="B719" t="s">
        <v>275</v>
      </c>
    </row>
    <row r="720" ht="13.5">
      <c r="C720" t="s">
        <v>168</v>
      </c>
    </row>
    <row r="721" ht="13.5">
      <c r="C721" t="s">
        <v>276</v>
      </c>
    </row>
    <row r="722" ht="13.5">
      <c r="C722" t="s">
        <v>277</v>
      </c>
    </row>
    <row r="723" ht="13.5">
      <c r="C723" t="s">
        <v>278</v>
      </c>
    </row>
    <row r="724" spans="3:11" ht="13.5">
      <c r="C724" t="s">
        <v>279</v>
      </c>
      <c r="K724" t="s">
        <v>280</v>
      </c>
    </row>
    <row r="725" ht="13.5">
      <c r="C725" t="s">
        <v>281</v>
      </c>
    </row>
    <row r="726" ht="13.5">
      <c r="C726" t="s">
        <v>174</v>
      </c>
    </row>
    <row r="727" ht="13.5">
      <c r="C727" t="s">
        <v>282</v>
      </c>
    </row>
    <row r="728" ht="13.5">
      <c r="C728" t="s">
        <v>283</v>
      </c>
    </row>
    <row r="729" ht="13.5">
      <c r="C729" t="s">
        <v>284</v>
      </c>
    </row>
    <row r="730" ht="13.5">
      <c r="C730" t="s">
        <v>285</v>
      </c>
    </row>
    <row r="731" ht="13.5">
      <c r="C731" t="s">
        <v>286</v>
      </c>
    </row>
    <row r="733" ht="21">
      <c r="D733" s="174" t="s">
        <v>287</v>
      </c>
    </row>
    <row r="754" ht="21">
      <c r="D754" s="174" t="s">
        <v>288</v>
      </c>
    </row>
    <row r="775" ht="13.5">
      <c r="B775" t="s">
        <v>289</v>
      </c>
    </row>
    <row r="776" ht="13.5">
      <c r="C776" t="s">
        <v>290</v>
      </c>
    </row>
    <row r="777" ht="13.5">
      <c r="C777" t="s">
        <v>291</v>
      </c>
    </row>
    <row r="778" ht="13.5">
      <c r="C778" t="s">
        <v>292</v>
      </c>
    </row>
    <row r="779" ht="13.5">
      <c r="C779" t="s">
        <v>293</v>
      </c>
    </row>
    <row r="780" ht="13.5">
      <c r="C780" t="s">
        <v>294</v>
      </c>
    </row>
    <row r="782" ht="21">
      <c r="D782" s="174" t="s">
        <v>295</v>
      </c>
    </row>
    <row r="803" ht="13.5">
      <c r="A803" t="s">
        <v>296</v>
      </c>
    </row>
    <row r="804" ht="13.5">
      <c r="B804" t="s">
        <v>297</v>
      </c>
    </row>
    <row r="805" ht="13.5">
      <c r="C805" t="s">
        <v>168</v>
      </c>
    </row>
    <row r="806" ht="13.5">
      <c r="C806" t="s">
        <v>298</v>
      </c>
    </row>
    <row r="807" ht="13.5">
      <c r="C807" t="s">
        <v>261</v>
      </c>
    </row>
    <row r="808" ht="13.5">
      <c r="C808" t="s">
        <v>174</v>
      </c>
    </row>
    <row r="809" ht="13.5">
      <c r="C809" t="s">
        <v>299</v>
      </c>
    </row>
    <row r="810" ht="13.5">
      <c r="C810" t="s">
        <v>180</v>
      </c>
    </row>
    <row r="811" ht="13.5">
      <c r="B811" t="s">
        <v>300</v>
      </c>
    </row>
    <row r="812" ht="13.5">
      <c r="C812" t="s">
        <v>168</v>
      </c>
    </row>
    <row r="813" ht="13.5">
      <c r="C813" t="s">
        <v>301</v>
      </c>
    </row>
    <row r="814" ht="13.5">
      <c r="C814" t="s">
        <v>261</v>
      </c>
    </row>
    <row r="815" ht="13.5">
      <c r="C815" t="s">
        <v>174</v>
      </c>
    </row>
    <row r="816" ht="13.5">
      <c r="C816" t="s">
        <v>302</v>
      </c>
    </row>
    <row r="817" ht="13.5">
      <c r="C817" t="s">
        <v>261</v>
      </c>
    </row>
    <row r="818" ht="13.5">
      <c r="B818" t="s">
        <v>303</v>
      </c>
    </row>
    <row r="819" ht="13.5">
      <c r="C819" t="s">
        <v>168</v>
      </c>
    </row>
    <row r="820" ht="13.5">
      <c r="C820" t="s">
        <v>304</v>
      </c>
    </row>
    <row r="821" ht="13.5">
      <c r="C821" t="s">
        <v>174</v>
      </c>
    </row>
    <row r="822" ht="13.5">
      <c r="C822" t="s">
        <v>305</v>
      </c>
    </row>
  </sheetData>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27"/>
  <sheetViews>
    <sheetView workbookViewId="0" topLeftCell="A1">
      <selection activeCell="A1" sqref="A1"/>
    </sheetView>
  </sheetViews>
  <sheetFormatPr defaultColWidth="9.00390625" defaultRowHeight="13.5"/>
  <cols>
    <col min="1" max="1" width="9.125" style="12" customWidth="1"/>
    <col min="2" max="2" width="6.50390625" style="13" customWidth="1"/>
    <col min="3" max="3" width="6.75390625" style="14" customWidth="1"/>
    <col min="4" max="4" width="7.125" style="13" customWidth="1"/>
    <col min="5" max="5" width="6.50390625" style="11" customWidth="1"/>
    <col min="6" max="6" width="7.125" style="13" customWidth="1"/>
    <col min="7" max="7" width="6.125" style="11" customWidth="1"/>
    <col min="8" max="8" width="7.50390625" style="13" customWidth="1"/>
    <col min="9" max="9" width="6.125" style="14" customWidth="1"/>
    <col min="10" max="10" width="7.125" style="13" customWidth="1"/>
    <col min="11" max="11" width="6.125" style="11" customWidth="1"/>
    <col min="12" max="12" width="7.50390625" style="13" customWidth="1"/>
    <col min="13" max="13" width="6.75390625" style="11" customWidth="1"/>
    <col min="14" max="14" width="6.50390625" style="13" customWidth="1"/>
    <col min="15" max="15" width="6.50390625" style="14" customWidth="1"/>
    <col min="16" max="16" width="7.125" style="13" customWidth="1"/>
    <col min="17" max="17" width="6.50390625" style="11" customWidth="1"/>
    <col min="18" max="18" width="7.125" style="13" customWidth="1"/>
    <col min="19" max="19" width="6.50390625" style="11" customWidth="1"/>
    <col min="20" max="20" width="7.125" style="9" customWidth="1"/>
    <col min="21" max="21" width="6.00390625" style="10" customWidth="1"/>
    <col min="22" max="16384" width="10.625" style="11" customWidth="1"/>
  </cols>
  <sheetData>
    <row r="1" spans="1:19" ht="21">
      <c r="A1" s="5" t="s">
        <v>306</v>
      </c>
      <c r="B1" s="6"/>
      <c r="C1" s="7"/>
      <c r="D1" s="6"/>
      <c r="E1" s="8"/>
      <c r="F1" s="6"/>
      <c r="G1" s="8"/>
      <c r="H1" s="6"/>
      <c r="I1" s="7"/>
      <c r="J1" s="6"/>
      <c r="K1" s="8"/>
      <c r="L1" s="6"/>
      <c r="M1" s="8"/>
      <c r="N1" s="6"/>
      <c r="O1" s="7"/>
      <c r="P1" s="6"/>
      <c r="Q1" s="8"/>
      <c r="R1" s="6"/>
      <c r="S1" s="8"/>
    </row>
    <row r="3" spans="1:21" ht="14.25">
      <c r="A3" s="15" t="s">
        <v>307</v>
      </c>
      <c r="B3" s="16" t="s">
        <v>308</v>
      </c>
      <c r="C3" s="17"/>
      <c r="D3" s="18"/>
      <c r="E3" s="19"/>
      <c r="F3" s="20"/>
      <c r="G3" s="19"/>
      <c r="H3" s="16" t="s">
        <v>309</v>
      </c>
      <c r="I3" s="17"/>
      <c r="J3" s="18"/>
      <c r="K3" s="19"/>
      <c r="L3" s="20"/>
      <c r="M3" s="19"/>
      <c r="N3" s="16" t="s">
        <v>310</v>
      </c>
      <c r="O3" s="17"/>
      <c r="P3" s="18"/>
      <c r="Q3" s="19"/>
      <c r="R3" s="20"/>
      <c r="S3" s="21"/>
      <c r="T3" s="22" t="s">
        <v>311</v>
      </c>
      <c r="U3" s="21"/>
    </row>
    <row r="4" spans="1:21" s="12" customFormat="1" ht="14.25">
      <c r="A4" s="23"/>
      <c r="B4" s="24" t="s">
        <v>312</v>
      </c>
      <c r="C4" s="25" t="s">
        <v>313</v>
      </c>
      <c r="D4" s="24" t="s">
        <v>314</v>
      </c>
      <c r="E4" s="25" t="s">
        <v>313</v>
      </c>
      <c r="F4" s="24" t="s">
        <v>315</v>
      </c>
      <c r="G4" s="25" t="s">
        <v>313</v>
      </c>
      <c r="H4" s="24" t="s">
        <v>312</v>
      </c>
      <c r="I4" s="25" t="s">
        <v>313</v>
      </c>
      <c r="J4" s="24" t="s">
        <v>314</v>
      </c>
      <c r="K4" s="25" t="s">
        <v>313</v>
      </c>
      <c r="L4" s="24" t="s">
        <v>315</v>
      </c>
      <c r="M4" s="25" t="s">
        <v>313</v>
      </c>
      <c r="N4" s="24" t="s">
        <v>312</v>
      </c>
      <c r="O4" s="25" t="s">
        <v>313</v>
      </c>
      <c r="P4" s="24" t="s">
        <v>314</v>
      </c>
      <c r="Q4" s="25" t="s">
        <v>313</v>
      </c>
      <c r="R4" s="24" t="s">
        <v>315</v>
      </c>
      <c r="S4" s="25" t="s">
        <v>313</v>
      </c>
      <c r="T4" s="24" t="s">
        <v>315</v>
      </c>
      <c r="U4" s="26" t="s">
        <v>313</v>
      </c>
    </row>
    <row r="5" spans="1:21" s="10" customFormat="1" ht="14.25">
      <c r="A5" s="27" t="s">
        <v>316</v>
      </c>
      <c r="B5" s="28">
        <f>+D5+F5</f>
        <v>27879</v>
      </c>
      <c r="C5" s="29" t="s">
        <v>317</v>
      </c>
      <c r="D5" s="28">
        <v>2198</v>
      </c>
      <c r="E5" s="29" t="s">
        <v>317</v>
      </c>
      <c r="F5" s="28">
        <v>25681</v>
      </c>
      <c r="G5" s="29" t="s">
        <v>317</v>
      </c>
      <c r="H5" s="28">
        <f>+J5+L5</f>
        <v>63565</v>
      </c>
      <c r="I5" s="29" t="s">
        <v>317</v>
      </c>
      <c r="J5" s="28">
        <v>9067</v>
      </c>
      <c r="K5" s="29" t="s">
        <v>317</v>
      </c>
      <c r="L5" s="28">
        <v>54498</v>
      </c>
      <c r="M5" s="29" t="s">
        <v>317</v>
      </c>
      <c r="N5" s="28">
        <f>+P5+R5</f>
        <v>436</v>
      </c>
      <c r="O5" s="29" t="s">
        <v>317</v>
      </c>
      <c r="P5" s="28">
        <v>265</v>
      </c>
      <c r="Q5" s="29" t="s">
        <v>317</v>
      </c>
      <c r="R5" s="28">
        <v>171</v>
      </c>
      <c r="S5" s="29" t="s">
        <v>317</v>
      </c>
      <c r="T5" s="28" t="s">
        <v>317</v>
      </c>
      <c r="U5" s="29" t="s">
        <v>317</v>
      </c>
    </row>
    <row r="6" spans="1:21" s="10" customFormat="1" ht="14.25">
      <c r="A6" s="27" t="s">
        <v>318</v>
      </c>
      <c r="B6" s="28">
        <f>+D6+F6</f>
        <v>30696</v>
      </c>
      <c r="C6" s="29">
        <f aca="true" t="shared" si="0" ref="C6:C24">ROUND((B6-B5)/B5*100,1)</f>
        <v>10.1</v>
      </c>
      <c r="D6" s="28">
        <v>2290</v>
      </c>
      <c r="E6" s="29">
        <f aca="true" t="shared" si="1" ref="E6:E24">ROUND((D6-D5)/D5*100,1)</f>
        <v>4.2</v>
      </c>
      <c r="F6" s="28">
        <v>28406</v>
      </c>
      <c r="G6" s="29">
        <f aca="true" t="shared" si="2" ref="G6:G24">ROUND((F6-F5)/F5*100,1)</f>
        <v>10.6</v>
      </c>
      <c r="H6" s="28">
        <f>+J6+L6</f>
        <v>72900</v>
      </c>
      <c r="I6" s="29">
        <f>ROUND((H6-H5)/H5*100,1)</f>
        <v>14.7</v>
      </c>
      <c r="J6" s="28">
        <v>10359</v>
      </c>
      <c r="K6" s="29">
        <f>ROUND((J6-J5)/J5*100,1)</f>
        <v>14.2</v>
      </c>
      <c r="L6" s="28">
        <v>62541</v>
      </c>
      <c r="M6" s="29">
        <f>ROUND((L6-L5)/L5*100,1)</f>
        <v>14.8</v>
      </c>
      <c r="N6" s="28">
        <f>+P6+R6</f>
        <v>750</v>
      </c>
      <c r="O6" s="29">
        <f>ROUND((N6-N5)/N5*100,1)</f>
        <v>72</v>
      </c>
      <c r="P6" s="28">
        <v>496</v>
      </c>
      <c r="Q6" s="29">
        <f>ROUND((P6-P5)/P5*100,1)</f>
        <v>87.2</v>
      </c>
      <c r="R6" s="28">
        <v>254</v>
      </c>
      <c r="S6" s="29">
        <f>ROUND((R6-R5)/R5*100,1)</f>
        <v>48.5</v>
      </c>
      <c r="T6" s="28" t="s">
        <v>317</v>
      </c>
      <c r="U6" s="29" t="s">
        <v>317</v>
      </c>
    </row>
    <row r="7" spans="1:21" s="10" customFormat="1" ht="14.25">
      <c r="A7" s="27" t="s">
        <v>319</v>
      </c>
      <c r="B7" s="28">
        <f>+D7+F7</f>
        <v>29362</v>
      </c>
      <c r="C7" s="29">
        <f t="shared" si="0"/>
        <v>-4.3</v>
      </c>
      <c r="D7" s="28">
        <v>2968</v>
      </c>
      <c r="E7" s="29">
        <f t="shared" si="1"/>
        <v>29.6</v>
      </c>
      <c r="F7" s="28">
        <v>26394</v>
      </c>
      <c r="G7" s="29">
        <f t="shared" si="2"/>
        <v>-7.1</v>
      </c>
      <c r="H7" s="28">
        <f>+J7+L7</f>
        <v>76646</v>
      </c>
      <c r="I7" s="29">
        <f>ROUND((H7-H6)/H6*100,1)</f>
        <v>5.1</v>
      </c>
      <c r="J7" s="28">
        <v>15039</v>
      </c>
      <c r="K7" s="29">
        <f>ROUND((J7-J6)/J6*100,1)</f>
        <v>45.2</v>
      </c>
      <c r="L7" s="28">
        <v>61607</v>
      </c>
      <c r="M7" s="29">
        <f>ROUND((L7-L6)/L6*100,1)</f>
        <v>-1.5</v>
      </c>
      <c r="N7" s="28">
        <f>+P7+R7</f>
        <v>874</v>
      </c>
      <c r="O7" s="29">
        <f>ROUND((N7-N6)/N6*100,1)</f>
        <v>16.5</v>
      </c>
      <c r="P7" s="28">
        <v>592</v>
      </c>
      <c r="Q7" s="29">
        <f>ROUND((P7-P6)/P6*100,1)</f>
        <v>19.4</v>
      </c>
      <c r="R7" s="28">
        <v>282</v>
      </c>
      <c r="S7" s="29">
        <f>ROUND((R7-R6)/R6*100,1)</f>
        <v>11</v>
      </c>
      <c r="T7" s="28" t="s">
        <v>317</v>
      </c>
      <c r="U7" s="29" t="s">
        <v>317</v>
      </c>
    </row>
    <row r="8" spans="1:21" ht="14.25">
      <c r="A8" s="30" t="s">
        <v>320</v>
      </c>
      <c r="B8" s="31">
        <f>+D8+F8</f>
        <v>29920</v>
      </c>
      <c r="C8" s="29">
        <f t="shared" si="0"/>
        <v>1.9</v>
      </c>
      <c r="D8" s="31">
        <v>3165</v>
      </c>
      <c r="E8" s="29">
        <f t="shared" si="1"/>
        <v>6.6</v>
      </c>
      <c r="F8" s="31">
        <v>26755</v>
      </c>
      <c r="G8" s="29">
        <f t="shared" si="2"/>
        <v>1.4</v>
      </c>
      <c r="H8" s="31">
        <f>+J8+L8</f>
        <v>85113</v>
      </c>
      <c r="I8" s="29">
        <f>ROUND((H8-H7)/H7*100,1)</f>
        <v>11</v>
      </c>
      <c r="J8" s="31">
        <v>18774</v>
      </c>
      <c r="K8" s="29">
        <f>ROUND((J8-J7)/J7*100,1)</f>
        <v>24.8</v>
      </c>
      <c r="L8" s="31">
        <v>66339</v>
      </c>
      <c r="M8" s="29">
        <f>ROUND((L8-L7)/L7*100,1)</f>
        <v>7.7</v>
      </c>
      <c r="N8" s="31">
        <f>+P8+R8</f>
        <v>1547</v>
      </c>
      <c r="O8" s="29">
        <f>ROUND((N8-N7)/N7*100,1)</f>
        <v>77</v>
      </c>
      <c r="P8" s="31">
        <v>997</v>
      </c>
      <c r="Q8" s="29">
        <f>ROUND((P8-P7)/P7*100,1)</f>
        <v>68.4</v>
      </c>
      <c r="R8" s="31">
        <v>550</v>
      </c>
      <c r="S8" s="29">
        <f>ROUND((R8-R7)/R7*100,1)</f>
        <v>95</v>
      </c>
      <c r="T8" s="28" t="s">
        <v>317</v>
      </c>
      <c r="U8" s="28" t="s">
        <v>317</v>
      </c>
    </row>
    <row r="9" spans="1:21" ht="14.25">
      <c r="A9" s="30" t="s">
        <v>321</v>
      </c>
      <c r="B9" s="31">
        <f aca="true" t="shared" si="3" ref="B9:B22">+D9+F9</f>
        <v>31457</v>
      </c>
      <c r="C9" s="32">
        <f t="shared" si="0"/>
        <v>5.1</v>
      </c>
      <c r="D9" s="31">
        <v>3699</v>
      </c>
      <c r="E9" s="32">
        <f t="shared" si="1"/>
        <v>16.9</v>
      </c>
      <c r="F9" s="31">
        <v>27758</v>
      </c>
      <c r="G9" s="32">
        <f t="shared" si="2"/>
        <v>3.7</v>
      </c>
      <c r="H9" s="31">
        <f aca="true" t="shared" si="4" ref="H9:H22">+J9+L9</f>
        <v>92581</v>
      </c>
      <c r="I9" s="32">
        <f>ROUND((H9-H8)/H8*100,1)</f>
        <v>8.8</v>
      </c>
      <c r="J9" s="31">
        <v>22291</v>
      </c>
      <c r="K9" s="32">
        <f>ROUND((J9-J8)/J8*100,1)</f>
        <v>18.7</v>
      </c>
      <c r="L9" s="31">
        <v>70290</v>
      </c>
      <c r="M9" s="32">
        <f>ROUND((L9-L8)/L8*100,1)</f>
        <v>6</v>
      </c>
      <c r="N9" s="31">
        <f aca="true" t="shared" si="5" ref="N9:N22">+P9+R9</f>
        <v>1894</v>
      </c>
      <c r="O9" s="32">
        <f>ROUND((N9-N8)/N8*100,1)</f>
        <v>22.4</v>
      </c>
      <c r="P9" s="31">
        <v>1240</v>
      </c>
      <c r="Q9" s="32">
        <f>ROUND((P9-P8)/P8*100,1)</f>
        <v>24.4</v>
      </c>
      <c r="R9" s="31">
        <v>654</v>
      </c>
      <c r="S9" s="32">
        <f>ROUND((R9-R8)/R8*100,1)</f>
        <v>18.9</v>
      </c>
      <c r="T9" s="28" t="s">
        <v>317</v>
      </c>
      <c r="U9" s="28" t="s">
        <v>317</v>
      </c>
    </row>
    <row r="10" spans="1:21" ht="14.25">
      <c r="A10" s="30" t="s">
        <v>322</v>
      </c>
      <c r="B10" s="31">
        <f t="shared" si="3"/>
        <v>31031</v>
      </c>
      <c r="C10" s="32">
        <f t="shared" si="0"/>
        <v>-1.4</v>
      </c>
      <c r="D10" s="31">
        <v>3715</v>
      </c>
      <c r="E10" s="32">
        <f t="shared" si="1"/>
        <v>0.4</v>
      </c>
      <c r="F10" s="31">
        <v>27316</v>
      </c>
      <c r="G10" s="32">
        <f t="shared" si="2"/>
        <v>-1.6</v>
      </c>
      <c r="H10" s="31">
        <f t="shared" si="4"/>
        <v>95951</v>
      </c>
      <c r="I10" s="32">
        <f aca="true" t="shared" si="6" ref="I10:I22">ROUND((H10-H9)/H9*100,1)</f>
        <v>3.6</v>
      </c>
      <c r="J10" s="31">
        <v>24969</v>
      </c>
      <c r="K10" s="32">
        <f aca="true" t="shared" si="7" ref="K10:M22">ROUND((J10-J9)/J9*100,1)</f>
        <v>12</v>
      </c>
      <c r="L10" s="31">
        <v>70982</v>
      </c>
      <c r="M10" s="32">
        <f t="shared" si="7"/>
        <v>1</v>
      </c>
      <c r="N10" s="31">
        <f t="shared" si="5"/>
        <v>2537</v>
      </c>
      <c r="O10" s="32">
        <f aca="true" t="shared" si="8" ref="O10:O22">ROUND((N10-N9)/N9*100,1)</f>
        <v>33.9</v>
      </c>
      <c r="P10" s="31">
        <v>1611</v>
      </c>
      <c r="Q10" s="32">
        <f aca="true" t="shared" si="9" ref="Q10:S22">ROUND((P10-P9)/P9*100,1)</f>
        <v>29.9</v>
      </c>
      <c r="R10" s="31">
        <v>926</v>
      </c>
      <c r="S10" s="32">
        <f t="shared" si="9"/>
        <v>41.6</v>
      </c>
      <c r="T10" s="28" t="s">
        <v>317</v>
      </c>
      <c r="U10" s="28" t="s">
        <v>317</v>
      </c>
    </row>
    <row r="11" spans="1:21" ht="14.25">
      <c r="A11" s="30" t="s">
        <v>323</v>
      </c>
      <c r="B11" s="31">
        <f t="shared" si="3"/>
        <v>31399</v>
      </c>
      <c r="C11" s="32">
        <f t="shared" si="0"/>
        <v>1.2</v>
      </c>
      <c r="D11" s="31">
        <v>3585</v>
      </c>
      <c r="E11" s="32">
        <f t="shared" si="1"/>
        <v>-3.5</v>
      </c>
      <c r="F11" s="31">
        <v>27814</v>
      </c>
      <c r="G11" s="32">
        <f t="shared" si="2"/>
        <v>1.8</v>
      </c>
      <c r="H11" s="31">
        <f t="shared" si="4"/>
        <v>102927</v>
      </c>
      <c r="I11" s="32">
        <f t="shared" si="6"/>
        <v>7.3</v>
      </c>
      <c r="J11" s="31">
        <v>28578</v>
      </c>
      <c r="K11" s="32">
        <f t="shared" si="7"/>
        <v>14.5</v>
      </c>
      <c r="L11" s="31">
        <v>74349</v>
      </c>
      <c r="M11" s="32">
        <f t="shared" si="7"/>
        <v>4.7</v>
      </c>
      <c r="N11" s="31">
        <f t="shared" si="5"/>
        <v>3580</v>
      </c>
      <c r="O11" s="32">
        <f t="shared" si="8"/>
        <v>41.1</v>
      </c>
      <c r="P11" s="31">
        <v>2347</v>
      </c>
      <c r="Q11" s="32">
        <f t="shared" si="9"/>
        <v>45.7</v>
      </c>
      <c r="R11" s="31">
        <v>1233</v>
      </c>
      <c r="S11" s="32">
        <f t="shared" si="9"/>
        <v>33.2</v>
      </c>
      <c r="T11" s="28" t="s">
        <v>317</v>
      </c>
      <c r="U11" s="28" t="s">
        <v>317</v>
      </c>
    </row>
    <row r="12" spans="1:21" ht="14.25">
      <c r="A12" s="30" t="s">
        <v>324</v>
      </c>
      <c r="B12" s="31">
        <f t="shared" si="3"/>
        <v>33650</v>
      </c>
      <c r="C12" s="32">
        <f t="shared" si="0"/>
        <v>7.2</v>
      </c>
      <c r="D12" s="31">
        <v>4180</v>
      </c>
      <c r="E12" s="32">
        <f t="shared" si="1"/>
        <v>16.6</v>
      </c>
      <c r="F12" s="31">
        <v>29470</v>
      </c>
      <c r="G12" s="32">
        <f t="shared" si="2"/>
        <v>6</v>
      </c>
      <c r="H12" s="31">
        <f t="shared" si="4"/>
        <v>116324</v>
      </c>
      <c r="I12" s="32">
        <f t="shared" si="6"/>
        <v>13</v>
      </c>
      <c r="J12" s="31">
        <v>32658</v>
      </c>
      <c r="K12" s="32">
        <f t="shared" si="7"/>
        <v>14.3</v>
      </c>
      <c r="L12" s="31">
        <v>83666</v>
      </c>
      <c r="M12" s="32">
        <f t="shared" si="7"/>
        <v>12.5</v>
      </c>
      <c r="N12" s="31">
        <f t="shared" si="5"/>
        <v>4602</v>
      </c>
      <c r="O12" s="32">
        <f t="shared" si="8"/>
        <v>28.5</v>
      </c>
      <c r="P12" s="31">
        <v>2950</v>
      </c>
      <c r="Q12" s="32">
        <f t="shared" si="9"/>
        <v>25.7</v>
      </c>
      <c r="R12" s="31">
        <v>1652</v>
      </c>
      <c r="S12" s="32">
        <f t="shared" si="9"/>
        <v>34</v>
      </c>
      <c r="T12" s="28" t="s">
        <v>317</v>
      </c>
      <c r="U12" s="28" t="s">
        <v>317</v>
      </c>
    </row>
    <row r="13" spans="1:21" ht="14.25">
      <c r="A13" s="30" t="s">
        <v>325</v>
      </c>
      <c r="B13" s="31">
        <f t="shared" si="3"/>
        <v>33239</v>
      </c>
      <c r="C13" s="32">
        <f t="shared" si="0"/>
        <v>-1.2</v>
      </c>
      <c r="D13" s="31">
        <v>3707</v>
      </c>
      <c r="E13" s="32">
        <f t="shared" si="1"/>
        <v>-11.3</v>
      </c>
      <c r="F13" s="31">
        <v>29532</v>
      </c>
      <c r="G13" s="32">
        <f t="shared" si="2"/>
        <v>0.2</v>
      </c>
      <c r="H13" s="31">
        <f t="shared" si="4"/>
        <v>118875</v>
      </c>
      <c r="I13" s="32">
        <f t="shared" si="6"/>
        <v>2.2</v>
      </c>
      <c r="J13" s="31">
        <v>30491</v>
      </c>
      <c r="K13" s="32">
        <f t="shared" si="7"/>
        <v>-6.6</v>
      </c>
      <c r="L13" s="31">
        <v>88384</v>
      </c>
      <c r="M13" s="32">
        <f t="shared" si="7"/>
        <v>5.6</v>
      </c>
      <c r="N13" s="31">
        <f t="shared" si="5"/>
        <v>6301</v>
      </c>
      <c r="O13" s="32">
        <f t="shared" si="8"/>
        <v>36.9</v>
      </c>
      <c r="P13" s="31">
        <v>3963</v>
      </c>
      <c r="Q13" s="32">
        <f t="shared" si="9"/>
        <v>34.3</v>
      </c>
      <c r="R13" s="31">
        <v>2338</v>
      </c>
      <c r="S13" s="32">
        <f t="shared" si="9"/>
        <v>41.5</v>
      </c>
      <c r="T13" s="28" t="s">
        <v>317</v>
      </c>
      <c r="U13" s="28" t="s">
        <v>317</v>
      </c>
    </row>
    <row r="14" spans="1:21" ht="14.25">
      <c r="A14" s="30" t="s">
        <v>326</v>
      </c>
      <c r="B14" s="31">
        <f t="shared" si="3"/>
        <v>33224</v>
      </c>
      <c r="C14" s="32">
        <f t="shared" si="0"/>
        <v>0</v>
      </c>
      <c r="D14" s="31">
        <v>3663</v>
      </c>
      <c r="E14" s="32">
        <f t="shared" si="1"/>
        <v>-1.2</v>
      </c>
      <c r="F14" s="31">
        <v>29561</v>
      </c>
      <c r="G14" s="32">
        <f t="shared" si="2"/>
        <v>0.1</v>
      </c>
      <c r="H14" s="31">
        <f t="shared" si="4"/>
        <v>124330</v>
      </c>
      <c r="I14" s="32">
        <f t="shared" si="6"/>
        <v>4.6</v>
      </c>
      <c r="J14" s="31">
        <v>30781</v>
      </c>
      <c r="K14" s="32">
        <f t="shared" si="7"/>
        <v>1</v>
      </c>
      <c r="L14" s="31">
        <v>93549</v>
      </c>
      <c r="M14" s="32">
        <f t="shared" si="7"/>
        <v>5.8</v>
      </c>
      <c r="N14" s="31">
        <f t="shared" si="5"/>
        <v>8281</v>
      </c>
      <c r="O14" s="32">
        <f t="shared" si="8"/>
        <v>31.4</v>
      </c>
      <c r="P14" s="31">
        <v>4984</v>
      </c>
      <c r="Q14" s="32">
        <f t="shared" si="9"/>
        <v>25.8</v>
      </c>
      <c r="R14" s="31">
        <v>3297</v>
      </c>
      <c r="S14" s="32">
        <f t="shared" si="9"/>
        <v>41</v>
      </c>
      <c r="T14" s="28">
        <v>1144</v>
      </c>
      <c r="U14" s="29" t="s">
        <v>317</v>
      </c>
    </row>
    <row r="15" spans="1:21" ht="14.25">
      <c r="A15" s="30" t="s">
        <v>327</v>
      </c>
      <c r="B15" s="31">
        <f t="shared" si="3"/>
        <v>33380</v>
      </c>
      <c r="C15" s="32">
        <f t="shared" si="0"/>
        <v>0.5</v>
      </c>
      <c r="D15" s="31">
        <v>3804</v>
      </c>
      <c r="E15" s="32">
        <f t="shared" si="1"/>
        <v>3.8</v>
      </c>
      <c r="F15" s="31">
        <v>29576</v>
      </c>
      <c r="G15" s="32">
        <f t="shared" si="2"/>
        <v>0.1</v>
      </c>
      <c r="H15" s="31">
        <f t="shared" si="4"/>
        <v>128758</v>
      </c>
      <c r="I15" s="32">
        <f t="shared" si="6"/>
        <v>3.6</v>
      </c>
      <c r="J15" s="31">
        <v>32108</v>
      </c>
      <c r="K15" s="32">
        <f t="shared" si="7"/>
        <v>4.3</v>
      </c>
      <c r="L15" s="31">
        <v>96650</v>
      </c>
      <c r="M15" s="32">
        <f t="shared" si="7"/>
        <v>3.3</v>
      </c>
      <c r="N15" s="31">
        <f t="shared" si="5"/>
        <v>10565</v>
      </c>
      <c r="O15" s="32">
        <f t="shared" si="8"/>
        <v>27.6</v>
      </c>
      <c r="P15" s="31">
        <v>6206</v>
      </c>
      <c r="Q15" s="32">
        <f t="shared" si="9"/>
        <v>24.5</v>
      </c>
      <c r="R15" s="31">
        <v>4359</v>
      </c>
      <c r="S15" s="32">
        <f t="shared" si="9"/>
        <v>32.2</v>
      </c>
      <c r="T15" s="28">
        <v>1277</v>
      </c>
      <c r="U15" s="29">
        <f aca="true" t="shared" si="10" ref="U15:U23">ROUND((T15-T14)/T14*100,1)</f>
        <v>11.6</v>
      </c>
    </row>
    <row r="16" spans="1:21" ht="14.25">
      <c r="A16" s="30" t="s">
        <v>328</v>
      </c>
      <c r="B16" s="31">
        <f t="shared" si="3"/>
        <v>33273</v>
      </c>
      <c r="C16" s="32">
        <f t="shared" si="0"/>
        <v>-0.3</v>
      </c>
      <c r="D16" s="31">
        <v>3856</v>
      </c>
      <c r="E16" s="32">
        <f t="shared" si="1"/>
        <v>1.4</v>
      </c>
      <c r="F16" s="31">
        <v>29417</v>
      </c>
      <c r="G16" s="32">
        <f t="shared" si="2"/>
        <v>-0.5</v>
      </c>
      <c r="H16" s="31">
        <f t="shared" si="4"/>
        <v>128785</v>
      </c>
      <c r="I16" s="32">
        <f t="shared" si="6"/>
        <v>0</v>
      </c>
      <c r="J16" s="31">
        <v>33895</v>
      </c>
      <c r="K16" s="32">
        <f t="shared" si="7"/>
        <v>5.6</v>
      </c>
      <c r="L16" s="31">
        <v>94890</v>
      </c>
      <c r="M16" s="32">
        <f t="shared" si="7"/>
        <v>-1.8</v>
      </c>
      <c r="N16" s="31">
        <f t="shared" si="5"/>
        <v>15435</v>
      </c>
      <c r="O16" s="32">
        <f t="shared" si="8"/>
        <v>46.1</v>
      </c>
      <c r="P16" s="31">
        <v>9262</v>
      </c>
      <c r="Q16" s="32">
        <f t="shared" si="9"/>
        <v>49.2</v>
      </c>
      <c r="R16" s="31">
        <v>6173</v>
      </c>
      <c r="S16" s="32">
        <f t="shared" si="9"/>
        <v>41.6</v>
      </c>
      <c r="T16" s="28">
        <v>1307</v>
      </c>
      <c r="U16" s="29">
        <f t="shared" si="10"/>
        <v>2.3</v>
      </c>
    </row>
    <row r="17" spans="1:21" ht="14.25">
      <c r="A17" s="30" t="s">
        <v>329</v>
      </c>
      <c r="B17" s="31">
        <f t="shared" si="3"/>
        <v>35387</v>
      </c>
      <c r="C17" s="32">
        <f t="shared" si="0"/>
        <v>6.4</v>
      </c>
      <c r="D17" s="31">
        <v>4968</v>
      </c>
      <c r="E17" s="32">
        <f t="shared" si="1"/>
        <v>28.8</v>
      </c>
      <c r="F17" s="31">
        <v>30419</v>
      </c>
      <c r="G17" s="32">
        <f t="shared" si="2"/>
        <v>3.4</v>
      </c>
      <c r="H17" s="31">
        <f t="shared" si="4"/>
        <v>141781</v>
      </c>
      <c r="I17" s="32">
        <f t="shared" si="6"/>
        <v>10.1</v>
      </c>
      <c r="J17" s="31">
        <v>40947</v>
      </c>
      <c r="K17" s="32">
        <f t="shared" si="7"/>
        <v>20.8</v>
      </c>
      <c r="L17" s="31">
        <v>100834</v>
      </c>
      <c r="M17" s="32">
        <f t="shared" si="7"/>
        <v>6.3</v>
      </c>
      <c r="N17" s="31">
        <f t="shared" si="5"/>
        <v>24850</v>
      </c>
      <c r="O17" s="32">
        <f t="shared" si="8"/>
        <v>61</v>
      </c>
      <c r="P17" s="31">
        <v>15888</v>
      </c>
      <c r="Q17" s="32">
        <f t="shared" si="9"/>
        <v>71.5</v>
      </c>
      <c r="R17" s="31">
        <v>8962</v>
      </c>
      <c r="S17" s="32">
        <f t="shared" si="9"/>
        <v>45.2</v>
      </c>
      <c r="T17" s="28">
        <v>1423</v>
      </c>
      <c r="U17" s="29">
        <f t="shared" si="10"/>
        <v>8.9</v>
      </c>
    </row>
    <row r="18" spans="1:21" ht="14.25">
      <c r="A18" s="30" t="s">
        <v>330</v>
      </c>
      <c r="B18" s="31">
        <f t="shared" si="3"/>
        <v>36618</v>
      </c>
      <c r="C18" s="32">
        <f t="shared" si="0"/>
        <v>3.5</v>
      </c>
      <c r="D18" s="31">
        <v>5218</v>
      </c>
      <c r="E18" s="32">
        <f t="shared" si="1"/>
        <v>5</v>
      </c>
      <c r="F18" s="31">
        <v>31400</v>
      </c>
      <c r="G18" s="32">
        <f t="shared" si="2"/>
        <v>3.2</v>
      </c>
      <c r="H18" s="31">
        <f t="shared" si="4"/>
        <v>149681</v>
      </c>
      <c r="I18" s="32">
        <f t="shared" si="6"/>
        <v>5.6</v>
      </c>
      <c r="J18" s="31">
        <v>42095</v>
      </c>
      <c r="K18" s="32">
        <f t="shared" si="7"/>
        <v>2.8</v>
      </c>
      <c r="L18" s="31">
        <v>107586</v>
      </c>
      <c r="M18" s="32">
        <f t="shared" si="7"/>
        <v>6.7</v>
      </c>
      <c r="N18" s="31">
        <f t="shared" si="5"/>
        <v>31909</v>
      </c>
      <c r="O18" s="32">
        <f t="shared" si="8"/>
        <v>28.4</v>
      </c>
      <c r="P18" s="31">
        <v>19913</v>
      </c>
      <c r="Q18" s="32">
        <f t="shared" si="9"/>
        <v>25.3</v>
      </c>
      <c r="R18" s="31">
        <v>11996</v>
      </c>
      <c r="S18" s="32">
        <f t="shared" si="9"/>
        <v>33.9</v>
      </c>
      <c r="T18" s="28">
        <v>1622</v>
      </c>
      <c r="U18" s="29">
        <f t="shared" si="10"/>
        <v>14</v>
      </c>
    </row>
    <row r="19" spans="1:21" ht="14.25">
      <c r="A19" s="30" t="s">
        <v>331</v>
      </c>
      <c r="B19" s="31">
        <f t="shared" si="3"/>
        <v>37843</v>
      </c>
      <c r="C19" s="32">
        <f t="shared" si="0"/>
        <v>3.3</v>
      </c>
      <c r="D19" s="31">
        <v>5856</v>
      </c>
      <c r="E19" s="32">
        <f t="shared" si="1"/>
        <v>12.2</v>
      </c>
      <c r="F19" s="31">
        <v>31987</v>
      </c>
      <c r="G19" s="32">
        <f t="shared" si="2"/>
        <v>1.9</v>
      </c>
      <c r="H19" s="31">
        <f t="shared" si="4"/>
        <v>157586</v>
      </c>
      <c r="I19" s="32">
        <f t="shared" si="6"/>
        <v>5.3</v>
      </c>
      <c r="J19" s="31">
        <v>46180</v>
      </c>
      <c r="K19" s="32">
        <f t="shared" si="7"/>
        <v>9.7</v>
      </c>
      <c r="L19" s="31">
        <v>111406</v>
      </c>
      <c r="M19" s="32">
        <f t="shared" si="7"/>
        <v>3.6</v>
      </c>
      <c r="N19" s="31">
        <f t="shared" si="5"/>
        <v>40305</v>
      </c>
      <c r="O19" s="32">
        <f t="shared" si="8"/>
        <v>26.3</v>
      </c>
      <c r="P19" s="31">
        <v>25403</v>
      </c>
      <c r="Q19" s="32">
        <f t="shared" si="9"/>
        <v>27.6</v>
      </c>
      <c r="R19" s="31">
        <v>14902</v>
      </c>
      <c r="S19" s="32">
        <f t="shared" si="9"/>
        <v>24.2</v>
      </c>
      <c r="T19" s="28">
        <v>1767</v>
      </c>
      <c r="U19" s="29">
        <f t="shared" si="10"/>
        <v>8.9</v>
      </c>
    </row>
    <row r="20" spans="1:21" ht="14.25">
      <c r="A20" s="30" t="s">
        <v>332</v>
      </c>
      <c r="B20" s="31">
        <f t="shared" si="3"/>
        <v>36174</v>
      </c>
      <c r="C20" s="32">
        <f t="shared" si="0"/>
        <v>-4.4</v>
      </c>
      <c r="D20" s="31">
        <v>5749</v>
      </c>
      <c r="E20" s="32">
        <f t="shared" si="1"/>
        <v>-1.8</v>
      </c>
      <c r="F20" s="31">
        <v>30425</v>
      </c>
      <c r="G20" s="32">
        <f t="shared" si="2"/>
        <v>-4.9</v>
      </c>
      <c r="H20" s="31">
        <f t="shared" si="4"/>
        <v>154046</v>
      </c>
      <c r="I20" s="32">
        <f t="shared" si="6"/>
        <v>-2.2</v>
      </c>
      <c r="J20" s="31">
        <v>43820</v>
      </c>
      <c r="K20" s="32">
        <f t="shared" si="7"/>
        <v>-5.1</v>
      </c>
      <c r="L20" s="31">
        <v>110226</v>
      </c>
      <c r="M20" s="32">
        <f t="shared" si="7"/>
        <v>-1.1</v>
      </c>
      <c r="N20" s="31">
        <f t="shared" si="5"/>
        <v>44179</v>
      </c>
      <c r="O20" s="32">
        <f t="shared" si="8"/>
        <v>9.6</v>
      </c>
      <c r="P20" s="31">
        <v>28145</v>
      </c>
      <c r="Q20" s="32">
        <f t="shared" si="9"/>
        <v>10.8</v>
      </c>
      <c r="R20" s="31">
        <v>16034</v>
      </c>
      <c r="S20" s="32">
        <f t="shared" si="9"/>
        <v>7.6</v>
      </c>
      <c r="T20" s="28">
        <v>1670</v>
      </c>
      <c r="U20" s="29">
        <f t="shared" si="10"/>
        <v>-5.5</v>
      </c>
    </row>
    <row r="21" spans="1:21" ht="14.25">
      <c r="A21" s="30" t="s">
        <v>333</v>
      </c>
      <c r="B21" s="31">
        <f t="shared" si="3"/>
        <v>35998</v>
      </c>
      <c r="C21" s="32">
        <f t="shared" si="0"/>
        <v>-0.5</v>
      </c>
      <c r="D21" s="31">
        <v>6199</v>
      </c>
      <c r="E21" s="32">
        <f t="shared" si="1"/>
        <v>7.8</v>
      </c>
      <c r="F21" s="31">
        <v>29799</v>
      </c>
      <c r="G21" s="32">
        <f t="shared" si="2"/>
        <v>-2.1</v>
      </c>
      <c r="H21" s="31">
        <f t="shared" si="4"/>
        <v>164033</v>
      </c>
      <c r="I21" s="32">
        <f t="shared" si="6"/>
        <v>6.5</v>
      </c>
      <c r="J21" s="31">
        <v>46728</v>
      </c>
      <c r="K21" s="32">
        <f t="shared" si="7"/>
        <v>6.6</v>
      </c>
      <c r="L21" s="31">
        <v>117305</v>
      </c>
      <c r="M21" s="32">
        <f t="shared" si="7"/>
        <v>6.4</v>
      </c>
      <c r="N21" s="31">
        <f t="shared" si="5"/>
        <v>50181</v>
      </c>
      <c r="O21" s="32">
        <f t="shared" si="8"/>
        <v>13.6</v>
      </c>
      <c r="P21" s="31">
        <v>32153</v>
      </c>
      <c r="Q21" s="32">
        <f t="shared" si="9"/>
        <v>14.2</v>
      </c>
      <c r="R21" s="31">
        <v>18028</v>
      </c>
      <c r="S21" s="32">
        <f t="shared" si="9"/>
        <v>12.4</v>
      </c>
      <c r="T21" s="28">
        <v>1761</v>
      </c>
      <c r="U21" s="29">
        <f t="shared" si="10"/>
        <v>5.4</v>
      </c>
    </row>
    <row r="22" spans="1:21" ht="14.25">
      <c r="A22" s="30" t="s">
        <v>334</v>
      </c>
      <c r="B22" s="31">
        <f t="shared" si="3"/>
        <v>36404</v>
      </c>
      <c r="C22" s="32">
        <f t="shared" si="0"/>
        <v>1.1</v>
      </c>
      <c r="D22" s="31">
        <v>6927</v>
      </c>
      <c r="E22" s="32">
        <f t="shared" si="1"/>
        <v>11.7</v>
      </c>
      <c r="F22" s="31">
        <v>29477</v>
      </c>
      <c r="G22" s="32">
        <f t="shared" si="2"/>
        <v>-1.1</v>
      </c>
      <c r="H22" s="31">
        <f t="shared" si="4"/>
        <v>174515</v>
      </c>
      <c r="I22" s="32">
        <f t="shared" si="6"/>
        <v>6.4</v>
      </c>
      <c r="J22" s="31">
        <v>54872</v>
      </c>
      <c r="K22" s="32">
        <f t="shared" si="7"/>
        <v>17.4</v>
      </c>
      <c r="L22" s="31">
        <v>119643</v>
      </c>
      <c r="M22" s="32">
        <f t="shared" si="7"/>
        <v>2</v>
      </c>
      <c r="N22" s="31">
        <f t="shared" si="5"/>
        <v>62860</v>
      </c>
      <c r="O22" s="32">
        <f t="shared" si="8"/>
        <v>25.3</v>
      </c>
      <c r="P22" s="31">
        <v>41701</v>
      </c>
      <c r="Q22" s="32">
        <f t="shared" si="9"/>
        <v>29.7</v>
      </c>
      <c r="R22" s="31">
        <v>21159</v>
      </c>
      <c r="S22" s="32">
        <f t="shared" si="9"/>
        <v>17.4</v>
      </c>
      <c r="T22" s="28">
        <v>1968</v>
      </c>
      <c r="U22" s="29">
        <f t="shared" si="10"/>
        <v>11.8</v>
      </c>
    </row>
    <row r="23" spans="1:21" ht="14.25">
      <c r="A23" s="30" t="s">
        <v>335</v>
      </c>
      <c r="B23" s="31">
        <f>+D23+F23</f>
        <v>33864</v>
      </c>
      <c r="C23" s="32">
        <f t="shared" si="0"/>
        <v>-7</v>
      </c>
      <c r="D23" s="31">
        <v>6204</v>
      </c>
      <c r="E23" s="32">
        <f t="shared" si="1"/>
        <v>-10.4</v>
      </c>
      <c r="F23" s="31">
        <v>27660</v>
      </c>
      <c r="G23" s="32">
        <f t="shared" si="2"/>
        <v>-6.2</v>
      </c>
      <c r="H23" s="31">
        <f>+J23+L23</f>
        <v>175389</v>
      </c>
      <c r="I23" s="32">
        <f>ROUND((H23-H22)/H22*100,1)</f>
        <v>0.5</v>
      </c>
      <c r="J23" s="31">
        <v>51717</v>
      </c>
      <c r="K23" s="32">
        <f>ROUND((J23-J22)/J22*100,1)</f>
        <v>-5.7</v>
      </c>
      <c r="L23" s="31">
        <v>123672</v>
      </c>
      <c r="M23" s="32">
        <f>ROUND((L23-L22)/L22*100,1)</f>
        <v>3.4</v>
      </c>
      <c r="N23" s="31">
        <f>+P23+R23</f>
        <v>62272</v>
      </c>
      <c r="O23" s="32">
        <f>ROUND((N23-N22)/N22*100,1)</f>
        <v>-0.9</v>
      </c>
      <c r="P23" s="31">
        <v>39418</v>
      </c>
      <c r="Q23" s="32">
        <f>ROUND((P23-P22)/P22*100,1)</f>
        <v>-5.5</v>
      </c>
      <c r="R23" s="31">
        <v>22854</v>
      </c>
      <c r="S23" s="32">
        <f>ROUND((R23-R22)/R22*100,1)</f>
        <v>8</v>
      </c>
      <c r="T23" s="28">
        <v>2103</v>
      </c>
      <c r="U23" s="29">
        <f t="shared" si="10"/>
        <v>6.9</v>
      </c>
    </row>
    <row r="24" spans="1:21" ht="14.25">
      <c r="A24" s="30" t="s">
        <v>336</v>
      </c>
      <c r="B24" s="31">
        <f>+D24+F24</f>
        <v>32485</v>
      </c>
      <c r="C24" s="32">
        <f t="shared" si="0"/>
        <v>-4.1</v>
      </c>
      <c r="D24" s="31">
        <v>5823</v>
      </c>
      <c r="E24" s="32">
        <f t="shared" si="1"/>
        <v>-6.1</v>
      </c>
      <c r="F24" s="31">
        <v>26662</v>
      </c>
      <c r="G24" s="32">
        <f t="shared" si="2"/>
        <v>-3.6</v>
      </c>
      <c r="H24" s="31">
        <f>+J24+L24</f>
        <v>176035</v>
      </c>
      <c r="I24" s="32">
        <f>ROUND((H24-H23)/H23*100,1)</f>
        <v>0.4</v>
      </c>
      <c r="J24" s="31">
        <v>48718</v>
      </c>
      <c r="K24" s="32">
        <f>ROUND((J24-J23)/J23*100,1)</f>
        <v>-5.8</v>
      </c>
      <c r="L24" s="31">
        <v>127317</v>
      </c>
      <c r="M24" s="32">
        <f>ROUND((L24-L23)/L23*100,1)</f>
        <v>2.9</v>
      </c>
      <c r="N24" s="31">
        <f>+P24+R24</f>
        <v>60393</v>
      </c>
      <c r="O24" s="32">
        <f>ROUND((N24-N23)/N23*100,1)</f>
        <v>-3</v>
      </c>
      <c r="P24" s="31">
        <v>36422</v>
      </c>
      <c r="Q24" s="32">
        <f>ROUND((P24-P23)/P23*100,1)</f>
        <v>-7.6</v>
      </c>
      <c r="R24" s="31">
        <v>23971</v>
      </c>
      <c r="S24" s="32">
        <f>ROUND((R24-R23)/R23*100,1)</f>
        <v>4.9</v>
      </c>
      <c r="T24" s="28">
        <v>2279</v>
      </c>
      <c r="U24" s="29">
        <f>ROUND((T24-T23)/T23*100,1)</f>
        <v>8.4</v>
      </c>
    </row>
    <row r="25" spans="1:21" ht="14.25">
      <c r="A25" s="30" t="s">
        <v>337</v>
      </c>
      <c r="B25" s="31">
        <v>32036</v>
      </c>
      <c r="C25" s="32" t="s">
        <v>338</v>
      </c>
      <c r="D25" s="31">
        <v>6177</v>
      </c>
      <c r="E25" s="32" t="s">
        <v>339</v>
      </c>
      <c r="F25" s="31">
        <v>25859</v>
      </c>
      <c r="G25" s="32" t="s">
        <v>340</v>
      </c>
      <c r="H25" s="31">
        <v>180321</v>
      </c>
      <c r="I25" s="32" t="s">
        <v>341</v>
      </c>
      <c r="J25" s="31">
        <v>50483</v>
      </c>
      <c r="K25" s="32" t="s">
        <v>342</v>
      </c>
      <c r="L25" s="31">
        <v>129838</v>
      </c>
      <c r="M25" s="32" t="s">
        <v>343</v>
      </c>
      <c r="N25" s="31">
        <v>54836</v>
      </c>
      <c r="O25" s="32" t="s">
        <v>344</v>
      </c>
      <c r="P25" s="31">
        <v>33017</v>
      </c>
      <c r="Q25" s="32" t="s">
        <v>345</v>
      </c>
      <c r="R25" s="31">
        <v>21819</v>
      </c>
      <c r="S25" s="32" t="s">
        <v>346</v>
      </c>
      <c r="T25" s="28">
        <v>2320</v>
      </c>
      <c r="U25" s="29">
        <v>-1.1</v>
      </c>
    </row>
    <row r="27" ht="14.25">
      <c r="A27" s="33" t="s">
        <v>576</v>
      </c>
    </row>
  </sheetData>
  <printOptions/>
  <pageMargins left="0.75" right="0.75" top="1" bottom="1" header="0.512" footer="0.512"/>
  <pageSetup horizontalDpi="600" verticalDpi="600" orientation="landscape" paperSize="9" scale="90" r:id="rId2"/>
  <colBreaks count="1" manualBreakCount="1">
    <brk id="21" max="65535" man="1"/>
  </colBreaks>
  <drawing r:id="rId1"/>
</worksheet>
</file>

<file path=xl/worksheets/sheet4.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9.00390625" defaultRowHeight="13.5"/>
  <cols>
    <col min="1" max="1" width="3.625" style="35" customWidth="1"/>
    <col min="2" max="2" width="18.75390625" style="73" customWidth="1"/>
    <col min="3" max="4" width="9.00390625" style="74" customWidth="1"/>
    <col min="5" max="5" width="9.00390625" style="75" customWidth="1"/>
    <col min="6" max="12" width="9.00390625" style="74" customWidth="1"/>
    <col min="13" max="14" width="9.00390625" style="34" customWidth="1"/>
    <col min="15" max="16384" width="11.00390625" style="34" customWidth="1"/>
  </cols>
  <sheetData>
    <row r="1" spans="1:14" ht="14.25">
      <c r="A1" s="175" t="s">
        <v>347</v>
      </c>
      <c r="B1" s="175"/>
      <c r="C1" s="175"/>
      <c r="D1" s="175"/>
      <c r="E1" s="175"/>
      <c r="F1" s="175"/>
      <c r="G1" s="175"/>
      <c r="H1" s="175"/>
      <c r="I1" s="175"/>
      <c r="J1" s="175"/>
      <c r="K1" s="175"/>
      <c r="L1" s="175"/>
      <c r="M1" s="175"/>
      <c r="N1" s="175"/>
    </row>
    <row r="2" spans="1:14" s="35" customFormat="1" ht="33.75" customHeight="1">
      <c r="A2" s="176" t="s">
        <v>348</v>
      </c>
      <c r="B2" s="177"/>
      <c r="C2" s="179" t="s">
        <v>349</v>
      </c>
      <c r="D2" s="180"/>
      <c r="E2" s="180"/>
      <c r="F2" s="181" t="s">
        <v>350</v>
      </c>
      <c r="G2" s="182"/>
      <c r="H2" s="182"/>
      <c r="I2" s="181" t="s">
        <v>351</v>
      </c>
      <c r="J2" s="182"/>
      <c r="K2" s="183"/>
      <c r="L2" s="179" t="s">
        <v>352</v>
      </c>
      <c r="M2" s="180"/>
      <c r="N2" s="184"/>
    </row>
    <row r="3" spans="1:14" s="35" customFormat="1" ht="15.75" customHeight="1">
      <c r="A3" s="178"/>
      <c r="B3" s="57"/>
      <c r="C3" s="36" t="s">
        <v>336</v>
      </c>
      <c r="D3" s="36" t="s">
        <v>337</v>
      </c>
      <c r="E3" s="37" t="s">
        <v>353</v>
      </c>
      <c r="F3" s="38" t="s">
        <v>354</v>
      </c>
      <c r="G3" s="36" t="s">
        <v>337</v>
      </c>
      <c r="H3" s="36" t="s">
        <v>313</v>
      </c>
      <c r="I3" s="36" t="s">
        <v>336</v>
      </c>
      <c r="J3" s="36" t="s">
        <v>337</v>
      </c>
      <c r="K3" s="36" t="s">
        <v>313</v>
      </c>
      <c r="L3" s="39" t="s">
        <v>336</v>
      </c>
      <c r="M3" s="39" t="s">
        <v>337</v>
      </c>
      <c r="N3" s="39" t="s">
        <v>313</v>
      </c>
    </row>
    <row r="4" spans="1:14" s="45" customFormat="1" ht="15.75" customHeight="1">
      <c r="A4" s="40" t="s">
        <v>355</v>
      </c>
      <c r="B4" s="41"/>
      <c r="C4" s="42">
        <f>SUM(C5,C29)</f>
        <v>32485</v>
      </c>
      <c r="D4" s="42">
        <f>SUM(D5,D29)</f>
        <v>32036</v>
      </c>
      <c r="E4" s="43">
        <v>-7.3682262591370336</v>
      </c>
      <c r="F4" s="42">
        <f>SUM(F5,F29)</f>
        <v>176035</v>
      </c>
      <c r="G4" s="42">
        <f>SUM(G5,G29)</f>
        <v>180321</v>
      </c>
      <c r="H4" s="43">
        <v>-3.1384632942451973</v>
      </c>
      <c r="I4" s="42">
        <f>SUM(I5,I29)</f>
        <v>603932315</v>
      </c>
      <c r="J4" s="42">
        <f>SUM(J5,J29)</f>
        <v>548364114</v>
      </c>
      <c r="K4" s="43">
        <v>-14.698319797395087</v>
      </c>
      <c r="L4" s="42">
        <v>2279467</v>
      </c>
      <c r="M4" s="42">
        <v>2320427</v>
      </c>
      <c r="N4" s="44">
        <v>-1.0901232612711698</v>
      </c>
    </row>
    <row r="5" spans="1:14" s="51" customFormat="1" ht="15.75" customHeight="1">
      <c r="A5" s="46" t="s">
        <v>356</v>
      </c>
      <c r="B5" s="47"/>
      <c r="C5" s="48">
        <f>SUM(C6,C8,C11,C14,C19,C24)</f>
        <v>5823</v>
      </c>
      <c r="D5" s="48">
        <f>SUM(D6,D8,D11,D14,D19,D24)</f>
        <v>6177</v>
      </c>
      <c r="E5" s="49">
        <v>-4.0192373754723505</v>
      </c>
      <c r="F5" s="48">
        <f>SUM(F6,F8,F11,F14,F19,F24)</f>
        <v>48718</v>
      </c>
      <c r="G5" s="48">
        <f>SUM(G6,G8,G11,G14,G19,G24)</f>
        <v>50483</v>
      </c>
      <c r="H5" s="49">
        <v>-5.517581131843096</v>
      </c>
      <c r="I5" s="48">
        <f>SUM(I6,I8,I11,I14,I19,I24)</f>
        <v>364224617</v>
      </c>
      <c r="J5" s="48">
        <f>SUM(J6,J8,J11,J14,J19,J24)</f>
        <v>330167550</v>
      </c>
      <c r="K5" s="49">
        <v>-16.573009653323123</v>
      </c>
      <c r="L5" s="50" t="s">
        <v>317</v>
      </c>
      <c r="M5" s="50" t="s">
        <v>317</v>
      </c>
      <c r="N5" s="50" t="s">
        <v>317</v>
      </c>
    </row>
    <row r="6" spans="1:14" s="45" customFormat="1" ht="15.75" customHeight="1">
      <c r="A6" s="52">
        <v>48</v>
      </c>
      <c r="B6" s="53" t="s">
        <v>357</v>
      </c>
      <c r="C6" s="54">
        <f>SUM(C7)</f>
        <v>17</v>
      </c>
      <c r="D6" s="54">
        <f>SUM(D7)</f>
        <v>27</v>
      </c>
      <c r="E6" s="55">
        <v>58.823529411764696</v>
      </c>
      <c r="F6" s="54">
        <f>SUM(F7)</f>
        <v>193</v>
      </c>
      <c r="G6" s="54">
        <f>SUM(G7)</f>
        <v>394</v>
      </c>
      <c r="H6" s="55">
        <v>104.14507772020727</v>
      </c>
      <c r="I6" s="54">
        <f>SUM(I7)</f>
        <v>1522453</v>
      </c>
      <c r="J6" s="54">
        <f>SUM(J7)</f>
        <v>8325994</v>
      </c>
      <c r="K6" s="55">
        <v>446.8801992573827</v>
      </c>
      <c r="L6" s="54" t="s">
        <v>317</v>
      </c>
      <c r="M6" s="54" t="s">
        <v>317</v>
      </c>
      <c r="N6" s="54" t="s">
        <v>317</v>
      </c>
    </row>
    <row r="7" spans="1:14" ht="15.75" customHeight="1">
      <c r="A7" s="56">
        <v>481</v>
      </c>
      <c r="B7" s="57" t="s">
        <v>358</v>
      </c>
      <c r="C7" s="58">
        <v>17</v>
      </c>
      <c r="D7" s="58">
        <v>27</v>
      </c>
      <c r="E7" s="59">
        <v>58.823529411764696</v>
      </c>
      <c r="F7" s="58">
        <v>193</v>
      </c>
      <c r="G7" s="58">
        <v>394</v>
      </c>
      <c r="H7" s="59">
        <v>104.14507772020727</v>
      </c>
      <c r="I7" s="58">
        <v>1522453</v>
      </c>
      <c r="J7" s="58">
        <v>8325994</v>
      </c>
      <c r="K7" s="59">
        <v>446.8801992573827</v>
      </c>
      <c r="L7" s="60" t="s">
        <v>317</v>
      </c>
      <c r="M7" s="60" t="s">
        <v>317</v>
      </c>
      <c r="N7" s="60" t="s">
        <v>317</v>
      </c>
    </row>
    <row r="8" spans="1:14" ht="15.75" customHeight="1">
      <c r="A8" s="61">
        <v>49</v>
      </c>
      <c r="B8" s="62" t="s">
        <v>359</v>
      </c>
      <c r="C8" s="63">
        <f>SUM(C9:C10)</f>
        <v>205</v>
      </c>
      <c r="D8" s="63">
        <f>SUM(D9:D10)</f>
        <v>195</v>
      </c>
      <c r="E8" s="64">
        <v>-8.780487804878046</v>
      </c>
      <c r="F8" s="63">
        <f>SUM(F9:F10)</f>
        <v>1346</v>
      </c>
      <c r="G8" s="63">
        <f>SUM(G9:G10)</f>
        <v>1259</v>
      </c>
      <c r="H8" s="64">
        <v>-8.172362555720659</v>
      </c>
      <c r="I8" s="63">
        <f>SUM(I9:I10)</f>
        <v>5621568</v>
      </c>
      <c r="J8" s="63">
        <f>SUM(J9:J10)</f>
        <v>4518994</v>
      </c>
      <c r="K8" s="64">
        <v>-20.48645502464793</v>
      </c>
      <c r="L8" s="65" t="s">
        <v>317</v>
      </c>
      <c r="M8" s="65" t="s">
        <v>317</v>
      </c>
      <c r="N8" s="65" t="s">
        <v>317</v>
      </c>
    </row>
    <row r="9" spans="1:14" ht="15.75" customHeight="1">
      <c r="A9" s="66">
        <v>491</v>
      </c>
      <c r="B9" s="67" t="s">
        <v>360</v>
      </c>
      <c r="C9" s="58">
        <v>36</v>
      </c>
      <c r="D9" s="58">
        <v>33</v>
      </c>
      <c r="E9" s="59">
        <v>-16.666666666666664</v>
      </c>
      <c r="F9" s="58">
        <v>115</v>
      </c>
      <c r="G9" s="58">
        <v>139</v>
      </c>
      <c r="H9" s="59">
        <v>16.521739130434774</v>
      </c>
      <c r="I9" s="58">
        <v>755690</v>
      </c>
      <c r="J9" s="58">
        <v>619149</v>
      </c>
      <c r="K9" s="59">
        <v>-18.217523058396967</v>
      </c>
      <c r="L9" s="60" t="s">
        <v>317</v>
      </c>
      <c r="M9" s="60" t="s">
        <v>317</v>
      </c>
      <c r="N9" s="60" t="s">
        <v>317</v>
      </c>
    </row>
    <row r="10" spans="1:14" ht="15.75" customHeight="1">
      <c r="A10" s="66">
        <v>492</v>
      </c>
      <c r="B10" s="67" t="s">
        <v>361</v>
      </c>
      <c r="C10" s="58">
        <v>169</v>
      </c>
      <c r="D10" s="58">
        <v>162</v>
      </c>
      <c r="E10" s="59">
        <v>-7.100591715976334</v>
      </c>
      <c r="F10" s="58">
        <v>1231</v>
      </c>
      <c r="G10" s="58">
        <v>1120</v>
      </c>
      <c r="H10" s="59">
        <v>-10.479285134037363</v>
      </c>
      <c r="I10" s="58">
        <v>4865878</v>
      </c>
      <c r="J10" s="58">
        <v>3899845</v>
      </c>
      <c r="K10" s="59">
        <v>-20.838829086960253</v>
      </c>
      <c r="L10" s="60" t="s">
        <v>317</v>
      </c>
      <c r="M10" s="60" t="s">
        <v>317</v>
      </c>
      <c r="N10" s="60" t="s">
        <v>317</v>
      </c>
    </row>
    <row r="11" spans="1:14" ht="15.75" customHeight="1">
      <c r="A11" s="61">
        <v>50</v>
      </c>
      <c r="B11" s="62" t="s">
        <v>362</v>
      </c>
      <c r="C11" s="63">
        <f>SUM(C12:C13)</f>
        <v>1520</v>
      </c>
      <c r="D11" s="63">
        <f>SUM(D12:D13)</f>
        <v>1622</v>
      </c>
      <c r="E11" s="64">
        <v>-3.68421052631579</v>
      </c>
      <c r="F11" s="63">
        <f>SUM(F12:F13)</f>
        <v>15047</v>
      </c>
      <c r="G11" s="63">
        <f>SUM(G12:G13)</f>
        <v>15343</v>
      </c>
      <c r="H11" s="64">
        <v>-8.311205523101439</v>
      </c>
      <c r="I11" s="63">
        <f>SUM(I12:I13)</f>
        <v>129201388</v>
      </c>
      <c r="J11" s="63">
        <v>122144450</v>
      </c>
      <c r="K11" s="64">
        <v>-14.76015259345499</v>
      </c>
      <c r="L11" s="65" t="s">
        <v>317</v>
      </c>
      <c r="M11" s="65" t="s">
        <v>317</v>
      </c>
      <c r="N11" s="65" t="s">
        <v>317</v>
      </c>
    </row>
    <row r="12" spans="1:14" ht="15.75" customHeight="1">
      <c r="A12" s="66">
        <v>501</v>
      </c>
      <c r="B12" s="67" t="s">
        <v>363</v>
      </c>
      <c r="C12" s="58">
        <v>679</v>
      </c>
      <c r="D12" s="58">
        <v>719</v>
      </c>
      <c r="E12" s="59">
        <v>-0.2962962962962945</v>
      </c>
      <c r="F12" s="58">
        <v>6777</v>
      </c>
      <c r="G12" s="58">
        <v>6832</v>
      </c>
      <c r="H12" s="59">
        <v>-8.253156945279617</v>
      </c>
      <c r="I12" s="58">
        <v>66106866</v>
      </c>
      <c r="J12" s="58">
        <v>62185179</v>
      </c>
      <c r="K12" s="59">
        <v>-12.408789733331037</v>
      </c>
      <c r="L12" s="60" t="s">
        <v>317</v>
      </c>
      <c r="M12" s="60" t="s">
        <v>317</v>
      </c>
      <c r="N12" s="60" t="s">
        <v>317</v>
      </c>
    </row>
    <row r="13" spans="1:14" ht="15.75" customHeight="1">
      <c r="A13" s="66">
        <v>502</v>
      </c>
      <c r="B13" s="67" t="s">
        <v>364</v>
      </c>
      <c r="C13" s="58">
        <v>841</v>
      </c>
      <c r="D13" s="58">
        <v>903</v>
      </c>
      <c r="E13" s="59">
        <v>-6.390532544378702</v>
      </c>
      <c r="F13" s="58">
        <v>8270</v>
      </c>
      <c r="G13" s="58">
        <v>8511</v>
      </c>
      <c r="H13" s="59">
        <v>-8.357108892058962</v>
      </c>
      <c r="I13" s="58">
        <v>63094522</v>
      </c>
      <c r="J13" s="58">
        <v>59959271</v>
      </c>
      <c r="K13" s="59">
        <v>-17.196720756917927</v>
      </c>
      <c r="L13" s="60" t="s">
        <v>317</v>
      </c>
      <c r="M13" s="60" t="s">
        <v>317</v>
      </c>
      <c r="N13" s="60" t="s">
        <v>317</v>
      </c>
    </row>
    <row r="14" spans="1:14" ht="15.75" customHeight="1">
      <c r="A14" s="61">
        <v>51</v>
      </c>
      <c r="B14" s="62" t="s">
        <v>365</v>
      </c>
      <c r="C14" s="63">
        <f>SUM(C15:C18)</f>
        <v>1453</v>
      </c>
      <c r="D14" s="63">
        <f>SUM(D15:D18)</f>
        <v>1478</v>
      </c>
      <c r="E14" s="64">
        <v>-9.15977961432507</v>
      </c>
      <c r="F14" s="63">
        <f>SUM(F15:F18)</f>
        <v>10596</v>
      </c>
      <c r="G14" s="63">
        <f>SUM(G15:G18)</f>
        <v>10538</v>
      </c>
      <c r="H14" s="64">
        <v>-9.321232747211194</v>
      </c>
      <c r="I14" s="63">
        <f>SUM(I15:I18)</f>
        <v>79224674</v>
      </c>
      <c r="J14" s="63">
        <f>SUM(J15:J18)</f>
        <v>61991567</v>
      </c>
      <c r="K14" s="64">
        <v>-22.38719311301808</v>
      </c>
      <c r="L14" s="65" t="s">
        <v>317</v>
      </c>
      <c r="M14" s="65" t="s">
        <v>317</v>
      </c>
      <c r="N14" s="65" t="s">
        <v>317</v>
      </c>
    </row>
    <row r="15" spans="1:14" ht="15.75" customHeight="1">
      <c r="A15" s="66">
        <v>511</v>
      </c>
      <c r="B15" s="67" t="s">
        <v>366</v>
      </c>
      <c r="C15" s="58">
        <v>828</v>
      </c>
      <c r="D15" s="58">
        <v>892</v>
      </c>
      <c r="E15" s="59">
        <v>-4.111245465538094</v>
      </c>
      <c r="F15" s="58">
        <v>6026</v>
      </c>
      <c r="G15" s="58">
        <v>6449</v>
      </c>
      <c r="H15" s="59">
        <v>-3.0459387483355527</v>
      </c>
      <c r="I15" s="58">
        <v>45814980</v>
      </c>
      <c r="J15" s="58">
        <v>36894618</v>
      </c>
      <c r="K15" s="59">
        <v>-15.830401169439213</v>
      </c>
      <c r="L15" s="60" t="s">
        <v>317</v>
      </c>
      <c r="M15" s="60" t="s">
        <v>317</v>
      </c>
      <c r="N15" s="60" t="s">
        <v>317</v>
      </c>
    </row>
    <row r="16" spans="1:14" ht="15.75" customHeight="1">
      <c r="A16" s="66">
        <v>512</v>
      </c>
      <c r="B16" s="67" t="s">
        <v>367</v>
      </c>
      <c r="C16" s="58">
        <v>193</v>
      </c>
      <c r="D16" s="58">
        <v>174</v>
      </c>
      <c r="E16" s="59">
        <v>-17.098445595854926</v>
      </c>
      <c r="F16" s="58">
        <v>1384</v>
      </c>
      <c r="G16" s="58">
        <v>1357</v>
      </c>
      <c r="H16" s="59">
        <v>-8.59826589595376</v>
      </c>
      <c r="I16" s="58">
        <v>8921938</v>
      </c>
      <c r="J16" s="58">
        <v>8209714</v>
      </c>
      <c r="K16" s="59">
        <v>-12.526392808378628</v>
      </c>
      <c r="L16" s="60" t="s">
        <v>317</v>
      </c>
      <c r="M16" s="60" t="s">
        <v>317</v>
      </c>
      <c r="N16" s="60" t="s">
        <v>317</v>
      </c>
    </row>
    <row r="17" spans="1:14" ht="15.75" customHeight="1">
      <c r="A17" s="66">
        <v>513</v>
      </c>
      <c r="B17" s="67" t="s">
        <v>368</v>
      </c>
      <c r="C17" s="58">
        <v>223</v>
      </c>
      <c r="D17" s="58">
        <v>203</v>
      </c>
      <c r="E17" s="59">
        <v>-18.83408071748879</v>
      </c>
      <c r="F17" s="58">
        <v>2072</v>
      </c>
      <c r="G17" s="58">
        <v>1788</v>
      </c>
      <c r="H17" s="59">
        <v>-19.64285714285714</v>
      </c>
      <c r="I17" s="58">
        <v>22384693</v>
      </c>
      <c r="J17" s="58">
        <v>15331398</v>
      </c>
      <c r="K17" s="59">
        <v>-36.84601794628142</v>
      </c>
      <c r="L17" s="60" t="s">
        <v>317</v>
      </c>
      <c r="M17" s="60" t="s">
        <v>317</v>
      </c>
      <c r="N17" s="60" t="s">
        <v>317</v>
      </c>
    </row>
    <row r="18" spans="1:14" ht="15.75" customHeight="1">
      <c r="A18" s="66">
        <v>514</v>
      </c>
      <c r="B18" s="67" t="s">
        <v>369</v>
      </c>
      <c r="C18" s="58">
        <v>209</v>
      </c>
      <c r="D18" s="58">
        <v>209</v>
      </c>
      <c r="E18" s="59">
        <v>-11.483253588516751</v>
      </c>
      <c r="F18" s="58">
        <v>1114</v>
      </c>
      <c r="G18" s="58">
        <v>944</v>
      </c>
      <c r="H18" s="59">
        <v>-24.8653500897666</v>
      </c>
      <c r="I18" s="58">
        <v>2103063</v>
      </c>
      <c r="J18" s="58">
        <v>1555837</v>
      </c>
      <c r="K18" s="59">
        <v>-36.49942964143252</v>
      </c>
      <c r="L18" s="60" t="s">
        <v>317</v>
      </c>
      <c r="M18" s="60" t="s">
        <v>317</v>
      </c>
      <c r="N18" s="60" t="s">
        <v>317</v>
      </c>
    </row>
    <row r="19" spans="1:14" ht="15.75" customHeight="1">
      <c r="A19" s="61">
        <v>52</v>
      </c>
      <c r="B19" s="62" t="s">
        <v>370</v>
      </c>
      <c r="C19" s="63">
        <f>SUM(C20:C23)</f>
        <v>1423</v>
      </c>
      <c r="D19" s="63">
        <f>SUM(D20:D23)</f>
        <v>1488</v>
      </c>
      <c r="E19" s="64">
        <v>-3.3731553056921992</v>
      </c>
      <c r="F19" s="63">
        <f>SUM(F20:F23)</f>
        <v>12166</v>
      </c>
      <c r="G19" s="63">
        <f>SUM(G20:G23)</f>
        <v>12463</v>
      </c>
      <c r="H19" s="64">
        <v>-3.123458819661351</v>
      </c>
      <c r="I19" s="63">
        <f>SUM(I20:I23)</f>
        <v>96881315</v>
      </c>
      <c r="J19" s="63">
        <f>SUM(J20:J23)</f>
        <v>77948523</v>
      </c>
      <c r="K19" s="64">
        <v>-22.993737234057974</v>
      </c>
      <c r="L19" s="65" t="s">
        <v>317</v>
      </c>
      <c r="M19" s="65" t="s">
        <v>317</v>
      </c>
      <c r="N19" s="65" t="s">
        <v>317</v>
      </c>
    </row>
    <row r="20" spans="1:14" ht="15.75" customHeight="1">
      <c r="A20" s="66">
        <v>521</v>
      </c>
      <c r="B20" s="67" t="s">
        <v>371</v>
      </c>
      <c r="C20" s="58">
        <v>560</v>
      </c>
      <c r="D20" s="58">
        <v>589</v>
      </c>
      <c r="E20" s="59">
        <v>-2.67857142857143</v>
      </c>
      <c r="F20" s="58">
        <v>4193</v>
      </c>
      <c r="G20" s="58">
        <v>4357</v>
      </c>
      <c r="H20" s="59">
        <v>-3.529692344383495</v>
      </c>
      <c r="I20" s="58">
        <v>27319269</v>
      </c>
      <c r="J20" s="58">
        <v>21326049</v>
      </c>
      <c r="K20" s="59">
        <v>-24.768872842095448</v>
      </c>
      <c r="L20" s="60" t="s">
        <v>317</v>
      </c>
      <c r="M20" s="60" t="s">
        <v>317</v>
      </c>
      <c r="N20" s="60" t="s">
        <v>317</v>
      </c>
    </row>
    <row r="21" spans="1:14" ht="15.75" customHeight="1">
      <c r="A21" s="66">
        <v>522</v>
      </c>
      <c r="B21" s="67" t="s">
        <v>372</v>
      </c>
      <c r="C21" s="58">
        <v>321</v>
      </c>
      <c r="D21" s="58">
        <v>321</v>
      </c>
      <c r="E21" s="59">
        <v>-6.542056074766355</v>
      </c>
      <c r="F21" s="58">
        <v>3704</v>
      </c>
      <c r="G21" s="58">
        <v>3575</v>
      </c>
      <c r="H21" s="59">
        <v>-5.966522678185749</v>
      </c>
      <c r="I21" s="58">
        <v>29886079</v>
      </c>
      <c r="J21" s="58">
        <v>25088308</v>
      </c>
      <c r="K21" s="59">
        <v>-16.842818357001597</v>
      </c>
      <c r="L21" s="60" t="s">
        <v>317</v>
      </c>
      <c r="M21" s="60" t="s">
        <v>317</v>
      </c>
      <c r="N21" s="60" t="s">
        <v>317</v>
      </c>
    </row>
    <row r="22" spans="1:14" ht="15.75" customHeight="1">
      <c r="A22" s="66">
        <v>523</v>
      </c>
      <c r="B22" s="67" t="s">
        <v>373</v>
      </c>
      <c r="C22" s="58">
        <v>382</v>
      </c>
      <c r="D22" s="58">
        <v>378</v>
      </c>
      <c r="E22" s="59">
        <v>-9.424083769633507</v>
      </c>
      <c r="F22" s="58">
        <v>3166</v>
      </c>
      <c r="G22" s="58">
        <v>3233</v>
      </c>
      <c r="H22" s="59">
        <v>-3.8850284270372737</v>
      </c>
      <c r="I22" s="58">
        <v>33055234</v>
      </c>
      <c r="J22" s="58">
        <v>23888878</v>
      </c>
      <c r="K22" s="59">
        <v>-33.59186021796125</v>
      </c>
      <c r="L22" s="60" t="s">
        <v>317</v>
      </c>
      <c r="M22" s="60" t="s">
        <v>317</v>
      </c>
      <c r="N22" s="60" t="s">
        <v>317</v>
      </c>
    </row>
    <row r="23" spans="1:14" ht="15.75" customHeight="1">
      <c r="A23" s="66">
        <v>529</v>
      </c>
      <c r="B23" s="67" t="s">
        <v>374</v>
      </c>
      <c r="C23" s="58">
        <v>160</v>
      </c>
      <c r="D23" s="58">
        <v>200</v>
      </c>
      <c r="E23" s="59">
        <v>15</v>
      </c>
      <c r="F23" s="58">
        <v>1103</v>
      </c>
      <c r="G23" s="58">
        <v>1298</v>
      </c>
      <c r="H23" s="59">
        <v>10.154125113327295</v>
      </c>
      <c r="I23" s="58">
        <v>6620733</v>
      </c>
      <c r="J23" s="58">
        <v>7645288</v>
      </c>
      <c r="K23" s="59">
        <v>9.478799401818506</v>
      </c>
      <c r="L23" s="60" t="s">
        <v>317</v>
      </c>
      <c r="M23" s="60" t="s">
        <v>317</v>
      </c>
      <c r="N23" s="60" t="s">
        <v>317</v>
      </c>
    </row>
    <row r="24" spans="1:14" ht="15.75" customHeight="1">
      <c r="A24" s="61">
        <v>53</v>
      </c>
      <c r="B24" s="62" t="s">
        <v>375</v>
      </c>
      <c r="C24" s="63">
        <f>SUM(C25:C28)</f>
        <v>1205</v>
      </c>
      <c r="D24" s="63">
        <f>SUM(D25:D28)</f>
        <v>1367</v>
      </c>
      <c r="E24" s="64">
        <v>0.9128630705394158</v>
      </c>
      <c r="F24" s="63">
        <f>SUM(F25:F28)</f>
        <v>9370</v>
      </c>
      <c r="G24" s="63">
        <f>SUM(G25:G28)</f>
        <v>10486</v>
      </c>
      <c r="H24" s="64">
        <v>-1.7182497331910351</v>
      </c>
      <c r="I24" s="63">
        <f>SUM(I25:I28)</f>
        <v>51773219</v>
      </c>
      <c r="J24" s="63">
        <f>SUM(J25:J28)</f>
        <v>55238022</v>
      </c>
      <c r="K24" s="64">
        <v>-14.175492931973189</v>
      </c>
      <c r="L24" s="65" t="s">
        <v>317</v>
      </c>
      <c r="M24" s="65" t="s">
        <v>317</v>
      </c>
      <c r="N24" s="65" t="s">
        <v>317</v>
      </c>
    </row>
    <row r="25" spans="1:14" ht="15.75" customHeight="1">
      <c r="A25" s="66">
        <v>531</v>
      </c>
      <c r="B25" s="67" t="s">
        <v>376</v>
      </c>
      <c r="C25" s="58">
        <v>321</v>
      </c>
      <c r="D25" s="58">
        <v>306</v>
      </c>
      <c r="E25" s="59">
        <v>-14.330218068535828</v>
      </c>
      <c r="F25" s="58">
        <v>2177</v>
      </c>
      <c r="G25" s="58">
        <v>1923</v>
      </c>
      <c r="H25" s="59">
        <v>-17.31740927882407</v>
      </c>
      <c r="I25" s="58">
        <v>9268329</v>
      </c>
      <c r="J25" s="58">
        <v>7217345</v>
      </c>
      <c r="K25" s="59">
        <v>-28.94734315106855</v>
      </c>
      <c r="L25" s="60" t="s">
        <v>317</v>
      </c>
      <c r="M25" s="60" t="s">
        <v>317</v>
      </c>
      <c r="N25" s="60" t="s">
        <v>317</v>
      </c>
    </row>
    <row r="26" spans="1:14" ht="15.75" customHeight="1">
      <c r="A26" s="66">
        <v>532</v>
      </c>
      <c r="B26" s="67" t="s">
        <v>377</v>
      </c>
      <c r="C26" s="58">
        <v>280</v>
      </c>
      <c r="D26" s="58">
        <v>379</v>
      </c>
      <c r="E26" s="59">
        <v>17.5</v>
      </c>
      <c r="F26" s="58">
        <v>2963</v>
      </c>
      <c r="G26" s="58">
        <v>3563</v>
      </c>
      <c r="H26" s="59">
        <v>-0.80998987512656</v>
      </c>
      <c r="I26" s="58">
        <v>21017639</v>
      </c>
      <c r="J26" s="58">
        <v>19207253</v>
      </c>
      <c r="K26" s="59">
        <v>-18.068823049058935</v>
      </c>
      <c r="L26" s="60" t="s">
        <v>317</v>
      </c>
      <c r="M26" s="60" t="s">
        <v>317</v>
      </c>
      <c r="N26" s="60" t="s">
        <v>317</v>
      </c>
    </row>
    <row r="27" spans="1:14" ht="15.75" customHeight="1">
      <c r="A27" s="66">
        <v>533</v>
      </c>
      <c r="B27" s="67" t="s">
        <v>378</v>
      </c>
      <c r="C27" s="58">
        <v>19</v>
      </c>
      <c r="D27" s="58">
        <v>5</v>
      </c>
      <c r="E27" s="59">
        <v>-73.6842105263158</v>
      </c>
      <c r="F27" s="58">
        <v>77</v>
      </c>
      <c r="G27" s="58">
        <v>15</v>
      </c>
      <c r="H27" s="59">
        <v>-80.51948051948052</v>
      </c>
      <c r="I27" s="60" t="s">
        <v>317</v>
      </c>
      <c r="J27" s="60" t="s">
        <v>317</v>
      </c>
      <c r="K27" s="60" t="s">
        <v>317</v>
      </c>
      <c r="L27" s="60" t="s">
        <v>317</v>
      </c>
      <c r="M27" s="60" t="s">
        <v>317</v>
      </c>
      <c r="N27" s="60" t="s">
        <v>317</v>
      </c>
    </row>
    <row r="28" spans="1:14" ht="15.75" customHeight="1">
      <c r="A28" s="66">
        <v>539</v>
      </c>
      <c r="B28" s="67" t="s">
        <v>379</v>
      </c>
      <c r="C28" s="58">
        <v>585</v>
      </c>
      <c r="D28" s="58">
        <v>677</v>
      </c>
      <c r="E28" s="59">
        <v>3.7606837606837695</v>
      </c>
      <c r="F28" s="58">
        <v>4153</v>
      </c>
      <c r="G28" s="58">
        <v>4985</v>
      </c>
      <c r="H28" s="59">
        <v>7.271851673489049</v>
      </c>
      <c r="I28" s="58">
        <v>21487251</v>
      </c>
      <c r="J28" s="58">
        <v>28813424</v>
      </c>
      <c r="K28" s="59">
        <v>-3.995550663972791</v>
      </c>
      <c r="L28" s="60" t="s">
        <v>317</v>
      </c>
      <c r="M28" s="60" t="s">
        <v>317</v>
      </c>
      <c r="N28" s="60" t="s">
        <v>317</v>
      </c>
    </row>
    <row r="29" spans="1:14" ht="15.75" customHeight="1">
      <c r="A29" s="68" t="s">
        <v>380</v>
      </c>
      <c r="B29" s="69"/>
      <c r="C29" s="70">
        <f>SUM(C30,C33,C39,C49,C52,C58)</f>
        <v>26662</v>
      </c>
      <c r="D29" s="70">
        <f>SUM(D30,D33,D39,D49,D52,D58)</f>
        <v>25859</v>
      </c>
      <c r="E29" s="71">
        <v>-8.10119920303748</v>
      </c>
      <c r="F29" s="70">
        <f>SUM(F30,F33,F39,F49,F52,F58)</f>
        <v>127317</v>
      </c>
      <c r="G29" s="70">
        <f>SUM(G30,G33,G39,G49,G52,G58)</f>
        <v>129838</v>
      </c>
      <c r="H29" s="71">
        <v>-2.2224329792615127</v>
      </c>
      <c r="I29" s="70">
        <f>SUM(I30,I33,I39,I49,I52,I58)</f>
        <v>239707698</v>
      </c>
      <c r="J29" s="70">
        <f>SUM(J30,J33,J39,J49,J52,J58)</f>
        <v>218196564</v>
      </c>
      <c r="K29" s="71">
        <v>-11.843076053900736</v>
      </c>
      <c r="L29" s="70">
        <f>SUM(L30,L33,L39,L49,L52,L58)</f>
        <v>2279467</v>
      </c>
      <c r="M29" s="70">
        <f>SUM(M30,M33,M39,M49,M52,M58)</f>
        <v>2320427</v>
      </c>
      <c r="N29" s="71">
        <v>-1.0901232612711698</v>
      </c>
    </row>
    <row r="30" spans="1:14" ht="15.75" customHeight="1">
      <c r="A30" s="61">
        <v>54</v>
      </c>
      <c r="B30" s="62" t="s">
        <v>381</v>
      </c>
      <c r="C30" s="63">
        <f>SUM(C31:C32)</f>
        <v>100</v>
      </c>
      <c r="D30" s="63">
        <f>SUM(D31:D32)</f>
        <v>151</v>
      </c>
      <c r="E30" s="64">
        <v>17.741935483870975</v>
      </c>
      <c r="F30" s="63">
        <f>SUM(F31:F32)</f>
        <v>7672</v>
      </c>
      <c r="G30" s="63">
        <f>SUM(G31:G32)</f>
        <v>7666</v>
      </c>
      <c r="H30" s="64">
        <v>-5.261823253455056</v>
      </c>
      <c r="I30" s="63">
        <f>SUM(I31:I32)</f>
        <v>22877925</v>
      </c>
      <c r="J30" s="63">
        <f>SUM(J31:J32)</f>
        <v>22618092</v>
      </c>
      <c r="K30" s="64">
        <v>-4.9817180132316725</v>
      </c>
      <c r="L30" s="63">
        <f>SUM(L31:L32)</f>
        <v>287905</v>
      </c>
      <c r="M30" s="63">
        <f>SUM(M31:M32)</f>
        <v>319339</v>
      </c>
      <c r="N30" s="64">
        <v>8.011560178407983</v>
      </c>
    </row>
    <row r="31" spans="1:14" ht="15.75" customHeight="1">
      <c r="A31" s="66">
        <v>541</v>
      </c>
      <c r="B31" s="67" t="s">
        <v>382</v>
      </c>
      <c r="C31" s="58">
        <v>42</v>
      </c>
      <c r="D31" s="58">
        <v>43</v>
      </c>
      <c r="E31" s="59">
        <v>-2.3255813953488413</v>
      </c>
      <c r="F31" s="58">
        <v>7415</v>
      </c>
      <c r="G31" s="58">
        <v>7114</v>
      </c>
      <c r="H31" s="59">
        <v>-7.12659075686537</v>
      </c>
      <c r="I31" s="58">
        <v>22352101</v>
      </c>
      <c r="J31" s="58">
        <v>21516874</v>
      </c>
      <c r="K31" s="59">
        <v>-5.461974360439581</v>
      </c>
      <c r="L31" s="58">
        <v>281465</v>
      </c>
      <c r="M31" s="58">
        <v>307293</v>
      </c>
      <c r="N31" s="59">
        <v>7.240205330840199</v>
      </c>
    </row>
    <row r="32" spans="1:14" ht="15.75" customHeight="1">
      <c r="A32" s="66">
        <v>549</v>
      </c>
      <c r="B32" s="67" t="s">
        <v>383</v>
      </c>
      <c r="C32" s="58">
        <v>58</v>
      </c>
      <c r="D32" s="58">
        <v>108</v>
      </c>
      <c r="E32" s="59">
        <v>28.395061728395056</v>
      </c>
      <c r="F32" s="58">
        <v>257</v>
      </c>
      <c r="G32" s="58">
        <v>552</v>
      </c>
      <c r="H32" s="59">
        <v>27.725118483412324</v>
      </c>
      <c r="I32" s="58">
        <v>525824</v>
      </c>
      <c r="J32" s="58">
        <v>1101218</v>
      </c>
      <c r="K32" s="59">
        <v>6.356744024648009</v>
      </c>
      <c r="L32" s="58">
        <v>6440</v>
      </c>
      <c r="M32" s="58">
        <v>12046</v>
      </c>
      <c r="N32" s="59">
        <v>34.52583070579676</v>
      </c>
    </row>
    <row r="33" spans="1:14" ht="15.75" customHeight="1">
      <c r="A33" s="61">
        <v>55</v>
      </c>
      <c r="B33" s="62" t="s">
        <v>384</v>
      </c>
      <c r="C33" s="63">
        <f>SUM(C34:C38)</f>
        <v>3397</v>
      </c>
      <c r="D33" s="63">
        <f>SUM(D34:D38)</f>
        <v>3223</v>
      </c>
      <c r="E33" s="64">
        <v>-8.879056047197642</v>
      </c>
      <c r="F33" s="63">
        <f>SUM(F34:F38)</f>
        <v>11708</v>
      </c>
      <c r="G33" s="63">
        <f>SUM(G34:G38)</f>
        <v>10875</v>
      </c>
      <c r="H33" s="64">
        <v>-11.083554263234419</v>
      </c>
      <c r="I33" s="63">
        <f>SUM(I34:I38)</f>
        <v>19595279</v>
      </c>
      <c r="J33" s="63">
        <f>SUM(J34:J38)</f>
        <v>16771654</v>
      </c>
      <c r="K33" s="64">
        <v>-17.68333556640137</v>
      </c>
      <c r="L33" s="63">
        <f>SUM(L34:L38)</f>
        <v>377038</v>
      </c>
      <c r="M33" s="63">
        <f>SUM(M34:M38)</f>
        <v>348555</v>
      </c>
      <c r="N33" s="64">
        <v>-9.608933205483384</v>
      </c>
    </row>
    <row r="34" spans="1:14" ht="15.75" customHeight="1">
      <c r="A34" s="66">
        <v>551</v>
      </c>
      <c r="B34" s="67" t="s">
        <v>385</v>
      </c>
      <c r="C34" s="58">
        <v>699</v>
      </c>
      <c r="D34" s="58">
        <v>635</v>
      </c>
      <c r="E34" s="59">
        <v>-14.592274678111583</v>
      </c>
      <c r="F34" s="58">
        <v>2349</v>
      </c>
      <c r="G34" s="58">
        <v>2075</v>
      </c>
      <c r="H34" s="59">
        <v>-17.581949765857807</v>
      </c>
      <c r="I34" s="58">
        <v>3241546</v>
      </c>
      <c r="J34" s="58">
        <v>2538247</v>
      </c>
      <c r="K34" s="59">
        <v>-25.781463536226234</v>
      </c>
      <c r="L34" s="58">
        <v>54341</v>
      </c>
      <c r="M34" s="58">
        <v>44699</v>
      </c>
      <c r="N34" s="59">
        <v>-21.799378001877034</v>
      </c>
    </row>
    <row r="35" spans="1:14" ht="15.75" customHeight="1">
      <c r="A35" s="66">
        <v>552</v>
      </c>
      <c r="B35" s="67" t="s">
        <v>386</v>
      </c>
      <c r="C35" s="58">
        <v>439</v>
      </c>
      <c r="D35" s="58">
        <v>402</v>
      </c>
      <c r="E35" s="59">
        <v>-12.072892938496583</v>
      </c>
      <c r="F35" s="58">
        <v>1393</v>
      </c>
      <c r="G35" s="58">
        <v>1261</v>
      </c>
      <c r="H35" s="59">
        <v>-11.701363962670497</v>
      </c>
      <c r="I35" s="58">
        <v>2610290</v>
      </c>
      <c r="J35" s="58">
        <v>2125017</v>
      </c>
      <c r="K35" s="59">
        <v>-19.378919583647793</v>
      </c>
      <c r="L35" s="58">
        <v>57369</v>
      </c>
      <c r="M35" s="58">
        <v>56322</v>
      </c>
      <c r="N35" s="59">
        <v>-3.07308825323781</v>
      </c>
    </row>
    <row r="36" spans="1:14" ht="15.75" customHeight="1">
      <c r="A36" s="66">
        <v>553</v>
      </c>
      <c r="B36" s="67" t="s">
        <v>387</v>
      </c>
      <c r="C36" s="58">
        <v>1403</v>
      </c>
      <c r="D36" s="58">
        <v>1306</v>
      </c>
      <c r="E36" s="59">
        <v>-10.42857142857143</v>
      </c>
      <c r="F36" s="58">
        <v>5110</v>
      </c>
      <c r="G36" s="58">
        <v>4448</v>
      </c>
      <c r="H36" s="59">
        <v>-16.529573051312184</v>
      </c>
      <c r="I36" s="58">
        <v>8712563</v>
      </c>
      <c r="J36" s="58">
        <v>7017066</v>
      </c>
      <c r="K36" s="59">
        <v>-22.44571444580814</v>
      </c>
      <c r="L36" s="58">
        <v>164631</v>
      </c>
      <c r="M36" s="58">
        <v>133597</v>
      </c>
      <c r="N36" s="59">
        <v>-21.034327614090987</v>
      </c>
    </row>
    <row r="37" spans="1:14" ht="15.75" customHeight="1">
      <c r="A37" s="66">
        <v>554</v>
      </c>
      <c r="B37" s="67" t="s">
        <v>388</v>
      </c>
      <c r="C37" s="58">
        <v>340</v>
      </c>
      <c r="D37" s="58">
        <v>307</v>
      </c>
      <c r="E37" s="59">
        <v>-10.32448377581121</v>
      </c>
      <c r="F37" s="58">
        <v>953</v>
      </c>
      <c r="G37" s="58">
        <v>848</v>
      </c>
      <c r="H37" s="59">
        <v>-10.864978902953581</v>
      </c>
      <c r="I37" s="58">
        <v>1490009</v>
      </c>
      <c r="J37" s="58">
        <v>1297132</v>
      </c>
      <c r="K37" s="59">
        <v>-12.822035910741803</v>
      </c>
      <c r="L37" s="58">
        <v>33893</v>
      </c>
      <c r="M37" s="58">
        <v>31587</v>
      </c>
      <c r="N37" s="59">
        <v>-6.2390393246737785</v>
      </c>
    </row>
    <row r="38" spans="1:14" ht="15.75" customHeight="1">
      <c r="A38" s="66">
        <v>559</v>
      </c>
      <c r="B38" s="72" t="s">
        <v>389</v>
      </c>
      <c r="C38" s="58">
        <v>516</v>
      </c>
      <c r="D38" s="58">
        <v>573</v>
      </c>
      <c r="E38" s="59">
        <v>6.822612085769975</v>
      </c>
      <c r="F38" s="58">
        <v>1903</v>
      </c>
      <c r="G38" s="58">
        <v>2243</v>
      </c>
      <c r="H38" s="59">
        <v>11.966262519768044</v>
      </c>
      <c r="I38" s="58">
        <v>3540871</v>
      </c>
      <c r="J38" s="58">
        <v>3794192</v>
      </c>
      <c r="K38" s="59">
        <v>0.6736155327683901</v>
      </c>
      <c r="L38" s="58">
        <v>66804</v>
      </c>
      <c r="M38" s="58">
        <v>82350</v>
      </c>
      <c r="N38" s="59">
        <v>21.195391262602016</v>
      </c>
    </row>
    <row r="39" spans="1:14" ht="15.75" customHeight="1">
      <c r="A39" s="61">
        <v>56</v>
      </c>
      <c r="B39" s="62" t="s">
        <v>390</v>
      </c>
      <c r="C39" s="63">
        <f>SUM(C40:C48)</f>
        <v>10396</v>
      </c>
      <c r="D39" s="63">
        <f>SUM(D40:D48)</f>
        <v>9299</v>
      </c>
      <c r="E39" s="64">
        <v>-8.87792848335388</v>
      </c>
      <c r="F39" s="63">
        <f>SUM(F40:F48)</f>
        <v>46692</v>
      </c>
      <c r="G39" s="63">
        <f>SUM(G40:G48)</f>
        <v>47365</v>
      </c>
      <c r="H39" s="64">
        <v>1.0235254766417734</v>
      </c>
      <c r="I39" s="63">
        <f>SUM(I40:I48)</f>
        <v>72218328</v>
      </c>
      <c r="J39" s="63">
        <f>SUM(J40:J48)</f>
        <v>68327374</v>
      </c>
      <c r="K39" s="64">
        <v>-6.70102830580217</v>
      </c>
      <c r="L39" s="63">
        <f>SUM(L40:L48)</f>
        <v>712026</v>
      </c>
      <c r="M39" s="63">
        <f>SUM(M40:M48)</f>
        <v>679702</v>
      </c>
      <c r="N39" s="64">
        <v>-4.509265783081284</v>
      </c>
    </row>
    <row r="40" spans="1:14" ht="15.75" customHeight="1">
      <c r="A40" s="66">
        <v>561</v>
      </c>
      <c r="B40" s="67" t="s">
        <v>391</v>
      </c>
      <c r="C40" s="58">
        <v>1370</v>
      </c>
      <c r="D40" s="58">
        <v>1133</v>
      </c>
      <c r="E40" s="59">
        <v>-10.682730923694784</v>
      </c>
      <c r="F40" s="58">
        <v>12847</v>
      </c>
      <c r="G40" s="58">
        <v>12442</v>
      </c>
      <c r="H40" s="59">
        <v>7.706650093225598</v>
      </c>
      <c r="I40" s="58">
        <v>29751675</v>
      </c>
      <c r="J40" s="58">
        <v>26225250</v>
      </c>
      <c r="K40" s="59">
        <v>-0.11280478771967806</v>
      </c>
      <c r="L40" s="58">
        <v>264428</v>
      </c>
      <c r="M40" s="58">
        <v>254168</v>
      </c>
      <c r="N40" s="59">
        <v>7.703289001259872</v>
      </c>
    </row>
    <row r="41" spans="1:14" ht="15.75" customHeight="1">
      <c r="A41" s="66">
        <v>562</v>
      </c>
      <c r="B41" s="67" t="s">
        <v>392</v>
      </c>
      <c r="C41" s="58">
        <v>1864</v>
      </c>
      <c r="D41" s="58">
        <v>1641</v>
      </c>
      <c r="E41" s="59">
        <v>-12.960954446854666</v>
      </c>
      <c r="F41" s="58">
        <v>4881</v>
      </c>
      <c r="G41" s="58">
        <v>4713</v>
      </c>
      <c r="H41" s="59">
        <v>-7.044254973609421</v>
      </c>
      <c r="I41" s="58">
        <v>10085007</v>
      </c>
      <c r="J41" s="58">
        <v>9073627</v>
      </c>
      <c r="K41" s="59">
        <v>-14.277559623988845</v>
      </c>
      <c r="L41" s="58">
        <v>102575</v>
      </c>
      <c r="M41" s="58">
        <v>97714</v>
      </c>
      <c r="N41" s="59">
        <v>-8.81613308830641</v>
      </c>
    </row>
    <row r="42" spans="1:14" ht="15.75" customHeight="1">
      <c r="A42" s="66">
        <v>563</v>
      </c>
      <c r="B42" s="67" t="s">
        <v>393</v>
      </c>
      <c r="C42" s="58">
        <v>301</v>
      </c>
      <c r="D42" s="58">
        <v>277</v>
      </c>
      <c r="E42" s="59">
        <v>-10.89108910891089</v>
      </c>
      <c r="F42" s="58">
        <v>845</v>
      </c>
      <c r="G42" s="58">
        <v>848</v>
      </c>
      <c r="H42" s="59">
        <v>-9.502762430939226</v>
      </c>
      <c r="I42" s="58">
        <v>861546</v>
      </c>
      <c r="J42" s="58">
        <v>967805</v>
      </c>
      <c r="K42" s="59">
        <v>-9.289448786585764</v>
      </c>
      <c r="L42" s="58">
        <v>10872</v>
      </c>
      <c r="M42" s="58">
        <v>12271</v>
      </c>
      <c r="N42" s="59">
        <v>1.0367026168380589</v>
      </c>
    </row>
    <row r="43" spans="1:14" ht="15.75" customHeight="1">
      <c r="A43" s="66">
        <v>564</v>
      </c>
      <c r="B43" s="67" t="s">
        <v>394</v>
      </c>
      <c r="C43" s="58">
        <v>640</v>
      </c>
      <c r="D43" s="58">
        <v>604</v>
      </c>
      <c r="E43" s="59">
        <v>-9.861325115562403</v>
      </c>
      <c r="F43" s="58">
        <v>1889</v>
      </c>
      <c r="G43" s="58">
        <v>1836</v>
      </c>
      <c r="H43" s="59">
        <v>-7.943925233644855</v>
      </c>
      <c r="I43" s="58">
        <v>2741953</v>
      </c>
      <c r="J43" s="58">
        <v>2586558</v>
      </c>
      <c r="K43" s="59">
        <v>-11.640009468459178</v>
      </c>
      <c r="L43" s="58">
        <v>31983</v>
      </c>
      <c r="M43" s="58">
        <v>31049</v>
      </c>
      <c r="N43" s="59">
        <v>-7.177515334615037</v>
      </c>
    </row>
    <row r="44" spans="1:14" ht="15.75" customHeight="1">
      <c r="A44" s="66">
        <v>565</v>
      </c>
      <c r="B44" s="67" t="s">
        <v>395</v>
      </c>
      <c r="C44" s="58">
        <v>51</v>
      </c>
      <c r="D44" s="58">
        <v>25</v>
      </c>
      <c r="E44" s="59">
        <v>-58.490566037735846</v>
      </c>
      <c r="F44" s="58">
        <v>150</v>
      </c>
      <c r="G44" s="58">
        <v>75</v>
      </c>
      <c r="H44" s="59">
        <v>-59.883720930232556</v>
      </c>
      <c r="I44" s="58">
        <v>238636</v>
      </c>
      <c r="J44" s="58">
        <v>90302</v>
      </c>
      <c r="K44" s="59">
        <v>-67.7919374660924</v>
      </c>
      <c r="L44" s="58">
        <v>2200</v>
      </c>
      <c r="M44" s="58">
        <v>888</v>
      </c>
      <c r="N44" s="59">
        <v>-62.59673258813414</v>
      </c>
    </row>
    <row r="45" spans="1:14" ht="15.75" customHeight="1">
      <c r="A45" s="66">
        <v>566</v>
      </c>
      <c r="B45" s="67" t="s">
        <v>396</v>
      </c>
      <c r="C45" s="58">
        <v>649</v>
      </c>
      <c r="D45" s="58">
        <v>682</v>
      </c>
      <c r="E45" s="59">
        <v>-2.2900763358778664</v>
      </c>
      <c r="F45" s="58">
        <v>1778</v>
      </c>
      <c r="G45" s="58">
        <v>1904</v>
      </c>
      <c r="H45" s="59">
        <v>0.5527915975677145</v>
      </c>
      <c r="I45" s="58">
        <v>2454157</v>
      </c>
      <c r="J45" s="58">
        <v>2636545</v>
      </c>
      <c r="K45" s="59">
        <v>0.008798534672482816</v>
      </c>
      <c r="L45" s="58">
        <v>37897</v>
      </c>
      <c r="M45" s="58">
        <v>36841</v>
      </c>
      <c r="N45" s="59">
        <v>-6.845067486580858</v>
      </c>
    </row>
    <row r="46" spans="1:14" ht="15.75" customHeight="1">
      <c r="A46" s="66">
        <v>567</v>
      </c>
      <c r="B46" s="67" t="s">
        <v>397</v>
      </c>
      <c r="C46" s="58">
        <v>1905</v>
      </c>
      <c r="D46" s="58">
        <v>1752</v>
      </c>
      <c r="E46" s="59">
        <v>-9.740259740259738</v>
      </c>
      <c r="F46" s="58">
        <v>5987</v>
      </c>
      <c r="G46" s="58">
        <v>5992</v>
      </c>
      <c r="H46" s="59">
        <v>-11.135508155583441</v>
      </c>
      <c r="I46" s="58">
        <v>4293608</v>
      </c>
      <c r="J46" s="58">
        <v>4240290</v>
      </c>
      <c r="K46" s="59">
        <v>-18.01775656122522</v>
      </c>
      <c r="L46" s="58">
        <v>76746</v>
      </c>
      <c r="M46" s="58">
        <v>69103</v>
      </c>
      <c r="N46" s="59">
        <v>-15.647753110390106</v>
      </c>
    </row>
    <row r="47" spans="1:14" ht="15.75" customHeight="1">
      <c r="A47" s="66">
        <v>568</v>
      </c>
      <c r="B47" s="67" t="s">
        <v>398</v>
      </c>
      <c r="C47" s="58">
        <v>462</v>
      </c>
      <c r="D47" s="58">
        <v>419</v>
      </c>
      <c r="E47" s="59">
        <v>-11.013215859030833</v>
      </c>
      <c r="F47" s="58">
        <v>1146</v>
      </c>
      <c r="G47" s="58">
        <v>937</v>
      </c>
      <c r="H47" s="59">
        <v>-19.649122807017537</v>
      </c>
      <c r="I47" s="58">
        <v>2015857</v>
      </c>
      <c r="J47" s="58">
        <v>1302638</v>
      </c>
      <c r="K47" s="59">
        <v>-35.82718797829414</v>
      </c>
      <c r="L47" s="58">
        <v>15405</v>
      </c>
      <c r="M47" s="58">
        <v>13607</v>
      </c>
      <c r="N47" s="59">
        <v>-12.815112222734149</v>
      </c>
    </row>
    <row r="48" spans="1:14" ht="15.75" customHeight="1">
      <c r="A48" s="66">
        <v>569</v>
      </c>
      <c r="B48" s="67" t="s">
        <v>399</v>
      </c>
      <c r="C48" s="58">
        <v>3154</v>
      </c>
      <c r="D48" s="58">
        <v>2766</v>
      </c>
      <c r="E48" s="59">
        <v>-4.43864229765013</v>
      </c>
      <c r="F48" s="58">
        <v>17169</v>
      </c>
      <c r="G48" s="58">
        <v>18618</v>
      </c>
      <c r="H48" s="59">
        <v>7.3738363547280805</v>
      </c>
      <c r="I48" s="58">
        <v>19775889</v>
      </c>
      <c r="J48" s="58">
        <v>21204359</v>
      </c>
      <c r="K48" s="59">
        <v>-4.868415924787051</v>
      </c>
      <c r="L48" s="58">
        <v>169920</v>
      </c>
      <c r="M48" s="58">
        <v>164061</v>
      </c>
      <c r="N48" s="59">
        <v>-11.035937686082587</v>
      </c>
    </row>
    <row r="49" spans="1:14" ht="15.75" customHeight="1">
      <c r="A49" s="61">
        <v>57</v>
      </c>
      <c r="B49" s="62" t="s">
        <v>400</v>
      </c>
      <c r="C49" s="63">
        <f>SUM(C50:C51)</f>
        <v>1708</v>
      </c>
      <c r="D49" s="63">
        <f>SUM(D50:D51)</f>
        <v>1724</v>
      </c>
      <c r="E49" s="64">
        <v>-4.806565064478308</v>
      </c>
      <c r="F49" s="63">
        <f>SUM(F50:F51)</f>
        <v>10103</v>
      </c>
      <c r="G49" s="63">
        <f>SUM(G50:G51)</f>
        <v>10196</v>
      </c>
      <c r="H49" s="64">
        <v>-3.0959446092977294</v>
      </c>
      <c r="I49" s="63">
        <f>SUM(I50:I51)</f>
        <v>33627181</v>
      </c>
      <c r="J49" s="63">
        <f>SUM(J50:J51)</f>
        <v>28340037</v>
      </c>
      <c r="K49" s="64">
        <v>-18.89325749573433</v>
      </c>
      <c r="L49" s="63">
        <f>SUM(L50:L51)</f>
        <v>61500</v>
      </c>
      <c r="M49" s="63">
        <f>SUM(M50:M51)</f>
        <v>67166</v>
      </c>
      <c r="N49" s="64">
        <v>6.680336539243936</v>
      </c>
    </row>
    <row r="50" spans="1:14" ht="15.75" customHeight="1">
      <c r="A50" s="66">
        <v>571</v>
      </c>
      <c r="B50" s="67" t="s">
        <v>401</v>
      </c>
      <c r="C50" s="58">
        <v>1331</v>
      </c>
      <c r="D50" s="58">
        <v>1355</v>
      </c>
      <c r="E50" s="59">
        <v>-4.367469879518071</v>
      </c>
      <c r="F50" s="58">
        <v>9525</v>
      </c>
      <c r="G50" s="58">
        <v>9667</v>
      </c>
      <c r="H50" s="59">
        <v>-2.4556616643929052</v>
      </c>
      <c r="I50" s="58">
        <v>33374840</v>
      </c>
      <c r="J50" s="58">
        <v>28071665</v>
      </c>
      <c r="K50" s="59">
        <v>-19.005386281758806</v>
      </c>
      <c r="L50" s="58">
        <v>45785</v>
      </c>
      <c r="M50" s="58">
        <v>52933</v>
      </c>
      <c r="N50" s="59">
        <v>13.614116717512026</v>
      </c>
    </row>
    <row r="51" spans="1:14" ht="15.75" customHeight="1">
      <c r="A51" s="66">
        <v>572</v>
      </c>
      <c r="B51" s="67" t="s">
        <v>402</v>
      </c>
      <c r="C51" s="58">
        <v>377</v>
      </c>
      <c r="D51" s="58">
        <v>369</v>
      </c>
      <c r="E51" s="59">
        <v>-6.349206349206349</v>
      </c>
      <c r="F51" s="58">
        <v>578</v>
      </c>
      <c r="G51" s="58">
        <v>529</v>
      </c>
      <c r="H51" s="59">
        <v>-13.597246127366613</v>
      </c>
      <c r="I51" s="58">
        <v>252341</v>
      </c>
      <c r="J51" s="58">
        <v>268372</v>
      </c>
      <c r="K51" s="59">
        <v>-4.201519122424314</v>
      </c>
      <c r="L51" s="58">
        <v>15715</v>
      </c>
      <c r="M51" s="58">
        <v>14233</v>
      </c>
      <c r="N51" s="59">
        <v>-13.20659700365101</v>
      </c>
    </row>
    <row r="52" spans="1:14" ht="15.75" customHeight="1">
      <c r="A52" s="61">
        <v>58</v>
      </c>
      <c r="B52" s="62" t="s">
        <v>403</v>
      </c>
      <c r="C52" s="63">
        <f>SUM(C53:C57)</f>
        <v>2680</v>
      </c>
      <c r="D52" s="63">
        <f>SUM(D53:D57)</f>
        <v>2593</v>
      </c>
      <c r="E52" s="64">
        <v>-11.806865333836292</v>
      </c>
      <c r="F52" s="63">
        <f>SUM(F53:F57)</f>
        <v>9151</v>
      </c>
      <c r="G52" s="63">
        <f>SUM(G53:G57)</f>
        <v>9454</v>
      </c>
      <c r="H52" s="64">
        <v>-4.778453518679404</v>
      </c>
      <c r="I52" s="63">
        <f>SUM(I53:I57)</f>
        <v>18757088</v>
      </c>
      <c r="J52" s="63">
        <f>SUM(J53:J57)</f>
        <v>18114584</v>
      </c>
      <c r="K52" s="64">
        <v>-10.869670549730504</v>
      </c>
      <c r="L52" s="63">
        <f>SUM(L53:L57)</f>
        <v>295001</v>
      </c>
      <c r="M52" s="63">
        <f>SUM(M53:M57)</f>
        <v>369599</v>
      </c>
      <c r="N52" s="64">
        <v>16.56274458648579</v>
      </c>
    </row>
    <row r="53" spans="1:14" ht="15.75" customHeight="1">
      <c r="A53" s="66">
        <v>581</v>
      </c>
      <c r="B53" s="67" t="s">
        <v>404</v>
      </c>
      <c r="C53" s="58">
        <v>905</v>
      </c>
      <c r="D53" s="58">
        <v>878</v>
      </c>
      <c r="E53" s="59">
        <v>-21.507760532150776</v>
      </c>
      <c r="F53" s="58">
        <v>2739</v>
      </c>
      <c r="G53" s="58">
        <v>2764</v>
      </c>
      <c r="H53" s="59">
        <v>-14.27522935779817</v>
      </c>
      <c r="I53" s="58">
        <v>4281870</v>
      </c>
      <c r="J53" s="58">
        <v>3979390</v>
      </c>
      <c r="K53" s="59">
        <v>-16.755220647816436</v>
      </c>
      <c r="L53" s="58">
        <v>117147</v>
      </c>
      <c r="M53" s="58">
        <v>135176</v>
      </c>
      <c r="N53" s="59">
        <v>11.288542958559633</v>
      </c>
    </row>
    <row r="54" spans="1:14" ht="15.75" customHeight="1">
      <c r="A54" s="66">
        <v>582</v>
      </c>
      <c r="B54" s="67" t="s">
        <v>405</v>
      </c>
      <c r="C54" s="58">
        <v>373</v>
      </c>
      <c r="D54" s="58">
        <v>350</v>
      </c>
      <c r="E54" s="59">
        <v>-2.5862068965517238</v>
      </c>
      <c r="F54" s="58">
        <v>1282</v>
      </c>
      <c r="G54" s="58">
        <v>1751</v>
      </c>
      <c r="H54" s="59">
        <v>33.7200309358082</v>
      </c>
      <c r="I54" s="58">
        <v>3351054</v>
      </c>
      <c r="J54" s="58">
        <v>3976127</v>
      </c>
      <c r="K54" s="59">
        <v>7.481103873216455</v>
      </c>
      <c r="L54" s="58">
        <v>59746</v>
      </c>
      <c r="M54" s="58">
        <v>114299</v>
      </c>
      <c r="N54" s="59">
        <v>68.28110442331297</v>
      </c>
    </row>
    <row r="55" spans="1:14" ht="15.75" customHeight="1">
      <c r="A55" s="66">
        <v>583</v>
      </c>
      <c r="B55" s="67" t="s">
        <v>406</v>
      </c>
      <c r="C55" s="58">
        <v>172</v>
      </c>
      <c r="D55" s="58">
        <v>179</v>
      </c>
      <c r="E55" s="59">
        <v>-4.705882352941182</v>
      </c>
      <c r="F55" s="58">
        <v>569</v>
      </c>
      <c r="G55" s="58">
        <v>574</v>
      </c>
      <c r="H55" s="59">
        <v>-4.830053667262968</v>
      </c>
      <c r="I55" s="58">
        <v>623895</v>
      </c>
      <c r="J55" s="58">
        <v>654535</v>
      </c>
      <c r="K55" s="59">
        <v>7.970810878113377</v>
      </c>
      <c r="L55" s="58">
        <v>15669</v>
      </c>
      <c r="M55" s="58">
        <v>18787</v>
      </c>
      <c r="N55" s="59">
        <v>16.859439325622418</v>
      </c>
    </row>
    <row r="56" spans="1:14" ht="15.75" customHeight="1">
      <c r="A56" s="66">
        <v>584</v>
      </c>
      <c r="B56" s="67" t="s">
        <v>407</v>
      </c>
      <c r="C56" s="58">
        <v>1196</v>
      </c>
      <c r="D56" s="58">
        <v>1153</v>
      </c>
      <c r="E56" s="59">
        <v>-8.180300500834726</v>
      </c>
      <c r="F56" s="58">
        <v>4467</v>
      </c>
      <c r="G56" s="58">
        <v>4211</v>
      </c>
      <c r="H56" s="59">
        <v>-11.412205331570835</v>
      </c>
      <c r="I56" s="58">
        <v>10401554</v>
      </c>
      <c r="J56" s="58">
        <v>9347589</v>
      </c>
      <c r="K56" s="59">
        <v>-16.470678750225243</v>
      </c>
      <c r="L56" s="58">
        <v>99737</v>
      </c>
      <c r="M56" s="58">
        <v>98514</v>
      </c>
      <c r="N56" s="59">
        <v>-10.79874413111732</v>
      </c>
    </row>
    <row r="57" spans="1:14" ht="15.75" customHeight="1">
      <c r="A57" s="66">
        <v>589</v>
      </c>
      <c r="B57" s="67" t="s">
        <v>408</v>
      </c>
      <c r="C57" s="58">
        <v>34</v>
      </c>
      <c r="D57" s="58">
        <v>33</v>
      </c>
      <c r="E57" s="59">
        <v>-12.121212121212121</v>
      </c>
      <c r="F57" s="58">
        <v>94</v>
      </c>
      <c r="G57" s="58">
        <v>154</v>
      </c>
      <c r="H57" s="59">
        <v>63.043478260869556</v>
      </c>
      <c r="I57" s="58">
        <v>98715</v>
      </c>
      <c r="J57" s="58">
        <v>156943</v>
      </c>
      <c r="K57" s="59">
        <v>63.627389203948745</v>
      </c>
      <c r="L57" s="58">
        <v>2702</v>
      </c>
      <c r="M57" s="58">
        <v>2823</v>
      </c>
      <c r="N57" s="59">
        <v>3.242835595776783</v>
      </c>
    </row>
    <row r="58" spans="1:14" ht="15.75" customHeight="1">
      <c r="A58" s="61">
        <v>59</v>
      </c>
      <c r="B58" s="62" t="s">
        <v>409</v>
      </c>
      <c r="C58" s="63">
        <f>SUM(C59:C67)</f>
        <v>8381</v>
      </c>
      <c r="D58" s="63">
        <f>SUM(D59:D67)</f>
        <v>8869</v>
      </c>
      <c r="E58" s="64">
        <v>-6.8570793509668775</v>
      </c>
      <c r="F58" s="63">
        <f>SUM(F59:F67)</f>
        <v>41991</v>
      </c>
      <c r="G58" s="63">
        <f>SUM(G59:G67)</f>
        <v>44282</v>
      </c>
      <c r="H58" s="64">
        <v>-1.886175061353279</v>
      </c>
      <c r="I58" s="63">
        <f>SUM(I59:I67)</f>
        <v>72631897</v>
      </c>
      <c r="J58" s="63">
        <f>SUM(J59:J67)</f>
        <v>64024823</v>
      </c>
      <c r="K58" s="64">
        <v>-14.47635286855904</v>
      </c>
      <c r="L58" s="63">
        <f>SUM(L59:L67)</f>
        <v>545997</v>
      </c>
      <c r="M58" s="63">
        <f>SUM(M59:M67)</f>
        <v>536066</v>
      </c>
      <c r="N58" s="64">
        <v>-6.479470294653133</v>
      </c>
    </row>
    <row r="59" spans="1:14" ht="15.75" customHeight="1">
      <c r="A59" s="66">
        <v>591</v>
      </c>
      <c r="B59" s="67" t="s">
        <v>410</v>
      </c>
      <c r="C59" s="58">
        <v>1393</v>
      </c>
      <c r="D59" s="58">
        <v>1337</v>
      </c>
      <c r="E59" s="59">
        <v>-5.469327420546932</v>
      </c>
      <c r="F59" s="58">
        <v>4791</v>
      </c>
      <c r="G59" s="58">
        <v>5344</v>
      </c>
      <c r="H59" s="59">
        <v>10.644742535698825</v>
      </c>
      <c r="I59" s="58">
        <v>8266655</v>
      </c>
      <c r="J59" s="58">
        <v>7936375</v>
      </c>
      <c r="K59" s="59">
        <v>0.4899729197083147</v>
      </c>
      <c r="L59" s="58">
        <v>87578</v>
      </c>
      <c r="M59" s="58">
        <v>87160</v>
      </c>
      <c r="N59" s="59">
        <v>5.28494703863942</v>
      </c>
    </row>
    <row r="60" spans="1:14" ht="15.75" customHeight="1">
      <c r="A60" s="66">
        <v>592</v>
      </c>
      <c r="B60" s="67" t="s">
        <v>411</v>
      </c>
      <c r="C60" s="58">
        <v>719</v>
      </c>
      <c r="D60" s="58">
        <v>617</v>
      </c>
      <c r="E60" s="59">
        <v>-16.806722689075627</v>
      </c>
      <c r="F60" s="58">
        <v>3875</v>
      </c>
      <c r="G60" s="58">
        <v>2802</v>
      </c>
      <c r="H60" s="59">
        <v>-30.72441742654508</v>
      </c>
      <c r="I60" s="58">
        <v>10773793</v>
      </c>
      <c r="J60" s="58">
        <v>8025841</v>
      </c>
      <c r="K60" s="59">
        <v>-28.032781012384532</v>
      </c>
      <c r="L60" s="58">
        <v>66305</v>
      </c>
      <c r="M60" s="58">
        <v>64539</v>
      </c>
      <c r="N60" s="59">
        <v>-8.301974854875882</v>
      </c>
    </row>
    <row r="61" spans="1:14" ht="15.75" customHeight="1">
      <c r="A61" s="66">
        <v>593</v>
      </c>
      <c r="B61" s="67" t="s">
        <v>412</v>
      </c>
      <c r="C61" s="58">
        <v>1764</v>
      </c>
      <c r="D61" s="58">
        <v>1672</v>
      </c>
      <c r="E61" s="59">
        <v>-6.750572082379858</v>
      </c>
      <c r="F61" s="58">
        <v>9548</v>
      </c>
      <c r="G61" s="58">
        <v>9949</v>
      </c>
      <c r="H61" s="59">
        <v>2.496839443742105</v>
      </c>
      <c r="I61" s="58">
        <v>26448822</v>
      </c>
      <c r="J61" s="58">
        <v>23761540</v>
      </c>
      <c r="K61" s="59">
        <v>-11.367390519920107</v>
      </c>
      <c r="L61" s="58">
        <v>19694</v>
      </c>
      <c r="M61" s="58">
        <v>19082</v>
      </c>
      <c r="N61" s="59">
        <v>-5.03147873266111</v>
      </c>
    </row>
    <row r="62" spans="1:14" ht="15.75" customHeight="1">
      <c r="A62" s="66">
        <v>594</v>
      </c>
      <c r="B62" s="67" t="s">
        <v>413</v>
      </c>
      <c r="C62" s="58">
        <v>911</v>
      </c>
      <c r="D62" s="58">
        <v>851</v>
      </c>
      <c r="E62" s="59">
        <v>-3.7081339712918715</v>
      </c>
      <c r="F62" s="58">
        <v>11151</v>
      </c>
      <c r="G62" s="58">
        <v>12945</v>
      </c>
      <c r="H62" s="59">
        <v>9.731696225557073</v>
      </c>
      <c r="I62" s="58">
        <v>6859590</v>
      </c>
      <c r="J62" s="58">
        <v>6956689</v>
      </c>
      <c r="K62" s="59">
        <v>-0.4494211676802973</v>
      </c>
      <c r="L62" s="58">
        <v>67859</v>
      </c>
      <c r="M62" s="58">
        <v>76439</v>
      </c>
      <c r="N62" s="59">
        <v>14.737971192154454</v>
      </c>
    </row>
    <row r="63" spans="1:14" ht="15.75" customHeight="1">
      <c r="A63" s="66">
        <v>595</v>
      </c>
      <c r="B63" s="72" t="s">
        <v>414</v>
      </c>
      <c r="C63" s="58">
        <v>692</v>
      </c>
      <c r="D63" s="58">
        <v>664</v>
      </c>
      <c r="E63" s="59">
        <v>-10</v>
      </c>
      <c r="F63" s="58">
        <v>2815</v>
      </c>
      <c r="G63" s="58">
        <v>2915</v>
      </c>
      <c r="H63" s="59">
        <v>-3.1763026409707407</v>
      </c>
      <c r="I63" s="58">
        <v>5493711</v>
      </c>
      <c r="J63" s="58">
        <v>5114961</v>
      </c>
      <c r="K63" s="59">
        <v>-11.287562900161074</v>
      </c>
      <c r="L63" s="58">
        <v>81321</v>
      </c>
      <c r="M63" s="58">
        <v>91419</v>
      </c>
      <c r="N63" s="59">
        <v>9.491035136280889</v>
      </c>
    </row>
    <row r="64" spans="1:14" ht="15.75" customHeight="1">
      <c r="A64" s="66">
        <v>596</v>
      </c>
      <c r="B64" s="67" t="s">
        <v>415</v>
      </c>
      <c r="C64" s="58">
        <v>140</v>
      </c>
      <c r="D64" s="58">
        <v>117</v>
      </c>
      <c r="E64" s="59">
        <v>-24.626865671641795</v>
      </c>
      <c r="F64" s="58">
        <v>504</v>
      </c>
      <c r="G64" s="58">
        <v>446</v>
      </c>
      <c r="H64" s="59">
        <v>-18.32993890020367</v>
      </c>
      <c r="I64" s="58">
        <v>507955</v>
      </c>
      <c r="J64" s="58">
        <v>456715</v>
      </c>
      <c r="K64" s="59">
        <v>-15.436059756374155</v>
      </c>
      <c r="L64" s="58">
        <v>7280</v>
      </c>
      <c r="M64" s="58">
        <v>6249</v>
      </c>
      <c r="N64" s="59">
        <v>-19.076446571871042</v>
      </c>
    </row>
    <row r="65" spans="1:14" ht="15.75" customHeight="1">
      <c r="A65" s="66">
        <v>597</v>
      </c>
      <c r="B65" s="67" t="s">
        <v>416</v>
      </c>
      <c r="C65" s="58">
        <v>371</v>
      </c>
      <c r="D65" s="58">
        <v>382</v>
      </c>
      <c r="E65" s="59">
        <v>-0.5420054200542035</v>
      </c>
      <c r="F65" s="58">
        <v>1130</v>
      </c>
      <c r="G65" s="58">
        <v>1140</v>
      </c>
      <c r="H65" s="59">
        <v>-3.1083481349911235</v>
      </c>
      <c r="I65" s="58">
        <v>1305935</v>
      </c>
      <c r="J65" s="58">
        <v>1281926</v>
      </c>
      <c r="K65" s="59">
        <v>-6.810323304256305</v>
      </c>
      <c r="L65" s="58">
        <v>20505</v>
      </c>
      <c r="M65" s="58">
        <v>22560</v>
      </c>
      <c r="N65" s="59">
        <v>6.661775495231104</v>
      </c>
    </row>
    <row r="66" spans="1:14" ht="15.75" customHeight="1">
      <c r="A66" s="66">
        <v>598</v>
      </c>
      <c r="B66" s="67" t="s">
        <v>417</v>
      </c>
      <c r="C66" s="58">
        <v>111</v>
      </c>
      <c r="D66" s="58">
        <v>135</v>
      </c>
      <c r="E66" s="59">
        <v>10.81081081081081</v>
      </c>
      <c r="F66" s="58">
        <v>229</v>
      </c>
      <c r="G66" s="58">
        <v>324</v>
      </c>
      <c r="H66" s="59">
        <v>24.890829694323145</v>
      </c>
      <c r="I66" s="58">
        <v>198658</v>
      </c>
      <c r="J66" s="58">
        <v>236295</v>
      </c>
      <c r="K66" s="59">
        <v>6.032477926889435</v>
      </c>
      <c r="L66" s="58">
        <v>11069</v>
      </c>
      <c r="M66" s="58">
        <v>12284</v>
      </c>
      <c r="N66" s="59">
        <v>5.0411057909476975</v>
      </c>
    </row>
    <row r="67" spans="1:14" ht="15.75" customHeight="1">
      <c r="A67" s="66">
        <v>599</v>
      </c>
      <c r="B67" s="67" t="s">
        <v>418</v>
      </c>
      <c r="C67" s="58">
        <v>2280</v>
      </c>
      <c r="D67" s="58">
        <v>3094</v>
      </c>
      <c r="E67" s="59">
        <v>-5.994104159842772</v>
      </c>
      <c r="F67" s="58">
        <v>7948</v>
      </c>
      <c r="G67" s="58">
        <v>8417</v>
      </c>
      <c r="H67" s="59">
        <v>-13.612334801762117</v>
      </c>
      <c r="I67" s="58">
        <v>12776778</v>
      </c>
      <c r="J67" s="58">
        <v>10254481</v>
      </c>
      <c r="K67" s="59">
        <v>-27.282900360787</v>
      </c>
      <c r="L67" s="58">
        <v>184386</v>
      </c>
      <c r="M67" s="58">
        <v>156334</v>
      </c>
      <c r="N67" s="59">
        <v>-25.64709540550978</v>
      </c>
    </row>
    <row r="69" ht="14.25">
      <c r="A69" s="33" t="s">
        <v>576</v>
      </c>
    </row>
  </sheetData>
  <printOptions/>
  <pageMargins left="0.3937007874015748" right="0.3937007874015748" top="0.3937007874015748" bottom="0.3937007874015748" header="0.5118110236220472" footer="0.5118110236220472"/>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dimension ref="A1:P33"/>
  <sheetViews>
    <sheetView workbookViewId="0" topLeftCell="A1">
      <selection activeCell="A1" sqref="A1"/>
    </sheetView>
  </sheetViews>
  <sheetFormatPr defaultColWidth="9.00390625" defaultRowHeight="13.5"/>
  <cols>
    <col min="1" max="1" width="14.125" style="12" customWidth="1"/>
    <col min="2" max="2" width="11.625" style="79" customWidth="1"/>
    <col min="3" max="3" width="6.50390625" style="80" customWidth="1"/>
    <col min="4" max="4" width="11.625" style="12" customWidth="1"/>
    <col min="5" max="6" width="6.50390625" style="80" customWidth="1"/>
    <col min="7" max="7" width="11.625" style="12" customWidth="1"/>
    <col min="8" max="8" width="6.50390625" style="80" customWidth="1"/>
    <col min="9" max="9" width="11.625" style="13" customWidth="1"/>
    <col min="10" max="11" width="6.50390625" style="81" customWidth="1"/>
    <col min="12" max="12" width="11.625" style="13" customWidth="1"/>
    <col min="13" max="13" width="6.50390625" style="81" customWidth="1"/>
    <col min="14" max="14" width="11.625" style="13" customWidth="1"/>
    <col min="15" max="16" width="6.50390625" style="14" customWidth="1"/>
    <col min="17" max="16384" width="10.625" style="11" customWidth="1"/>
  </cols>
  <sheetData>
    <row r="1" spans="1:16" ht="21">
      <c r="A1" s="5" t="s">
        <v>419</v>
      </c>
      <c r="B1" s="76"/>
      <c r="C1" s="77"/>
      <c r="D1" s="5"/>
      <c r="E1" s="77"/>
      <c r="F1" s="77"/>
      <c r="G1" s="5"/>
      <c r="H1" s="77"/>
      <c r="I1" s="6"/>
      <c r="J1" s="78"/>
      <c r="K1" s="78"/>
      <c r="L1" s="6"/>
      <c r="M1" s="78"/>
      <c r="N1" s="6"/>
      <c r="O1" s="7"/>
      <c r="P1" s="7"/>
    </row>
    <row r="2" ht="18" customHeight="1">
      <c r="A2" s="33" t="s">
        <v>308</v>
      </c>
    </row>
    <row r="3" spans="1:16" ht="18" customHeight="1">
      <c r="A3" s="15" t="s">
        <v>420</v>
      </c>
      <c r="B3" s="16" t="s">
        <v>421</v>
      </c>
      <c r="C3" s="18"/>
      <c r="D3" s="18"/>
      <c r="E3" s="18"/>
      <c r="F3" s="20"/>
      <c r="G3" s="185" t="s">
        <v>422</v>
      </c>
      <c r="H3" s="19"/>
      <c r="I3" s="19"/>
      <c r="J3" s="19"/>
      <c r="K3" s="21"/>
      <c r="L3" s="16" t="s">
        <v>423</v>
      </c>
      <c r="M3" s="18"/>
      <c r="N3" s="18"/>
      <c r="O3" s="18"/>
      <c r="P3" s="20"/>
    </row>
    <row r="4" spans="1:16" ht="18" customHeight="1">
      <c r="A4" s="23"/>
      <c r="B4" s="24" t="s">
        <v>336</v>
      </c>
      <c r="C4" s="82" t="s">
        <v>424</v>
      </c>
      <c r="D4" s="24" t="s">
        <v>337</v>
      </c>
      <c r="E4" s="83" t="s">
        <v>424</v>
      </c>
      <c r="F4" s="83" t="s">
        <v>313</v>
      </c>
      <c r="G4" s="24" t="s">
        <v>336</v>
      </c>
      <c r="H4" s="82" t="s">
        <v>424</v>
      </c>
      <c r="I4" s="24" t="s">
        <v>337</v>
      </c>
      <c r="J4" s="83" t="s">
        <v>424</v>
      </c>
      <c r="K4" s="83" t="s">
        <v>313</v>
      </c>
      <c r="L4" s="24" t="s">
        <v>336</v>
      </c>
      <c r="M4" s="82" t="s">
        <v>424</v>
      </c>
      <c r="N4" s="24" t="s">
        <v>337</v>
      </c>
      <c r="O4" s="84" t="s">
        <v>424</v>
      </c>
      <c r="P4" s="83" t="s">
        <v>313</v>
      </c>
    </row>
    <row r="5" spans="1:16" ht="18" customHeight="1">
      <c r="A5" s="30" t="s">
        <v>425</v>
      </c>
      <c r="B5" s="31">
        <f>+G5+L5</f>
        <v>32485</v>
      </c>
      <c r="C5" s="29">
        <f>+B5/B5*100</f>
        <v>100</v>
      </c>
      <c r="D5" s="31">
        <f>+I5+N5</f>
        <v>32036</v>
      </c>
      <c r="E5" s="85">
        <f>+D5/D5*100</f>
        <v>100</v>
      </c>
      <c r="F5" s="85">
        <v>-7.3682262591370336</v>
      </c>
      <c r="G5" s="31">
        <v>5823</v>
      </c>
      <c r="H5" s="85">
        <f>+G5/G5*100</f>
        <v>100</v>
      </c>
      <c r="I5" s="31">
        <f>SUM(I6:I7)+SUM(I9:I15)</f>
        <v>6177</v>
      </c>
      <c r="J5" s="85">
        <f>+I5/I5*100</f>
        <v>100</v>
      </c>
      <c r="K5" s="85">
        <v>-4.0192373754723505</v>
      </c>
      <c r="L5" s="31">
        <v>26662</v>
      </c>
      <c r="M5" s="85">
        <f>+L5/L5*100</f>
        <v>100</v>
      </c>
      <c r="N5" s="31">
        <f>SUM(N6:N7)+SUM(N9:N15)</f>
        <v>25859</v>
      </c>
      <c r="O5" s="32">
        <f>+N5/N5*100</f>
        <v>100</v>
      </c>
      <c r="P5" s="32">
        <v>-8.10119920303748</v>
      </c>
    </row>
    <row r="6" spans="1:16" ht="18" customHeight="1" hidden="1">
      <c r="A6" s="30" t="s">
        <v>426</v>
      </c>
      <c r="B6" s="31">
        <f aca="true" t="shared" si="0" ref="B6:D15">+G6+L6</f>
        <v>0</v>
      </c>
      <c r="C6" s="29">
        <v>0</v>
      </c>
      <c r="D6" s="31">
        <f t="shared" si="0"/>
        <v>18</v>
      </c>
      <c r="E6" s="85">
        <f>+D6/D5*100</f>
        <v>0.05618678986140592</v>
      </c>
      <c r="F6" s="85" t="e">
        <f>(D6/B6-1)*100</f>
        <v>#DIV/0!</v>
      </c>
      <c r="G6" s="31">
        <v>0</v>
      </c>
      <c r="H6" s="85">
        <f>+G6/G5*100</f>
        <v>0</v>
      </c>
      <c r="I6" s="31">
        <v>2</v>
      </c>
      <c r="J6" s="85">
        <f>+I6/I5*100</f>
        <v>0.03237817710862879</v>
      </c>
      <c r="K6" s="85" t="e">
        <f>(I6/G6-1)*100</f>
        <v>#DIV/0!</v>
      </c>
      <c r="L6" s="31">
        <v>0</v>
      </c>
      <c r="M6" s="85">
        <f>+L6/L5*100</f>
        <v>0</v>
      </c>
      <c r="N6" s="31">
        <v>16</v>
      </c>
      <c r="O6" s="32">
        <f>+N6/N5*100</f>
        <v>0.06187400904907383</v>
      </c>
      <c r="P6" s="86" t="e">
        <f>(N6/L6-1)*100</f>
        <v>#DIV/0!</v>
      </c>
    </row>
    <row r="7" spans="1:16" ht="18" customHeight="1" hidden="1">
      <c r="A7" s="30" t="s">
        <v>427</v>
      </c>
      <c r="B7" s="31">
        <f t="shared" si="0"/>
        <v>15317</v>
      </c>
      <c r="C7" s="29">
        <f>+B7/B5*100</f>
        <v>47.15099276589195</v>
      </c>
      <c r="D7" s="31">
        <f t="shared" si="0"/>
        <v>14840</v>
      </c>
      <c r="E7" s="85">
        <f>+D7/D5*100</f>
        <v>46.32288675240355</v>
      </c>
      <c r="F7" s="85">
        <f>(D7/B7-1)*100</f>
        <v>-3.114186851211076</v>
      </c>
      <c r="G7" s="31">
        <v>1226</v>
      </c>
      <c r="H7" s="85">
        <f>+G7/G5*100</f>
        <v>21.05443929246093</v>
      </c>
      <c r="I7" s="31">
        <v>1402</v>
      </c>
      <c r="J7" s="85">
        <f>+I7/I5*100</f>
        <v>22.697102153148776</v>
      </c>
      <c r="K7" s="85">
        <f>(I7/G7-1)*100</f>
        <v>14.355628058727564</v>
      </c>
      <c r="L7" s="31">
        <v>14091</v>
      </c>
      <c r="M7" s="85">
        <f>+L7/L5*100</f>
        <v>52.85049883729652</v>
      </c>
      <c r="N7" s="31">
        <v>13438</v>
      </c>
      <c r="O7" s="32">
        <f>+N7/N5*100</f>
        <v>51.96643335009088</v>
      </c>
      <c r="P7" s="32">
        <f>(N7/L7-1)*100</f>
        <v>-4.634163650557088</v>
      </c>
    </row>
    <row r="8" spans="1:16" ht="18" customHeight="1" collapsed="1">
      <c r="A8" s="30" t="s">
        <v>428</v>
      </c>
      <c r="B8" s="31">
        <f t="shared" si="0"/>
        <v>15317</v>
      </c>
      <c r="C8" s="29">
        <f>+B8/B5*100</f>
        <v>47.15099276589195</v>
      </c>
      <c r="D8" s="31">
        <f t="shared" si="0"/>
        <v>14858</v>
      </c>
      <c r="E8" s="85">
        <f>+D8/D5*100</f>
        <v>46.379073542264955</v>
      </c>
      <c r="F8" s="85">
        <v>-9.526607900750895</v>
      </c>
      <c r="G8" s="31">
        <f>SUM(G6:G7)</f>
        <v>1226</v>
      </c>
      <c r="H8" s="85">
        <f>+G8/G5*100</f>
        <v>21.05443929246093</v>
      </c>
      <c r="I8" s="31">
        <f>SUM(I6:I7)</f>
        <v>1404</v>
      </c>
      <c r="J8" s="85">
        <f>+I8/I5*100</f>
        <v>22.729480330257406</v>
      </c>
      <c r="K8" s="85">
        <v>0.16326530612245094</v>
      </c>
      <c r="L8" s="31">
        <f>SUM(L6:L7)</f>
        <v>14091</v>
      </c>
      <c r="M8" s="85">
        <f>+L8/L5*100</f>
        <v>52.85049883729652</v>
      </c>
      <c r="N8" s="31">
        <f>SUM(N6:N7)</f>
        <v>13454</v>
      </c>
      <c r="O8" s="85">
        <f>+N8/N5*100</f>
        <v>52.028307359139944</v>
      </c>
      <c r="P8" s="32">
        <v>-10.369056068133432</v>
      </c>
    </row>
    <row r="9" spans="1:16" ht="18" customHeight="1">
      <c r="A9" s="30" t="s">
        <v>429</v>
      </c>
      <c r="B9" s="31">
        <f t="shared" si="0"/>
        <v>7752</v>
      </c>
      <c r="C9" s="29">
        <f>+B9/B5*100</f>
        <v>23.863321533015238</v>
      </c>
      <c r="D9" s="31">
        <f t="shared" si="0"/>
        <v>7270</v>
      </c>
      <c r="E9" s="85">
        <f>+D9/D5*100</f>
        <v>22.69322012735672</v>
      </c>
      <c r="F9" s="85">
        <v>-11.336346029696575</v>
      </c>
      <c r="G9" s="31">
        <v>1432</v>
      </c>
      <c r="H9" s="85">
        <f>+G9/G5*100</f>
        <v>24.59213463850249</v>
      </c>
      <c r="I9" s="31">
        <v>1503</v>
      </c>
      <c r="J9" s="85">
        <f>+I9/I5*100</f>
        <v>24.332200097134532</v>
      </c>
      <c r="K9" s="85">
        <v>-5.027932960893855</v>
      </c>
      <c r="L9" s="31">
        <v>6320</v>
      </c>
      <c r="M9" s="85">
        <f>+L9/L5*100</f>
        <v>23.70414822593954</v>
      </c>
      <c r="N9" s="31">
        <v>5767</v>
      </c>
      <c r="O9" s="32">
        <f>+N9/N5*100</f>
        <v>22.301713136625544</v>
      </c>
      <c r="P9" s="32">
        <v>-12.767305559955645</v>
      </c>
    </row>
    <row r="10" spans="1:16" ht="18" customHeight="1">
      <c r="A10" s="30" t="s">
        <v>430</v>
      </c>
      <c r="B10" s="31">
        <f t="shared" si="0"/>
        <v>5603</v>
      </c>
      <c r="C10" s="29">
        <f>+B10/B5*100</f>
        <v>17.24796059719871</v>
      </c>
      <c r="D10" s="31">
        <f t="shared" si="0"/>
        <v>5770</v>
      </c>
      <c r="E10" s="85">
        <f>+D10/D5*100</f>
        <v>18.010987638906233</v>
      </c>
      <c r="F10" s="85">
        <v>-3.155252778773754</v>
      </c>
      <c r="G10" s="31">
        <v>1764</v>
      </c>
      <c r="H10" s="85">
        <f>+G10/G5*100</f>
        <v>30.29366306027821</v>
      </c>
      <c r="I10" s="31">
        <v>1848</v>
      </c>
      <c r="J10" s="85">
        <f>+I10/I5*100</f>
        <v>29.917435648372997</v>
      </c>
      <c r="K10" s="85">
        <v>-4.081632653061229</v>
      </c>
      <c r="L10" s="31">
        <v>3839</v>
      </c>
      <c r="M10" s="85">
        <f>+L10/L5*100</f>
        <v>14.398769784712325</v>
      </c>
      <c r="N10" s="31">
        <v>3922</v>
      </c>
      <c r="O10" s="32">
        <f>+N10/N5*100</f>
        <v>15.166866468154222</v>
      </c>
      <c r="P10" s="32">
        <v>-2.726796014682753</v>
      </c>
    </row>
    <row r="11" spans="1:16" ht="18" customHeight="1">
      <c r="A11" s="30" t="s">
        <v>431</v>
      </c>
      <c r="B11" s="31">
        <f t="shared" si="0"/>
        <v>2460</v>
      </c>
      <c r="C11" s="29">
        <f>+B11/B5*100</f>
        <v>7.572725873480067</v>
      </c>
      <c r="D11" s="31">
        <f t="shared" si="0"/>
        <v>2684</v>
      </c>
      <c r="E11" s="85">
        <f>+D11/D5*100</f>
        <v>8.37807466600075</v>
      </c>
      <c r="F11" s="85">
        <v>3.4779050736497563</v>
      </c>
      <c r="G11" s="31">
        <v>922</v>
      </c>
      <c r="H11" s="85">
        <f>+G11/G5*100</f>
        <v>15.833762665292806</v>
      </c>
      <c r="I11" s="31">
        <v>933</v>
      </c>
      <c r="J11" s="85">
        <f>+I11/I5*100</f>
        <v>15.104419621175328</v>
      </c>
      <c r="K11" s="85">
        <v>-7.483731019522777</v>
      </c>
      <c r="L11" s="31">
        <v>1538</v>
      </c>
      <c r="M11" s="85">
        <f>+L11/L5*100</f>
        <v>5.7685094891606035</v>
      </c>
      <c r="N11" s="31">
        <v>1751</v>
      </c>
      <c r="O11" s="32">
        <f>+N11/N5*100</f>
        <v>6.771336865308017</v>
      </c>
      <c r="P11" s="32">
        <v>10.118265440210239</v>
      </c>
    </row>
    <row r="12" spans="1:16" ht="18" customHeight="1">
      <c r="A12" s="30" t="s">
        <v>432</v>
      </c>
      <c r="B12" s="31">
        <f t="shared" si="0"/>
        <v>669</v>
      </c>
      <c r="C12" s="29">
        <f>+B12/B5*100</f>
        <v>2.0594120363244572</v>
      </c>
      <c r="D12" s="31">
        <f t="shared" si="0"/>
        <v>710</v>
      </c>
      <c r="E12" s="85">
        <f>+D12/D5*100</f>
        <v>2.2162567111999003</v>
      </c>
      <c r="F12" s="85">
        <v>0.6042296072507503</v>
      </c>
      <c r="G12" s="31">
        <v>234</v>
      </c>
      <c r="H12" s="85">
        <f>+G12/G5*100</f>
        <v>4.01854714064915</v>
      </c>
      <c r="I12" s="31">
        <v>248</v>
      </c>
      <c r="J12" s="85">
        <f>+I12/I5*100</f>
        <v>4.014893961469969</v>
      </c>
      <c r="K12" s="85">
        <v>-2.564102564102566</v>
      </c>
      <c r="L12" s="31">
        <v>435</v>
      </c>
      <c r="M12" s="85">
        <f>+L12/L5*100</f>
        <v>1.6315355187157752</v>
      </c>
      <c r="N12" s="31">
        <v>462</v>
      </c>
      <c r="O12" s="32">
        <f>+N12/N5*100</f>
        <v>1.7866120112920065</v>
      </c>
      <c r="P12" s="32">
        <v>2.336448598130847</v>
      </c>
    </row>
    <row r="13" spans="1:16" ht="18" customHeight="1">
      <c r="A13" s="30" t="s">
        <v>433</v>
      </c>
      <c r="B13" s="31">
        <f t="shared" si="0"/>
        <v>398</v>
      </c>
      <c r="C13" s="29">
        <f>+B13/B5*100</f>
        <v>1.2251808527012469</v>
      </c>
      <c r="D13" s="31">
        <f t="shared" si="0"/>
        <v>439</v>
      </c>
      <c r="E13" s="85">
        <f>+D13/D5*100</f>
        <v>1.3703333749531776</v>
      </c>
      <c r="F13" s="85">
        <v>7.888040712468203</v>
      </c>
      <c r="G13" s="31">
        <v>164</v>
      </c>
      <c r="H13" s="85">
        <f>+G13/G5*100</f>
        <v>2.8164176541301735</v>
      </c>
      <c r="I13" s="31">
        <v>154</v>
      </c>
      <c r="J13" s="85">
        <f>+I13/I5*100</f>
        <v>2.4931196373644164</v>
      </c>
      <c r="K13" s="85">
        <v>-9.14634146341463</v>
      </c>
      <c r="L13" s="31">
        <v>234</v>
      </c>
      <c r="M13" s="85">
        <f>+L13/L5*100</f>
        <v>0.8776535893781412</v>
      </c>
      <c r="N13" s="31">
        <v>285</v>
      </c>
      <c r="O13" s="32">
        <f>+N13/N5*100</f>
        <v>1.1021307861866276</v>
      </c>
      <c r="P13" s="32">
        <v>20.087336244541486</v>
      </c>
    </row>
    <row r="14" spans="1:16" ht="18" customHeight="1">
      <c r="A14" s="30" t="s">
        <v>434</v>
      </c>
      <c r="B14" s="31">
        <f t="shared" si="0"/>
        <v>208</v>
      </c>
      <c r="C14" s="29">
        <f>+B14/B5*100</f>
        <v>0.6402955210096968</v>
      </c>
      <c r="D14" s="31">
        <f t="shared" si="0"/>
        <v>241</v>
      </c>
      <c r="E14" s="85">
        <f>+D14/D5*100</f>
        <v>0.7522786864777126</v>
      </c>
      <c r="F14" s="85">
        <v>10.576923076923084</v>
      </c>
      <c r="G14" s="31">
        <v>72</v>
      </c>
      <c r="H14" s="85">
        <f>+G14/G5*100</f>
        <v>1.2364760432766615</v>
      </c>
      <c r="I14" s="31">
        <v>78</v>
      </c>
      <c r="J14" s="85">
        <f>+I14/I5*100</f>
        <v>1.2627489072365226</v>
      </c>
      <c r="K14" s="85">
        <v>0</v>
      </c>
      <c r="L14" s="31">
        <v>136</v>
      </c>
      <c r="M14" s="85">
        <f>+L14/L5*100</f>
        <v>0.5100892656214838</v>
      </c>
      <c r="N14" s="31">
        <v>163</v>
      </c>
      <c r="O14" s="32">
        <f>+N14/N5*100</f>
        <v>0.6303414671874396</v>
      </c>
      <c r="P14" s="32">
        <v>16.176470588235304</v>
      </c>
    </row>
    <row r="15" spans="1:16" ht="18" customHeight="1">
      <c r="A15" s="30" t="s">
        <v>435</v>
      </c>
      <c r="B15" s="31">
        <f t="shared" si="0"/>
        <v>78</v>
      </c>
      <c r="C15" s="29">
        <f>+B15/B5*100</f>
        <v>0.24011082037863632</v>
      </c>
      <c r="D15" s="31">
        <f t="shared" si="0"/>
        <v>64</v>
      </c>
      <c r="E15" s="85">
        <f>+D15/D5*100</f>
        <v>0.1997752528405544</v>
      </c>
      <c r="F15" s="85">
        <v>-23.076923076923073</v>
      </c>
      <c r="G15" s="31">
        <v>9</v>
      </c>
      <c r="H15" s="85">
        <f>+G15/G5*100</f>
        <v>0.1545595054095827</v>
      </c>
      <c r="I15" s="31">
        <v>9</v>
      </c>
      <c r="J15" s="85">
        <f>+I15/I5*100</f>
        <v>0.1457017969888295</v>
      </c>
      <c r="K15" s="85">
        <v>-22.22222222222222</v>
      </c>
      <c r="L15" s="31">
        <v>69</v>
      </c>
      <c r="M15" s="85">
        <f>+L15/L5*100</f>
        <v>0.25879528917560574</v>
      </c>
      <c r="N15" s="31">
        <f>40+7+8</f>
        <v>55</v>
      </c>
      <c r="O15" s="32">
        <f>+N15/N5*100</f>
        <v>0.21269190610619126</v>
      </c>
      <c r="P15" s="32">
        <v>-23.188405797101453</v>
      </c>
    </row>
    <row r="16" ht="18" customHeight="1">
      <c r="C16" s="11"/>
    </row>
    <row r="17" ht="18" customHeight="1"/>
    <row r="18" spans="1:8" ht="18" customHeight="1">
      <c r="A18" s="87" t="s">
        <v>310</v>
      </c>
      <c r="B18" s="88"/>
      <c r="C18" s="89"/>
      <c r="D18" s="87"/>
      <c r="E18" s="89"/>
      <c r="F18" s="89"/>
      <c r="G18" s="87"/>
      <c r="H18" s="89"/>
    </row>
    <row r="19" spans="1:16" ht="18" customHeight="1">
      <c r="A19" s="15" t="s">
        <v>420</v>
      </c>
      <c r="B19" s="16" t="s">
        <v>421</v>
      </c>
      <c r="C19" s="18"/>
      <c r="D19" s="18"/>
      <c r="E19" s="18"/>
      <c r="F19" s="20"/>
      <c r="G19" s="185" t="s">
        <v>422</v>
      </c>
      <c r="H19" s="19"/>
      <c r="I19" s="19"/>
      <c r="J19" s="19"/>
      <c r="K19" s="21"/>
      <c r="L19" s="16" t="s">
        <v>423</v>
      </c>
      <c r="M19" s="18"/>
      <c r="N19" s="18"/>
      <c r="O19" s="18"/>
      <c r="P19" s="20"/>
    </row>
    <row r="20" spans="1:16" ht="18" customHeight="1">
      <c r="A20" s="23"/>
      <c r="B20" s="24" t="s">
        <v>336</v>
      </c>
      <c r="C20" s="82" t="s">
        <v>424</v>
      </c>
      <c r="D20" s="24" t="s">
        <v>337</v>
      </c>
      <c r="E20" s="83" t="s">
        <v>424</v>
      </c>
      <c r="F20" s="83" t="s">
        <v>313</v>
      </c>
      <c r="G20" s="24" t="s">
        <v>336</v>
      </c>
      <c r="H20" s="82" t="s">
        <v>424</v>
      </c>
      <c r="I20" s="24" t="s">
        <v>337</v>
      </c>
      <c r="J20" s="83" t="s">
        <v>424</v>
      </c>
      <c r="K20" s="83" t="s">
        <v>313</v>
      </c>
      <c r="L20" s="24" t="s">
        <v>336</v>
      </c>
      <c r="M20" s="82" t="s">
        <v>424</v>
      </c>
      <c r="N20" s="24" t="s">
        <v>337</v>
      </c>
      <c r="O20" s="84" t="s">
        <v>424</v>
      </c>
      <c r="P20" s="83" t="s">
        <v>313</v>
      </c>
    </row>
    <row r="21" spans="1:16" ht="18" customHeight="1">
      <c r="A21" s="30" t="s">
        <v>425</v>
      </c>
      <c r="B21" s="28">
        <v>60393</v>
      </c>
      <c r="C21" s="29">
        <f>+B21/B21*100</f>
        <v>100</v>
      </c>
      <c r="D21" s="31">
        <v>54837</v>
      </c>
      <c r="E21" s="85">
        <f>+D21/D21*100</f>
        <v>100</v>
      </c>
      <c r="F21" s="85">
        <v>-14.698319797395087</v>
      </c>
      <c r="G21" s="31">
        <v>36422</v>
      </c>
      <c r="H21" s="85">
        <f>+G21/G21*100</f>
        <v>100</v>
      </c>
      <c r="I21" s="31">
        <f>SUM(I22:I23)+SUM(I25:I31)</f>
        <v>33017</v>
      </c>
      <c r="J21" s="85">
        <f>+I21/I21*100</f>
        <v>100</v>
      </c>
      <c r="K21" s="85">
        <v>-16.573009653323123</v>
      </c>
      <c r="L21" s="31">
        <f>SUM(L22:L23)+SUM(L25:L31)</f>
        <v>23971</v>
      </c>
      <c r="M21" s="85">
        <f>+L21/L21*100</f>
        <v>100</v>
      </c>
      <c r="N21" s="31">
        <f>SUM(N22:N23)+SUM(N25:N31)</f>
        <v>21820</v>
      </c>
      <c r="O21" s="32">
        <f>+N21/N21*100</f>
        <v>100</v>
      </c>
      <c r="P21" s="32">
        <v>-11.843076053900736</v>
      </c>
    </row>
    <row r="22" spans="1:16" ht="18" customHeight="1" hidden="1">
      <c r="A22" s="30" t="s">
        <v>426</v>
      </c>
      <c r="B22" s="28">
        <v>0</v>
      </c>
      <c r="C22" s="29">
        <f>+B22/B21*100</f>
        <v>0</v>
      </c>
      <c r="D22" s="31">
        <f aca="true" t="shared" si="1" ref="D22:D31">+I22+N22</f>
        <v>8</v>
      </c>
      <c r="E22" s="85">
        <f>+D22/D21*100</f>
        <v>0.01458869011798603</v>
      </c>
      <c r="F22" s="85" t="e">
        <f>(D22/B22-1)*100</f>
        <v>#DIV/0!</v>
      </c>
      <c r="G22" s="31">
        <v>0</v>
      </c>
      <c r="H22" s="85">
        <f>+G22/G21*100</f>
        <v>0</v>
      </c>
      <c r="I22" s="31">
        <v>0</v>
      </c>
      <c r="J22" s="85">
        <f>+I22/I21*100</f>
        <v>0</v>
      </c>
      <c r="K22" s="85" t="e">
        <f>(I22/G22-1)*100</f>
        <v>#DIV/0!</v>
      </c>
      <c r="L22" s="31">
        <v>0</v>
      </c>
      <c r="M22" s="85">
        <f>+L22/L21*100</f>
        <v>0</v>
      </c>
      <c r="N22" s="31">
        <v>8</v>
      </c>
      <c r="O22" s="32">
        <f>+N22/N21*100</f>
        <v>0.03666361136571952</v>
      </c>
      <c r="P22" s="32" t="e">
        <f>(N22/L22-1)*100</f>
        <v>#DIV/0!</v>
      </c>
    </row>
    <row r="23" spans="1:16" ht="18" customHeight="1" hidden="1">
      <c r="A23" s="30" t="s">
        <v>427</v>
      </c>
      <c r="B23" s="28">
        <f aca="true" t="shared" si="2" ref="B23:B31">+G23+L23</f>
        <v>3103</v>
      </c>
      <c r="C23" s="29">
        <f>+B23/B21*100</f>
        <v>5.1380126835891575</v>
      </c>
      <c r="D23" s="31">
        <f t="shared" si="1"/>
        <v>2695</v>
      </c>
      <c r="E23" s="85">
        <f>+D23/D21*100</f>
        <v>4.914564983496544</v>
      </c>
      <c r="F23" s="85">
        <f>(D23/B23-1)*100</f>
        <v>-13.148565903963904</v>
      </c>
      <c r="G23" s="31">
        <v>836</v>
      </c>
      <c r="H23" s="85">
        <f>+G23/G21*100</f>
        <v>2.295316017791445</v>
      </c>
      <c r="I23" s="31">
        <v>776</v>
      </c>
      <c r="J23" s="85">
        <f>+I23/I21*100</f>
        <v>2.350304388648272</v>
      </c>
      <c r="K23" s="85">
        <f>(I23/G23-1)*100</f>
        <v>-7.177033492822971</v>
      </c>
      <c r="L23" s="31">
        <v>2267</v>
      </c>
      <c r="M23" s="85">
        <f>+L23/L21*100</f>
        <v>9.457260856868716</v>
      </c>
      <c r="N23" s="31">
        <v>1919</v>
      </c>
      <c r="O23" s="32">
        <f>+N23/N21*100</f>
        <v>8.79468377635197</v>
      </c>
      <c r="P23" s="32">
        <f>(N23/L23-1)*100</f>
        <v>-15.350683722981916</v>
      </c>
    </row>
    <row r="24" spans="1:16" ht="18" customHeight="1" collapsed="1">
      <c r="A24" s="30" t="s">
        <v>428</v>
      </c>
      <c r="B24" s="31">
        <f>+G24+L24</f>
        <v>3103</v>
      </c>
      <c r="C24" s="29">
        <f>+B24/B21*100</f>
        <v>5.1380126835891575</v>
      </c>
      <c r="D24" s="31">
        <f t="shared" si="1"/>
        <v>2703</v>
      </c>
      <c r="E24" s="85">
        <f>+D24/D21*100</f>
        <v>4.92915367361453</v>
      </c>
      <c r="F24" s="85">
        <v>-20.826411774777576</v>
      </c>
      <c r="G24" s="31">
        <f>SUM(G22:G23)</f>
        <v>836</v>
      </c>
      <c r="H24" s="85">
        <f>+G24/G21*100</f>
        <v>2.295316017791445</v>
      </c>
      <c r="I24" s="31">
        <f>SUM(I22:I23)</f>
        <v>776</v>
      </c>
      <c r="J24" s="85">
        <f>+I24/I21*100</f>
        <v>2.350304388648272</v>
      </c>
      <c r="K24" s="85">
        <v>-24.123445922670474</v>
      </c>
      <c r="L24" s="31">
        <f>SUM(L22:L23)</f>
        <v>2267</v>
      </c>
      <c r="M24" s="85">
        <f>+L24/L21*100</f>
        <v>9.457260856868716</v>
      </c>
      <c r="N24" s="31">
        <f>SUM(N22:N23)</f>
        <v>1927</v>
      </c>
      <c r="O24" s="85">
        <f>+N24/N21*100</f>
        <v>8.83134738771769</v>
      </c>
      <c r="P24" s="32">
        <v>-19.609914122078465</v>
      </c>
    </row>
    <row r="25" spans="1:16" ht="18" customHeight="1">
      <c r="A25" s="30" t="s">
        <v>429</v>
      </c>
      <c r="B25" s="28">
        <f t="shared" si="2"/>
        <v>6388</v>
      </c>
      <c r="C25" s="29">
        <f>+B25/B21*100</f>
        <v>10.577384796251222</v>
      </c>
      <c r="D25" s="31">
        <f t="shared" si="1"/>
        <v>5689</v>
      </c>
      <c r="E25" s="85">
        <f>+D25/D21*100</f>
        <v>10.374382260152816</v>
      </c>
      <c r="F25" s="85">
        <v>-17.520193610124313</v>
      </c>
      <c r="G25" s="31">
        <v>2950</v>
      </c>
      <c r="H25" s="85">
        <f>+G25/G21*100</f>
        <v>8.099500302015265</v>
      </c>
      <c r="I25" s="31">
        <v>2803</v>
      </c>
      <c r="J25" s="85">
        <f>+I25/I21*100</f>
        <v>8.48956598116122</v>
      </c>
      <c r="K25" s="85">
        <v>-15.568705019645613</v>
      </c>
      <c r="L25" s="31">
        <v>3438</v>
      </c>
      <c r="M25" s="85">
        <f>+L25/L21*100</f>
        <v>14.342330315798257</v>
      </c>
      <c r="N25" s="31">
        <v>2886</v>
      </c>
      <c r="O25" s="32">
        <f>+N25/N21*100</f>
        <v>13.226397800183317</v>
      </c>
      <c r="P25" s="32">
        <v>-19.195840063711746</v>
      </c>
    </row>
    <row r="26" spans="1:16" ht="18" customHeight="1">
      <c r="A26" s="30" t="s">
        <v>430</v>
      </c>
      <c r="B26" s="28">
        <f t="shared" si="2"/>
        <v>13463</v>
      </c>
      <c r="C26" s="29">
        <f>+B26/B21*100</f>
        <v>22.29231864620072</v>
      </c>
      <c r="D26" s="31">
        <f t="shared" si="1"/>
        <v>11584</v>
      </c>
      <c r="E26" s="85">
        <f>+D26/D21*100</f>
        <v>21.124423290843776</v>
      </c>
      <c r="F26" s="85">
        <v>-19.88183883045641</v>
      </c>
      <c r="G26" s="31">
        <v>8015</v>
      </c>
      <c r="H26" s="85">
        <f>+G26/G21*100</f>
        <v>22.005930481577067</v>
      </c>
      <c r="I26" s="31">
        <v>6865</v>
      </c>
      <c r="J26" s="85">
        <f>+I26/I21*100</f>
        <v>20.792319108338127</v>
      </c>
      <c r="K26" s="85">
        <v>-22.055573058960675</v>
      </c>
      <c r="L26" s="31">
        <v>5448</v>
      </c>
      <c r="M26" s="85">
        <f>+L26/L21*100</f>
        <v>22.727462350339994</v>
      </c>
      <c r="N26" s="31">
        <v>4719</v>
      </c>
      <c r="O26" s="32">
        <f>+N26/N21*100</f>
        <v>21.626947754353804</v>
      </c>
      <c r="P26" s="32">
        <v>-16.67862743578521</v>
      </c>
    </row>
    <row r="27" spans="1:16" ht="18" customHeight="1">
      <c r="A27" s="30" t="s">
        <v>431</v>
      </c>
      <c r="B27" s="28">
        <f t="shared" si="2"/>
        <v>14545</v>
      </c>
      <c r="C27" s="29">
        <f>+B27/B21*100</f>
        <v>24.083917010249532</v>
      </c>
      <c r="D27" s="31">
        <f t="shared" si="1"/>
        <v>12781</v>
      </c>
      <c r="E27" s="85">
        <f>+D27/D21*100</f>
        <v>23.307256049747433</v>
      </c>
      <c r="F27" s="85">
        <v>-18.84379715512876</v>
      </c>
      <c r="G27" s="31">
        <v>9916</v>
      </c>
      <c r="H27" s="85">
        <f>+G27/G21*100</f>
        <v>27.225303388062162</v>
      </c>
      <c r="I27" s="31">
        <v>8387</v>
      </c>
      <c r="J27" s="85">
        <f>+I27/I21*100</f>
        <v>25.402065602568374</v>
      </c>
      <c r="K27" s="85">
        <v>-23.973595513051272</v>
      </c>
      <c r="L27" s="31">
        <v>4629</v>
      </c>
      <c r="M27" s="85">
        <f>+L27/L21*100</f>
        <v>19.310833924325227</v>
      </c>
      <c r="N27" s="31">
        <v>4394</v>
      </c>
      <c r="O27" s="32">
        <f>+N27/N21*100</f>
        <v>20.137488542621448</v>
      </c>
      <c r="P27" s="32">
        <v>-7.8149487343218915</v>
      </c>
    </row>
    <row r="28" spans="1:16" ht="18" customHeight="1">
      <c r="A28" s="30" t="s">
        <v>432</v>
      </c>
      <c r="B28" s="28">
        <f t="shared" si="2"/>
        <v>6951</v>
      </c>
      <c r="C28" s="29">
        <f>+B28/B21*100</f>
        <v>11.509612041130595</v>
      </c>
      <c r="D28" s="31">
        <f t="shared" si="1"/>
        <v>6927</v>
      </c>
      <c r="E28" s="85">
        <f>+D28/D21*100</f>
        <v>12.631982055911156</v>
      </c>
      <c r="F28" s="85">
        <v>-4.640871456277528</v>
      </c>
      <c r="G28" s="31">
        <v>4831</v>
      </c>
      <c r="H28" s="85">
        <f>+G28/G21*100</f>
        <v>13.263961342046017</v>
      </c>
      <c r="I28" s="31">
        <v>5012</v>
      </c>
      <c r="J28" s="85">
        <f>+I28/I21*100</f>
        <v>15.180058757609716</v>
      </c>
      <c r="K28" s="85">
        <v>-1.0396924794691453</v>
      </c>
      <c r="L28" s="31">
        <v>2120</v>
      </c>
      <c r="M28" s="85">
        <f>+L28/L21*100</f>
        <v>8.844019857327604</v>
      </c>
      <c r="N28" s="31">
        <v>1915</v>
      </c>
      <c r="O28" s="32">
        <f>+N28/N21*100</f>
        <v>8.776351970669111</v>
      </c>
      <c r="P28" s="32">
        <v>-12.907118681948127</v>
      </c>
    </row>
    <row r="29" spans="1:16" ht="18" customHeight="1">
      <c r="A29" s="30" t="s">
        <v>433</v>
      </c>
      <c r="B29" s="28">
        <f t="shared" si="2"/>
        <v>6228</v>
      </c>
      <c r="C29" s="29">
        <f>+B29/B21*100</f>
        <v>10.312453430033282</v>
      </c>
      <c r="D29" s="31">
        <f t="shared" si="1"/>
        <v>6346</v>
      </c>
      <c r="E29" s="85">
        <f>+D29/D21*100</f>
        <v>11.57247843609242</v>
      </c>
      <c r="F29" s="85">
        <v>0.8062397781285258</v>
      </c>
      <c r="G29" s="31">
        <v>4606</v>
      </c>
      <c r="H29" s="85">
        <f>+G29/G21*100</f>
        <v>12.646202844434681</v>
      </c>
      <c r="I29" s="31">
        <v>4731</v>
      </c>
      <c r="J29" s="85">
        <f>+I29/I21*100</f>
        <v>14.32898203955538</v>
      </c>
      <c r="K29" s="85">
        <v>1.5487411210627133</v>
      </c>
      <c r="L29" s="31">
        <v>1622</v>
      </c>
      <c r="M29" s="85">
        <f>+L29/L21*100</f>
        <v>6.766509532351591</v>
      </c>
      <c r="N29" s="31">
        <v>1615</v>
      </c>
      <c r="O29" s="32">
        <f>+N29/N21*100</f>
        <v>7.401466544454628</v>
      </c>
      <c r="P29" s="32">
        <v>-1.3206416208215943</v>
      </c>
    </row>
    <row r="30" spans="1:16" ht="18" customHeight="1">
      <c r="A30" s="30" t="s">
        <v>434</v>
      </c>
      <c r="B30" s="28">
        <f t="shared" si="2"/>
        <v>5786</v>
      </c>
      <c r="C30" s="29">
        <f>+B30/B21*100</f>
        <v>9.580580530856226</v>
      </c>
      <c r="D30" s="31">
        <f t="shared" si="1"/>
        <v>6081</v>
      </c>
      <c r="E30" s="85">
        <f>+D30/D21*100</f>
        <v>11.089228075934132</v>
      </c>
      <c r="F30" s="85">
        <v>-2.261536588954216</v>
      </c>
      <c r="G30" s="31">
        <v>4166</v>
      </c>
      <c r="H30" s="85">
        <f>+G30/G21*100</f>
        <v>11.438141782439185</v>
      </c>
      <c r="I30" s="31">
        <v>4015</v>
      </c>
      <c r="J30" s="85">
        <f>+I30/I21*100</f>
        <v>12.160402217039707</v>
      </c>
      <c r="K30" s="85">
        <v>-12.51423723728935</v>
      </c>
      <c r="L30" s="31">
        <v>1620</v>
      </c>
      <c r="M30" s="85">
        <f>+L30/L21*100</f>
        <v>6.7581661173918475</v>
      </c>
      <c r="N30" s="31">
        <v>2066</v>
      </c>
      <c r="O30" s="32">
        <f>+N30/N21*100</f>
        <v>9.468377635197067</v>
      </c>
      <c r="P30" s="32">
        <v>24.10129270759065</v>
      </c>
    </row>
    <row r="31" spans="1:16" ht="18" customHeight="1">
      <c r="A31" s="30" t="s">
        <v>435</v>
      </c>
      <c r="B31" s="28">
        <f t="shared" si="2"/>
        <v>3927</v>
      </c>
      <c r="C31" s="29">
        <f>+B31/B21*100</f>
        <v>6.502409219611545</v>
      </c>
      <c r="D31" s="31">
        <f t="shared" si="1"/>
        <v>2726</v>
      </c>
      <c r="E31" s="85">
        <f>+D31/D21*100</f>
        <v>4.97109615770374</v>
      </c>
      <c r="F31" s="85">
        <v>-32.79386259203757</v>
      </c>
      <c r="G31" s="31">
        <v>1100</v>
      </c>
      <c r="H31" s="85">
        <f>+G31/G21*100</f>
        <v>3.020152654988743</v>
      </c>
      <c r="I31" s="31">
        <v>428</v>
      </c>
      <c r="J31" s="85">
        <f>+I31/I21*100</f>
        <v>1.2963019050792015</v>
      </c>
      <c r="K31" s="85">
        <v>-66.31949846245556</v>
      </c>
      <c r="L31" s="31">
        <v>2827</v>
      </c>
      <c r="M31" s="85">
        <f>+L31/L21*100</f>
        <v>11.793417045596764</v>
      </c>
      <c r="N31" s="31">
        <v>2298</v>
      </c>
      <c r="O31" s="32">
        <f>+N31/N21*100</f>
        <v>10.531622364802933</v>
      </c>
      <c r="P31" s="32">
        <v>-19.74165510687895</v>
      </c>
    </row>
    <row r="32" spans="4:7" ht="14.25">
      <c r="D32" s="90"/>
      <c r="G32" s="90"/>
    </row>
    <row r="33" ht="14.25">
      <c r="A33" s="33" t="s">
        <v>576</v>
      </c>
    </row>
  </sheetData>
  <printOptions/>
  <pageMargins left="0.75" right="0.75" top="1" bottom="1" header="0.512" footer="0.512"/>
  <pageSetup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R47"/>
  <sheetViews>
    <sheetView workbookViewId="0" topLeftCell="A1">
      <selection activeCell="A1" sqref="A1"/>
    </sheetView>
  </sheetViews>
  <sheetFormatPr defaultColWidth="9.00390625" defaultRowHeight="13.5"/>
  <cols>
    <col min="1" max="1" width="11.25390625" style="11" customWidth="1"/>
    <col min="2" max="2" width="8.125" style="11" customWidth="1"/>
    <col min="3" max="3" width="6.75390625" style="11" customWidth="1"/>
    <col min="4" max="4" width="8.125" style="11" customWidth="1"/>
    <col min="5" max="6" width="6.75390625" style="11" customWidth="1"/>
    <col min="7" max="7" width="8.125" style="11" customWidth="1"/>
    <col min="8" max="8" width="6.75390625" style="11" customWidth="1"/>
    <col min="9" max="9" width="8.125" style="11" customWidth="1"/>
    <col min="10" max="11" width="6.75390625" style="11" customWidth="1"/>
    <col min="12" max="12" width="8.125" style="11" customWidth="1"/>
    <col min="13" max="13" width="6.75390625" style="11" customWidth="1"/>
    <col min="14" max="14" width="8.125" style="11" customWidth="1"/>
    <col min="15" max="16" width="6.75390625" style="11" customWidth="1"/>
    <col min="17" max="16384" width="10.625" style="11" customWidth="1"/>
  </cols>
  <sheetData>
    <row r="1" spans="1:18" s="92" customFormat="1" ht="18.75">
      <c r="A1" s="91" t="s">
        <v>436</v>
      </c>
      <c r="B1" s="11"/>
      <c r="C1" s="11"/>
      <c r="D1" s="11"/>
      <c r="E1" s="11"/>
      <c r="F1" s="11"/>
      <c r="G1" s="11"/>
      <c r="H1" s="11"/>
      <c r="I1" s="11"/>
      <c r="J1" s="11"/>
      <c r="K1" s="11"/>
      <c r="L1" s="11"/>
      <c r="M1" s="11"/>
      <c r="N1" s="11"/>
      <c r="O1" s="11"/>
      <c r="P1" s="11"/>
      <c r="Q1" s="11"/>
      <c r="R1" s="11"/>
    </row>
    <row r="2" spans="1:16" ht="28.5" customHeight="1">
      <c r="A2" s="93" t="s">
        <v>437</v>
      </c>
      <c r="B2" s="93"/>
      <c r="C2" s="93"/>
      <c r="D2" s="93"/>
      <c r="E2" s="93"/>
      <c r="F2" s="93"/>
      <c r="G2" s="93"/>
      <c r="H2" s="93"/>
      <c r="I2" s="93"/>
      <c r="J2" s="93"/>
      <c r="K2" s="93"/>
      <c r="L2" s="93"/>
      <c r="M2" s="93"/>
      <c r="N2" s="93" t="s">
        <v>438</v>
      </c>
      <c r="O2" s="93"/>
      <c r="P2" s="93"/>
    </row>
    <row r="3" spans="1:16" ht="14.25">
      <c r="A3" s="94" t="s">
        <v>439</v>
      </c>
      <c r="B3" s="95"/>
      <c r="C3" s="96"/>
      <c r="D3" s="97" t="s">
        <v>440</v>
      </c>
      <c r="E3" s="96"/>
      <c r="F3" s="98"/>
      <c r="G3" s="99"/>
      <c r="H3" s="96"/>
      <c r="I3" s="97" t="s">
        <v>441</v>
      </c>
      <c r="J3" s="96"/>
      <c r="K3" s="100"/>
      <c r="L3" s="95"/>
      <c r="M3" s="96"/>
      <c r="N3" s="97" t="s">
        <v>442</v>
      </c>
      <c r="O3" s="96"/>
      <c r="P3" s="100"/>
    </row>
    <row r="4" spans="1:16" ht="14.25">
      <c r="A4" s="101"/>
      <c r="B4" s="102" t="s">
        <v>336</v>
      </c>
      <c r="C4" s="103" t="s">
        <v>424</v>
      </c>
      <c r="D4" s="102" t="s">
        <v>337</v>
      </c>
      <c r="E4" s="103" t="s">
        <v>424</v>
      </c>
      <c r="F4" s="104" t="s">
        <v>313</v>
      </c>
      <c r="G4" s="102" t="s">
        <v>336</v>
      </c>
      <c r="H4" s="103" t="s">
        <v>424</v>
      </c>
      <c r="I4" s="102" t="s">
        <v>337</v>
      </c>
      <c r="J4" s="103" t="s">
        <v>424</v>
      </c>
      <c r="K4" s="104" t="s">
        <v>313</v>
      </c>
      <c r="L4" s="102" t="s">
        <v>336</v>
      </c>
      <c r="M4" s="103" t="s">
        <v>424</v>
      </c>
      <c r="N4" s="102" t="s">
        <v>337</v>
      </c>
      <c r="O4" s="105" t="s">
        <v>424</v>
      </c>
      <c r="P4" s="104" t="s">
        <v>313</v>
      </c>
    </row>
    <row r="5" spans="1:16" ht="14.25">
      <c r="A5" s="102" t="s">
        <v>443</v>
      </c>
      <c r="B5" s="106">
        <f>+B6+B7+B8+B9+B10+B11</f>
        <v>32485</v>
      </c>
      <c r="C5" s="107">
        <v>100</v>
      </c>
      <c r="D5" s="106">
        <f>+D6+D7+D8+D9+D10+D11</f>
        <v>32036</v>
      </c>
      <c r="E5" s="107">
        <v>100</v>
      </c>
      <c r="F5" s="108">
        <v>-7.3682262591370336</v>
      </c>
      <c r="G5" s="106">
        <f>+G6+G7+G8+G9+G10+G11</f>
        <v>5823</v>
      </c>
      <c r="H5" s="107">
        <v>100</v>
      </c>
      <c r="I5" s="106">
        <f>SUM(I6:I11)</f>
        <v>6177</v>
      </c>
      <c r="J5" s="107">
        <v>100</v>
      </c>
      <c r="K5" s="108">
        <v>-4.0192373754723505</v>
      </c>
      <c r="L5" s="106">
        <f>+L6+L7+L8+L9+L10+L11</f>
        <v>26662</v>
      </c>
      <c r="M5" s="107">
        <v>100</v>
      </c>
      <c r="N5" s="106">
        <f>SUM(N6:N11)</f>
        <v>25859</v>
      </c>
      <c r="O5" s="109">
        <v>100</v>
      </c>
      <c r="P5" s="108">
        <v>-8.10119920303748</v>
      </c>
    </row>
    <row r="6" spans="1:16" ht="14.25">
      <c r="A6" s="102" t="s">
        <v>444</v>
      </c>
      <c r="B6" s="110">
        <f aca="true" t="shared" si="0" ref="B6:B11">+G6+L6</f>
        <v>7182</v>
      </c>
      <c r="C6" s="111">
        <f>+B6/B5*100</f>
        <v>22.10866553794059</v>
      </c>
      <c r="D6" s="110">
        <f aca="true" t="shared" si="1" ref="D6:D11">+I6+N6</f>
        <v>7183</v>
      </c>
      <c r="E6" s="111">
        <f>+D6/D5*100</f>
        <v>22.421650643026595</v>
      </c>
      <c r="F6" s="112">
        <v>-6.163714963045597</v>
      </c>
      <c r="G6" s="110">
        <v>1285</v>
      </c>
      <c r="H6" s="111">
        <f>+G6/G5*100</f>
        <v>22.067662716812638</v>
      </c>
      <c r="I6" s="28">
        <v>1354</v>
      </c>
      <c r="J6" s="111">
        <f>+I6/I5*100</f>
        <v>21.92002590254169</v>
      </c>
      <c r="K6" s="108">
        <v>-3.971962616822433</v>
      </c>
      <c r="L6" s="110">
        <v>5897</v>
      </c>
      <c r="M6" s="111">
        <f>+L6/L5*100</f>
        <v>22.11762058360213</v>
      </c>
      <c r="N6" s="110">
        <v>5829</v>
      </c>
      <c r="O6" s="113">
        <f>+N6/N5*100</f>
        <v>22.541474921690707</v>
      </c>
      <c r="P6" s="108">
        <v>-6.6417530151180575</v>
      </c>
    </row>
    <row r="7" spans="1:16" ht="14.25">
      <c r="A7" s="102" t="s">
        <v>445</v>
      </c>
      <c r="B7" s="110">
        <f t="shared" si="0"/>
        <v>8574</v>
      </c>
      <c r="C7" s="111">
        <f>+B7/B5*100</f>
        <v>26.393720178543944</v>
      </c>
      <c r="D7" s="110">
        <f t="shared" si="1"/>
        <v>8443</v>
      </c>
      <c r="E7" s="111">
        <f>+D7/D5*100</f>
        <v>26.354725933325007</v>
      </c>
      <c r="F7" s="112">
        <v>-7.742613570010515</v>
      </c>
      <c r="G7" s="110">
        <v>2034</v>
      </c>
      <c r="H7" s="114">
        <f>+G7/G5*100</f>
        <v>34.93044822256569</v>
      </c>
      <c r="I7" s="28">
        <v>2127</v>
      </c>
      <c r="J7" s="111">
        <f>+I7/I5*100</f>
        <v>34.43419135502671</v>
      </c>
      <c r="K7" s="108">
        <v>-5.457227138643073</v>
      </c>
      <c r="L7" s="110">
        <v>6540</v>
      </c>
      <c r="M7" s="111">
        <f>+L7/L5*100</f>
        <v>24.529292626209585</v>
      </c>
      <c r="N7" s="110">
        <v>6316</v>
      </c>
      <c r="O7" s="115">
        <f>+N7/N5*100</f>
        <v>24.424765072121893</v>
      </c>
      <c r="P7" s="108">
        <v>-8.454587226221477</v>
      </c>
    </row>
    <row r="8" spans="1:16" ht="14.25">
      <c r="A8" s="102" t="s">
        <v>446</v>
      </c>
      <c r="B8" s="110">
        <f t="shared" si="0"/>
        <v>2361</v>
      </c>
      <c r="C8" s="111">
        <f>+B8/B5*100</f>
        <v>7.267969832230261</v>
      </c>
      <c r="D8" s="110">
        <f t="shared" si="1"/>
        <v>2370</v>
      </c>
      <c r="E8" s="111">
        <f>+D8/D5*100</f>
        <v>7.397927331751779</v>
      </c>
      <c r="F8" s="112">
        <v>-5.059523809523814</v>
      </c>
      <c r="G8" s="110">
        <v>260</v>
      </c>
      <c r="H8" s="111">
        <f>+G8/G5*100</f>
        <v>4.465052378499055</v>
      </c>
      <c r="I8" s="28">
        <v>317</v>
      </c>
      <c r="J8" s="111">
        <f>+I8/I5*100</f>
        <v>5.131941071717662</v>
      </c>
      <c r="K8" s="108">
        <v>5.769230769230771</v>
      </c>
      <c r="L8" s="110">
        <v>2101</v>
      </c>
      <c r="M8" s="111">
        <f>+L8/L5*100</f>
        <v>7.88012902257895</v>
      </c>
      <c r="N8" s="110">
        <v>2053</v>
      </c>
      <c r="O8" s="113">
        <f>+N8/N5*100</f>
        <v>7.939208786109285</v>
      </c>
      <c r="P8" s="108">
        <v>-6.405353728489482</v>
      </c>
    </row>
    <row r="9" spans="1:16" ht="14.25">
      <c r="A9" s="102" t="s">
        <v>447</v>
      </c>
      <c r="B9" s="110">
        <f t="shared" si="0"/>
        <v>5807</v>
      </c>
      <c r="C9" s="111">
        <f>+B9/B5*100</f>
        <v>17.87594274280437</v>
      </c>
      <c r="D9" s="110">
        <f t="shared" si="1"/>
        <v>5857</v>
      </c>
      <c r="E9" s="111">
        <f>+D9/D5*100</f>
        <v>18.28255712323636</v>
      </c>
      <c r="F9" s="112">
        <v>-6.476683937823835</v>
      </c>
      <c r="G9" s="110">
        <v>862</v>
      </c>
      <c r="H9" s="111">
        <f>+G9/G5*100</f>
        <v>14.803365962562253</v>
      </c>
      <c r="I9" s="28">
        <v>993</v>
      </c>
      <c r="J9" s="111">
        <f>+I9/I5*100</f>
        <v>16.075764934434194</v>
      </c>
      <c r="K9" s="108">
        <v>1.044083526682127</v>
      </c>
      <c r="L9" s="110">
        <v>4945</v>
      </c>
      <c r="M9" s="111">
        <f>+L9/L5*100</f>
        <v>18.546995724251744</v>
      </c>
      <c r="N9" s="110">
        <v>4864</v>
      </c>
      <c r="O9" s="113">
        <f>+N9/N5*100</f>
        <v>18.80969875091844</v>
      </c>
      <c r="P9" s="108">
        <v>-7.792207792207795</v>
      </c>
    </row>
    <row r="10" spans="1:16" ht="14.25">
      <c r="A10" s="102" t="s">
        <v>448</v>
      </c>
      <c r="B10" s="110">
        <f t="shared" si="0"/>
        <v>3208</v>
      </c>
      <c r="C10" s="111">
        <f>+B10/B5*100</f>
        <v>9.87532707403417</v>
      </c>
      <c r="D10" s="110">
        <f t="shared" si="1"/>
        <v>3164</v>
      </c>
      <c r="E10" s="111">
        <f>+D10/D5*100</f>
        <v>9.876389062304906</v>
      </c>
      <c r="F10" s="112">
        <v>-7.026858213616494</v>
      </c>
      <c r="G10" s="110">
        <v>436</v>
      </c>
      <c r="H10" s="111">
        <f>+G10/G5*100</f>
        <v>7.487549373175339</v>
      </c>
      <c r="I10" s="28">
        <v>469</v>
      </c>
      <c r="J10" s="111">
        <f>+I10/I5*100</f>
        <v>7.592682531973449</v>
      </c>
      <c r="K10" s="108">
        <v>-0.917431192660545</v>
      </c>
      <c r="L10" s="110">
        <v>2772</v>
      </c>
      <c r="M10" s="111">
        <f>+L10/L5*100</f>
        <v>10.396819443402595</v>
      </c>
      <c r="N10" s="110">
        <v>2695</v>
      </c>
      <c r="O10" s="113">
        <f>+N10/N5*100</f>
        <v>10.421903399203373</v>
      </c>
      <c r="P10" s="108">
        <v>-7.9898770788141675</v>
      </c>
    </row>
    <row r="11" spans="1:16" ht="14.25">
      <c r="A11" s="116" t="s">
        <v>449</v>
      </c>
      <c r="B11" s="110">
        <f t="shared" si="0"/>
        <v>5353</v>
      </c>
      <c r="C11" s="111">
        <f>+B11/B5*100</f>
        <v>16.47837463444667</v>
      </c>
      <c r="D11" s="110">
        <f t="shared" si="1"/>
        <v>5019</v>
      </c>
      <c r="E11" s="111">
        <f>+D11/D5*100</f>
        <v>15.666749906355351</v>
      </c>
      <c r="F11" s="112">
        <v>-10.570626753975676</v>
      </c>
      <c r="G11" s="110">
        <v>946</v>
      </c>
      <c r="H11" s="111">
        <f>+G11/G5*100</f>
        <v>16.245921346385025</v>
      </c>
      <c r="I11" s="28">
        <v>917</v>
      </c>
      <c r="J11" s="111">
        <f>+I11/I5*100</f>
        <v>14.845394204306297</v>
      </c>
      <c r="K11" s="108">
        <v>-9.725158562367863</v>
      </c>
      <c r="L11" s="110">
        <v>4407</v>
      </c>
      <c r="M11" s="111">
        <f>+L11/L5*100</f>
        <v>16.529142599954994</v>
      </c>
      <c r="N11" s="110">
        <v>4102</v>
      </c>
      <c r="O11" s="113">
        <f>+N11/N5*100</f>
        <v>15.8629490699563</v>
      </c>
      <c r="P11" s="108">
        <v>-10.752443737213003</v>
      </c>
    </row>
    <row r="12" spans="1:16" ht="4.5" customHeight="1">
      <c r="A12" s="93"/>
      <c r="B12" s="93"/>
      <c r="C12" s="93"/>
      <c r="D12" s="93"/>
      <c r="E12" s="93"/>
      <c r="F12" s="93"/>
      <c r="G12" s="93"/>
      <c r="H12" s="93"/>
      <c r="I12" s="93"/>
      <c r="J12" s="93"/>
      <c r="K12" s="93"/>
      <c r="L12" s="93"/>
      <c r="M12" s="93"/>
      <c r="N12" s="93"/>
      <c r="O12" s="93"/>
      <c r="P12" s="93"/>
    </row>
    <row r="13" spans="1:16" ht="28.5" customHeight="1">
      <c r="A13" s="93" t="s">
        <v>450</v>
      </c>
      <c r="B13" s="93"/>
      <c r="C13" s="117"/>
      <c r="D13" s="93"/>
      <c r="E13" s="117"/>
      <c r="F13" s="118"/>
      <c r="G13" s="93"/>
      <c r="H13" s="93"/>
      <c r="I13" s="93"/>
      <c r="J13" s="93"/>
      <c r="K13" s="93"/>
      <c r="L13" s="93"/>
      <c r="M13" s="93"/>
      <c r="N13" s="93" t="s">
        <v>451</v>
      </c>
      <c r="O13" s="93"/>
      <c r="P13" s="93"/>
    </row>
    <row r="14" spans="1:16" ht="14.25">
      <c r="A14" s="94" t="s">
        <v>439</v>
      </c>
      <c r="B14" s="95"/>
      <c r="C14" s="96"/>
      <c r="D14" s="97" t="s">
        <v>440</v>
      </c>
      <c r="E14" s="96"/>
      <c r="F14" s="98"/>
      <c r="G14" s="99"/>
      <c r="H14" s="96"/>
      <c r="I14" s="97" t="s">
        <v>441</v>
      </c>
      <c r="J14" s="96"/>
      <c r="K14" s="100"/>
      <c r="L14" s="95"/>
      <c r="M14" s="96"/>
      <c r="N14" s="97" t="s">
        <v>442</v>
      </c>
      <c r="O14" s="96"/>
      <c r="P14" s="100"/>
    </row>
    <row r="15" spans="1:16" ht="14.25">
      <c r="A15" s="101"/>
      <c r="B15" s="102" t="s">
        <v>336</v>
      </c>
      <c r="C15" s="103" t="s">
        <v>424</v>
      </c>
      <c r="D15" s="102" t="s">
        <v>337</v>
      </c>
      <c r="E15" s="103" t="s">
        <v>424</v>
      </c>
      <c r="F15" s="104" t="s">
        <v>313</v>
      </c>
      <c r="G15" s="102" t="s">
        <v>336</v>
      </c>
      <c r="H15" s="103" t="s">
        <v>424</v>
      </c>
      <c r="I15" s="102" t="s">
        <v>337</v>
      </c>
      <c r="J15" s="103" t="s">
        <v>424</v>
      </c>
      <c r="K15" s="104" t="s">
        <v>313</v>
      </c>
      <c r="L15" s="102" t="s">
        <v>336</v>
      </c>
      <c r="M15" s="103" t="s">
        <v>424</v>
      </c>
      <c r="N15" s="102" t="s">
        <v>337</v>
      </c>
      <c r="O15" s="105" t="s">
        <v>424</v>
      </c>
      <c r="P15" s="104" t="s">
        <v>313</v>
      </c>
    </row>
    <row r="16" spans="1:16" ht="14.25">
      <c r="A16" s="102" t="s">
        <v>443</v>
      </c>
      <c r="B16" s="106">
        <f>+B17+B18+B19+B20+B21+B22</f>
        <v>176035</v>
      </c>
      <c r="C16" s="107">
        <f>ROUND(B16/B16*100,1)</f>
        <v>100</v>
      </c>
      <c r="D16" s="106">
        <f>I16+N16</f>
        <v>180321</v>
      </c>
      <c r="E16" s="119">
        <f>ROUND(D16/D16*100,1)</f>
        <v>100</v>
      </c>
      <c r="F16" s="112">
        <v>-3.1384632942451973</v>
      </c>
      <c r="G16" s="106">
        <f>+G17+G18+G19+G20+G21+G22</f>
        <v>48718</v>
      </c>
      <c r="H16" s="107">
        <f>ROUND(G16/G16*100,1)</f>
        <v>100</v>
      </c>
      <c r="I16" s="106">
        <f>+I17+I18+I19+I20+I21+I22</f>
        <v>50483</v>
      </c>
      <c r="J16" s="119">
        <f>ROUND(N16/N16*100,1)</f>
        <v>100</v>
      </c>
      <c r="K16" s="112">
        <v>-5.517581131843096</v>
      </c>
      <c r="L16" s="106">
        <f>+L17+L18+L19+L20+L21+L22</f>
        <v>127317</v>
      </c>
      <c r="M16" s="107">
        <f>ROUND(L16/L16*100,1)</f>
        <v>100</v>
      </c>
      <c r="N16" s="106">
        <f>SUM(N17:N22)</f>
        <v>129838</v>
      </c>
      <c r="O16" s="120">
        <v>100</v>
      </c>
      <c r="P16" s="112">
        <v>-2.2224329792615127</v>
      </c>
    </row>
    <row r="17" spans="1:16" ht="14.25">
      <c r="A17" s="102" t="s">
        <v>444</v>
      </c>
      <c r="B17" s="110">
        <v>42692</v>
      </c>
      <c r="C17" s="111">
        <f>ROUND(B17/B16*100,1)</f>
        <v>24.3</v>
      </c>
      <c r="D17" s="106">
        <f aca="true" t="shared" si="2" ref="D17:D22">I17+N17</f>
        <v>43980</v>
      </c>
      <c r="E17" s="111">
        <f>ROUND(D17/D16*100,1)</f>
        <v>24.4</v>
      </c>
      <c r="F17" s="112">
        <v>-1.2301829985416624</v>
      </c>
      <c r="G17" s="110">
        <v>11302</v>
      </c>
      <c r="H17" s="111">
        <f>ROUND(G17/G16*100,1)</f>
        <v>23.2</v>
      </c>
      <c r="I17" s="110">
        <v>12089</v>
      </c>
      <c r="J17" s="111">
        <f>+I17/I16*100</f>
        <v>23.946675118356676</v>
      </c>
      <c r="K17" s="112">
        <v>-0.15927794000530904</v>
      </c>
      <c r="L17" s="110">
        <v>31390</v>
      </c>
      <c r="M17" s="111">
        <f>ROUND(L17/L16*100,1)</f>
        <v>24.7</v>
      </c>
      <c r="N17" s="110">
        <v>31891</v>
      </c>
      <c r="O17" s="113">
        <f>+N17/N16*100</f>
        <v>24.56214667508742</v>
      </c>
      <c r="P17" s="112">
        <v>-1.6179156120847082</v>
      </c>
    </row>
    <row r="18" spans="1:16" ht="14.25">
      <c r="A18" s="102" t="s">
        <v>445</v>
      </c>
      <c r="B18" s="110">
        <v>51491</v>
      </c>
      <c r="C18" s="111">
        <f>ROUND(B18/B16*100,1)</f>
        <v>29.3</v>
      </c>
      <c r="D18" s="106">
        <f t="shared" si="2"/>
        <v>53742</v>
      </c>
      <c r="E18" s="111">
        <f>ROUND(D18/D16*100,1)</f>
        <v>29.8</v>
      </c>
      <c r="F18" s="112">
        <v>-3.776193814754225</v>
      </c>
      <c r="G18" s="110">
        <v>18557</v>
      </c>
      <c r="H18" s="114">
        <f>ROUND(G18/G16*100,1)</f>
        <v>38.1</v>
      </c>
      <c r="I18" s="110">
        <v>19586</v>
      </c>
      <c r="J18" s="111">
        <f>+I18/I16*100</f>
        <v>38.79721886575679</v>
      </c>
      <c r="K18" s="112">
        <v>-6.024680713477393</v>
      </c>
      <c r="L18" s="110">
        <v>32934</v>
      </c>
      <c r="M18" s="111">
        <f>ROUND(L18/L16*100,1)</f>
        <v>25.9</v>
      </c>
      <c r="N18" s="110">
        <v>34156</v>
      </c>
      <c r="O18" s="115">
        <f>+N18/N16*100</f>
        <v>26.306628259831484</v>
      </c>
      <c r="P18" s="112">
        <v>-2.5037357811594663</v>
      </c>
    </row>
    <row r="19" spans="1:16" ht="14.25">
      <c r="A19" s="102" t="s">
        <v>446</v>
      </c>
      <c r="B19" s="110">
        <v>10135</v>
      </c>
      <c r="C19" s="111">
        <f>ROUND(B19/B16*100,1)</f>
        <v>5.8</v>
      </c>
      <c r="D19" s="106">
        <f t="shared" si="2"/>
        <v>11136</v>
      </c>
      <c r="E19" s="111">
        <f>ROUND(D19/D16*100,1)</f>
        <v>6.2</v>
      </c>
      <c r="F19" s="112">
        <v>4.8054919908466776</v>
      </c>
      <c r="G19" s="110">
        <v>1659</v>
      </c>
      <c r="H19" s="111">
        <f>ROUND(G19/G16*100,1)</f>
        <v>3.4</v>
      </c>
      <c r="I19" s="110">
        <v>1907</v>
      </c>
      <c r="J19" s="111">
        <f>+I19/I16*100</f>
        <v>3.7775092605431535</v>
      </c>
      <c r="K19" s="112">
        <v>-2.1097046413502074</v>
      </c>
      <c r="L19" s="110">
        <v>8476</v>
      </c>
      <c r="M19" s="111">
        <f>ROUND(L19/L16*100,1)</f>
        <v>6.7</v>
      </c>
      <c r="N19" s="110">
        <v>9229</v>
      </c>
      <c r="O19" s="113">
        <f>+N19/N16*100</f>
        <v>7.108088541105069</v>
      </c>
      <c r="P19" s="112">
        <v>6.172545281220199</v>
      </c>
    </row>
    <row r="20" spans="1:16" ht="14.25">
      <c r="A20" s="102" t="s">
        <v>447</v>
      </c>
      <c r="B20" s="110">
        <v>26909</v>
      </c>
      <c r="C20" s="111">
        <f>ROUND(B20/B16*100,1)</f>
        <v>15.3</v>
      </c>
      <c r="D20" s="106">
        <f t="shared" si="2"/>
        <v>27608</v>
      </c>
      <c r="E20" s="111">
        <f>ROUND(D20/D16*100,1)</f>
        <v>15.3</v>
      </c>
      <c r="F20" s="112">
        <v>-3.85477364410578</v>
      </c>
      <c r="G20" s="110">
        <v>6369</v>
      </c>
      <c r="H20" s="111">
        <f>ROUND(G20/G16*100,1)</f>
        <v>13.1</v>
      </c>
      <c r="I20" s="110">
        <v>6485</v>
      </c>
      <c r="J20" s="111">
        <f>+I20/I16*100</f>
        <v>12.845908523661432</v>
      </c>
      <c r="K20" s="112">
        <v>-6.6886481394253465</v>
      </c>
      <c r="L20" s="110">
        <v>20540</v>
      </c>
      <c r="M20" s="111">
        <f>ROUND(L20/L16*100,1)</f>
        <v>16.1</v>
      </c>
      <c r="N20" s="110">
        <v>21123</v>
      </c>
      <c r="O20" s="113">
        <f>+N20/N16*100</f>
        <v>16.268734885010552</v>
      </c>
      <c r="P20" s="112">
        <v>-2.970151448316427</v>
      </c>
    </row>
    <row r="21" spans="1:16" ht="14.25">
      <c r="A21" s="102" t="s">
        <v>448</v>
      </c>
      <c r="B21" s="110">
        <v>15330</v>
      </c>
      <c r="C21" s="111">
        <f>ROUND(B21/B16*100,1)</f>
        <v>8.7</v>
      </c>
      <c r="D21" s="106">
        <f t="shared" si="2"/>
        <v>15990</v>
      </c>
      <c r="E21" s="111">
        <f>ROUND(D21/D16*100,1)</f>
        <v>8.9</v>
      </c>
      <c r="F21" s="112">
        <v>-0.2747432458952037</v>
      </c>
      <c r="G21" s="110">
        <v>2868</v>
      </c>
      <c r="H21" s="111">
        <f>ROUND(G21/G16*100,1)</f>
        <v>5.9</v>
      </c>
      <c r="I21" s="110">
        <v>3068</v>
      </c>
      <c r="J21" s="111">
        <f>+I21/I16*100</f>
        <v>6.077293346274984</v>
      </c>
      <c r="K21" s="112">
        <v>-2.789400278940024</v>
      </c>
      <c r="L21" s="110">
        <v>12462</v>
      </c>
      <c r="M21" s="111">
        <f>ROUND(L21/L16*100,1)</f>
        <v>9.8</v>
      </c>
      <c r="N21" s="110">
        <v>12922</v>
      </c>
      <c r="O21" s="113">
        <f>+N21/N16*100</f>
        <v>9.952402224310294</v>
      </c>
      <c r="P21" s="112">
        <v>0.30598276833884164</v>
      </c>
    </row>
    <row r="22" spans="1:16" ht="14.25">
      <c r="A22" s="116" t="s">
        <v>449</v>
      </c>
      <c r="B22" s="110">
        <v>29478</v>
      </c>
      <c r="C22" s="111">
        <f>ROUND(B22/B16*100,1)</f>
        <v>16.7</v>
      </c>
      <c r="D22" s="106">
        <f t="shared" si="2"/>
        <v>27865</v>
      </c>
      <c r="E22" s="111">
        <f>ROUND(D22/D16*100,1)</f>
        <v>15.5</v>
      </c>
      <c r="F22" s="112">
        <v>-8.359238889078668</v>
      </c>
      <c r="G22" s="110">
        <v>7963</v>
      </c>
      <c r="H22" s="111">
        <f>ROUND(G22/G16*100,1)</f>
        <v>16.3</v>
      </c>
      <c r="I22" s="110">
        <v>7348</v>
      </c>
      <c r="J22" s="111">
        <f>+I22/I16*100</f>
        <v>14.555394885406969</v>
      </c>
      <c r="K22" s="112">
        <v>-12.696220017581316</v>
      </c>
      <c r="L22" s="110">
        <v>21515</v>
      </c>
      <c r="M22" s="111">
        <f>ROUND(L22/L16*100,1)</f>
        <v>16.9</v>
      </c>
      <c r="N22" s="110">
        <v>20517</v>
      </c>
      <c r="O22" s="113">
        <f>+N22/N16*100</f>
        <v>15.801999414655185</v>
      </c>
      <c r="P22" s="112">
        <v>-6.738620366025339</v>
      </c>
    </row>
    <row r="23" ht="5.25" customHeight="1">
      <c r="A23" s="121"/>
    </row>
    <row r="24" spans="1:16" ht="28.5" customHeight="1">
      <c r="A24" s="93" t="s">
        <v>452</v>
      </c>
      <c r="B24" s="93"/>
      <c r="C24" s="117"/>
      <c r="D24" s="93"/>
      <c r="E24" s="117"/>
      <c r="F24" s="118"/>
      <c r="G24" s="93"/>
      <c r="H24" s="93"/>
      <c r="I24" s="93"/>
      <c r="J24" s="93"/>
      <c r="K24" s="93"/>
      <c r="L24" s="93"/>
      <c r="M24" s="93"/>
      <c r="N24" s="93" t="s">
        <v>453</v>
      </c>
      <c r="O24" s="93"/>
      <c r="P24" s="93"/>
    </row>
    <row r="25" spans="1:16" ht="14.25">
      <c r="A25" s="94" t="s">
        <v>439</v>
      </c>
      <c r="B25" s="95"/>
      <c r="C25" s="96"/>
      <c r="D25" s="97" t="s">
        <v>440</v>
      </c>
      <c r="E25" s="96"/>
      <c r="F25" s="98"/>
      <c r="G25" s="99"/>
      <c r="H25" s="96"/>
      <c r="I25" s="97" t="s">
        <v>441</v>
      </c>
      <c r="J25" s="96"/>
      <c r="K25" s="100"/>
      <c r="L25" s="95"/>
      <c r="M25" s="96"/>
      <c r="N25" s="97" t="s">
        <v>442</v>
      </c>
      <c r="O25" s="96"/>
      <c r="P25" s="100"/>
    </row>
    <row r="26" spans="1:18" ht="14.25">
      <c r="A26" s="101"/>
      <c r="B26" s="102" t="s">
        <v>336</v>
      </c>
      <c r="C26" s="103" t="s">
        <v>424</v>
      </c>
      <c r="D26" s="102" t="s">
        <v>337</v>
      </c>
      <c r="E26" s="103" t="s">
        <v>424</v>
      </c>
      <c r="F26" s="104" t="s">
        <v>313</v>
      </c>
      <c r="G26" s="102" t="s">
        <v>336</v>
      </c>
      <c r="H26" s="103" t="s">
        <v>424</v>
      </c>
      <c r="I26" s="102" t="s">
        <v>337</v>
      </c>
      <c r="J26" s="103" t="s">
        <v>424</v>
      </c>
      <c r="K26" s="104" t="s">
        <v>313</v>
      </c>
      <c r="L26" s="102" t="s">
        <v>336</v>
      </c>
      <c r="M26" s="103" t="s">
        <v>424</v>
      </c>
      <c r="N26" s="102" t="s">
        <v>337</v>
      </c>
      <c r="O26" s="105" t="s">
        <v>424</v>
      </c>
      <c r="P26" s="104" t="s">
        <v>313</v>
      </c>
      <c r="R26" s="12"/>
    </row>
    <row r="27" spans="1:16" ht="14.25">
      <c r="A27" s="102" t="s">
        <v>443</v>
      </c>
      <c r="B27" s="106">
        <v>60393</v>
      </c>
      <c r="C27" s="107">
        <v>100</v>
      </c>
      <c r="D27" s="106">
        <v>54837</v>
      </c>
      <c r="E27" s="107">
        <v>100</v>
      </c>
      <c r="F27" s="112">
        <v>-14.698319797395087</v>
      </c>
      <c r="G27" s="106">
        <v>36422</v>
      </c>
      <c r="H27" s="107">
        <v>100</v>
      </c>
      <c r="I27" s="106">
        <v>33017</v>
      </c>
      <c r="J27" s="107">
        <v>100</v>
      </c>
      <c r="K27" s="112">
        <v>-16.573009653323123</v>
      </c>
      <c r="L27" s="106">
        <v>23971</v>
      </c>
      <c r="M27" s="107">
        <v>100</v>
      </c>
      <c r="N27" s="106">
        <v>21820</v>
      </c>
      <c r="O27" s="109">
        <v>100</v>
      </c>
      <c r="P27" s="112">
        <v>-11.843076053900736</v>
      </c>
    </row>
    <row r="28" spans="1:16" ht="14.25">
      <c r="A28" s="102" t="s">
        <v>444</v>
      </c>
      <c r="B28" s="110">
        <v>14172</v>
      </c>
      <c r="C28" s="111">
        <f>+B28/B27*100</f>
        <v>23.466295762753962</v>
      </c>
      <c r="D28" s="106">
        <f aca="true" t="shared" si="3" ref="D28:D33">I28+N28</f>
        <v>12779</v>
      </c>
      <c r="E28" s="111">
        <f>+D28/D27*100</f>
        <v>23.303608877217936</v>
      </c>
      <c r="F28" s="112">
        <v>-13.658787743103339</v>
      </c>
      <c r="G28" s="110">
        <v>8498</v>
      </c>
      <c r="H28" s="111">
        <f>+G28/G27*100</f>
        <v>23.3320520564494</v>
      </c>
      <c r="I28" s="110">
        <v>7499</v>
      </c>
      <c r="J28" s="111">
        <f>+I28/I27*100</f>
        <v>22.712542023805916</v>
      </c>
      <c r="K28" s="112">
        <v>-16.572746370407497</v>
      </c>
      <c r="L28" s="110">
        <v>5674</v>
      </c>
      <c r="M28" s="111">
        <f>+L28/L27*100</f>
        <v>23.670268240790957</v>
      </c>
      <c r="N28" s="110">
        <v>5280</v>
      </c>
      <c r="O28" s="113">
        <f>+N28/N27*100</f>
        <v>24.197983501374885</v>
      </c>
      <c r="P28" s="112">
        <v>-9.282729901138353</v>
      </c>
    </row>
    <row r="29" spans="1:16" ht="14.25">
      <c r="A29" s="102" t="s">
        <v>445</v>
      </c>
      <c r="B29" s="110">
        <v>22767</v>
      </c>
      <c r="C29" s="111">
        <f>+B29/B27*100</f>
        <v>37.69807759177388</v>
      </c>
      <c r="D29" s="106">
        <f t="shared" si="3"/>
        <v>19997</v>
      </c>
      <c r="E29" s="111">
        <f>+D29/D27*100</f>
        <v>36.46625453617084</v>
      </c>
      <c r="F29" s="112">
        <v>-18.564281749108602</v>
      </c>
      <c r="G29" s="110">
        <v>16294</v>
      </c>
      <c r="H29" s="114">
        <f>+G29/G27*100</f>
        <v>44.73669760035144</v>
      </c>
      <c r="I29" s="110">
        <v>13977</v>
      </c>
      <c r="J29" s="114">
        <f>+I29/I27*100</f>
        <v>42.33273768058879</v>
      </c>
      <c r="K29" s="112">
        <v>-21.524482621172602</v>
      </c>
      <c r="L29" s="110">
        <v>6473</v>
      </c>
      <c r="M29" s="111">
        <f>+L29/L27*100</f>
        <v>27.003462517208295</v>
      </c>
      <c r="N29" s="110">
        <v>6020</v>
      </c>
      <c r="O29" s="115">
        <f>+N29/N27*100</f>
        <v>27.58936755270394</v>
      </c>
      <c r="P29" s="112">
        <v>-11.103296517672822</v>
      </c>
    </row>
    <row r="30" spans="1:16" ht="14.25">
      <c r="A30" s="102" t="s">
        <v>446</v>
      </c>
      <c r="B30" s="110">
        <v>2413</v>
      </c>
      <c r="C30" s="111">
        <f>+B30/B27*100</f>
        <v>3.995496166774295</v>
      </c>
      <c r="D30" s="106">
        <f t="shared" si="3"/>
        <v>2396</v>
      </c>
      <c r="E30" s="111">
        <f>+D30/D27*100</f>
        <v>4.369312690336816</v>
      </c>
      <c r="F30" s="112">
        <v>-4.9159864257467545</v>
      </c>
      <c r="G30" s="110">
        <v>800</v>
      </c>
      <c r="H30" s="111">
        <f>+G30/G27*100</f>
        <v>2.1964746581736314</v>
      </c>
      <c r="I30" s="110">
        <v>860</v>
      </c>
      <c r="J30" s="111">
        <f>+I30/I27*100</f>
        <v>2.6047187812339097</v>
      </c>
      <c r="K30" s="112">
        <v>-1.0385420669624446</v>
      </c>
      <c r="L30" s="110">
        <v>1613</v>
      </c>
      <c r="M30" s="111">
        <f>+L30/L27*100</f>
        <v>6.728964165032749</v>
      </c>
      <c r="N30" s="110">
        <v>1536</v>
      </c>
      <c r="O30" s="113">
        <f>+N30/N27*100</f>
        <v>7.039413382218148</v>
      </c>
      <c r="P30" s="112">
        <v>-6.84652155968104</v>
      </c>
    </row>
    <row r="31" spans="1:16" ht="14.25">
      <c r="A31" s="102" t="s">
        <v>447</v>
      </c>
      <c r="B31" s="110">
        <v>7237</v>
      </c>
      <c r="C31" s="111">
        <f>+B31/B27*100</f>
        <v>11.98317685824516</v>
      </c>
      <c r="D31" s="106">
        <f t="shared" si="3"/>
        <v>6753</v>
      </c>
      <c r="E31" s="111">
        <f>+D31/D27*100</f>
        <v>12.314678045844959</v>
      </c>
      <c r="F31" s="112">
        <v>-14.25641043087551</v>
      </c>
      <c r="G31" s="110">
        <v>3459</v>
      </c>
      <c r="H31" s="111">
        <f>+G31/G27*100</f>
        <v>9.49700730327824</v>
      </c>
      <c r="I31" s="110">
        <v>3399</v>
      </c>
      <c r="J31" s="111">
        <f>+I31/I27*100</f>
        <v>10.294696671411698</v>
      </c>
      <c r="K31" s="112">
        <v>-13.683397164161681</v>
      </c>
      <c r="L31" s="110">
        <v>3778</v>
      </c>
      <c r="M31" s="111">
        <f>+L31/L27*100</f>
        <v>15.760710858954571</v>
      </c>
      <c r="N31" s="110">
        <v>3354</v>
      </c>
      <c r="O31" s="113">
        <f>+N31/N27*100</f>
        <v>15.37121906507791</v>
      </c>
      <c r="P31" s="112">
        <v>-14.781947937940831</v>
      </c>
    </row>
    <row r="32" spans="1:16" ht="14.25">
      <c r="A32" s="102" t="s">
        <v>448</v>
      </c>
      <c r="B32" s="110">
        <v>3588</v>
      </c>
      <c r="C32" s="111">
        <f>+B32/B27*100</f>
        <v>5.941085887437286</v>
      </c>
      <c r="D32" s="106">
        <f t="shared" si="3"/>
        <v>3701</v>
      </c>
      <c r="E32" s="111">
        <f>+D32/D27*100</f>
        <v>6.749092765833288</v>
      </c>
      <c r="F32" s="112">
        <v>0.3057324187055954</v>
      </c>
      <c r="G32" s="110">
        <v>1436</v>
      </c>
      <c r="H32" s="111">
        <f>+G32/G27*100</f>
        <v>3.9426720114216685</v>
      </c>
      <c r="I32" s="110">
        <v>1650</v>
      </c>
      <c r="J32" s="111">
        <f>+I32/I27*100</f>
        <v>4.997425568646455</v>
      </c>
      <c r="K32" s="112">
        <v>11.313313652118872</v>
      </c>
      <c r="L32" s="110">
        <v>2152</v>
      </c>
      <c r="M32" s="111">
        <f>+L32/L27*100</f>
        <v>8.977514496683492</v>
      </c>
      <c r="N32" s="110">
        <v>2051</v>
      </c>
      <c r="O32" s="113">
        <f>+N32/N27*100</f>
        <v>9.399633363886343</v>
      </c>
      <c r="P32" s="112">
        <v>-7.046645486663195</v>
      </c>
    </row>
    <row r="33" spans="1:16" ht="14.25">
      <c r="A33" s="116" t="s">
        <v>449</v>
      </c>
      <c r="B33" s="110">
        <v>10216</v>
      </c>
      <c r="C33" s="111">
        <f>+B33/B27*100</f>
        <v>16.915867733015418</v>
      </c>
      <c r="D33" s="106">
        <f t="shared" si="3"/>
        <v>9204</v>
      </c>
      <c r="E33" s="111">
        <f>+D33/D27*100</f>
        <v>16.784287980742928</v>
      </c>
      <c r="F33" s="112">
        <v>-15.410117656303235</v>
      </c>
      <c r="G33" s="110">
        <v>5936</v>
      </c>
      <c r="H33" s="111">
        <f>+G33/G27*100</f>
        <v>16.297841963648345</v>
      </c>
      <c r="I33" s="110">
        <v>5628</v>
      </c>
      <c r="J33" s="111">
        <f>+I33/I27*100</f>
        <v>17.045764303237725</v>
      </c>
      <c r="K33" s="112">
        <v>-13.504080332120916</v>
      </c>
      <c r="L33" s="110">
        <v>4280</v>
      </c>
      <c r="M33" s="111">
        <f>+L33/L27*100</f>
        <v>17.854908013850068</v>
      </c>
      <c r="N33" s="110">
        <v>3576</v>
      </c>
      <c r="O33" s="113">
        <f>+N33/N27*100</f>
        <v>16.388634280476627</v>
      </c>
      <c r="P33" s="112">
        <v>-18.06396437661576</v>
      </c>
    </row>
    <row r="34" ht="15.75" customHeight="1"/>
    <row r="35" spans="1:16" ht="28.5" customHeight="1">
      <c r="A35" s="93" t="s">
        <v>454</v>
      </c>
      <c r="B35" s="93"/>
      <c r="C35" s="117"/>
      <c r="D35" s="93"/>
      <c r="F35" s="93" t="s">
        <v>455</v>
      </c>
      <c r="G35" s="93"/>
      <c r="H35" s="93"/>
      <c r="I35" s="93"/>
      <c r="J35" s="93"/>
      <c r="K35" s="93"/>
      <c r="L35" s="93"/>
      <c r="M35" s="93"/>
      <c r="N35" s="93"/>
      <c r="O35" s="93"/>
      <c r="P35" s="93"/>
    </row>
    <row r="36" spans="1:16" ht="14.25">
      <c r="A36" s="122" t="s">
        <v>439</v>
      </c>
      <c r="B36" s="95"/>
      <c r="C36" s="96"/>
      <c r="D36" s="97" t="s">
        <v>442</v>
      </c>
      <c r="E36" s="96"/>
      <c r="F36" s="100"/>
      <c r="G36" s="93"/>
      <c r="H36" s="93"/>
      <c r="I36" s="93"/>
      <c r="J36" s="93"/>
      <c r="K36" s="93"/>
      <c r="L36" s="93"/>
      <c r="M36" s="93"/>
      <c r="N36" s="93"/>
      <c r="O36" s="93"/>
      <c r="P36" s="93"/>
    </row>
    <row r="37" spans="1:16" ht="14.25">
      <c r="A37" s="102"/>
      <c r="B37" s="102" t="s">
        <v>336</v>
      </c>
      <c r="C37" s="103" t="s">
        <v>424</v>
      </c>
      <c r="D37" s="102" t="s">
        <v>337</v>
      </c>
      <c r="E37" s="105" t="s">
        <v>424</v>
      </c>
      <c r="F37" s="104" t="s">
        <v>313</v>
      </c>
      <c r="G37" s="93"/>
      <c r="H37" s="93"/>
      <c r="I37" s="93"/>
      <c r="J37" s="93"/>
      <c r="K37" s="93"/>
      <c r="L37" s="93"/>
      <c r="M37" s="93"/>
      <c r="N37" s="93"/>
      <c r="O37" s="93"/>
      <c r="P37" s="93"/>
    </row>
    <row r="38" spans="1:16" ht="14.25">
      <c r="A38" s="102" t="s">
        <v>443</v>
      </c>
      <c r="B38" s="107">
        <v>2279.5</v>
      </c>
      <c r="C38" s="107">
        <v>100</v>
      </c>
      <c r="D38" s="107">
        <f>SUM(D39:D44)</f>
        <v>2320.4</v>
      </c>
      <c r="E38" s="109">
        <v>100</v>
      </c>
      <c r="F38" s="112">
        <v>-1.0901232612711698</v>
      </c>
      <c r="G38" s="93"/>
      <c r="H38" s="93"/>
      <c r="I38" s="93"/>
      <c r="J38" s="93"/>
      <c r="K38" s="93"/>
      <c r="L38" s="93"/>
      <c r="M38" s="93"/>
      <c r="N38" s="93"/>
      <c r="O38" s="93"/>
      <c r="P38" s="93"/>
    </row>
    <row r="39" spans="1:16" ht="14.25">
      <c r="A39" s="102" t="s">
        <v>444</v>
      </c>
      <c r="B39" s="111">
        <v>522.1</v>
      </c>
      <c r="C39" s="111">
        <f>+B39/B38*100</f>
        <v>22.904145645974996</v>
      </c>
      <c r="D39" s="111">
        <v>557.5</v>
      </c>
      <c r="E39" s="113">
        <f>+D39/D38*100</f>
        <v>24.026029994828477</v>
      </c>
      <c r="F39" s="112">
        <v>3.964350154574614</v>
      </c>
      <c r="G39" s="93"/>
      <c r="H39" s="93"/>
      <c r="I39" s="93"/>
      <c r="J39" s="93"/>
      <c r="K39" s="93"/>
      <c r="L39" s="93"/>
      <c r="M39" s="93"/>
      <c r="N39" s="93"/>
      <c r="O39" s="93"/>
      <c r="P39" s="93"/>
    </row>
    <row r="40" spans="1:16" ht="14.25">
      <c r="A40" s="102" t="s">
        <v>445</v>
      </c>
      <c r="B40" s="111">
        <v>607</v>
      </c>
      <c r="C40" s="111">
        <f>+B40/B38*100</f>
        <v>26.628646633033558</v>
      </c>
      <c r="D40" s="111">
        <v>626.6</v>
      </c>
      <c r="E40" s="115">
        <f>+D40/D38*100</f>
        <v>27.00396483364937</v>
      </c>
      <c r="F40" s="112">
        <v>-0.6738444556111167</v>
      </c>
      <c r="G40" s="93"/>
      <c r="H40" s="93"/>
      <c r="I40" s="93"/>
      <c r="J40" s="93"/>
      <c r="K40" s="93"/>
      <c r="L40" s="93"/>
      <c r="M40" s="93"/>
      <c r="N40" s="93"/>
      <c r="O40" s="93"/>
      <c r="P40" s="93"/>
    </row>
    <row r="41" spans="1:16" ht="14.25">
      <c r="A41" s="102" t="s">
        <v>446</v>
      </c>
      <c r="B41" s="111">
        <v>161.4</v>
      </c>
      <c r="C41" s="111">
        <f>+B41/B38*100</f>
        <v>7.080500109673174</v>
      </c>
      <c r="D41" s="111">
        <v>168.3</v>
      </c>
      <c r="E41" s="113">
        <f>+D41/D38*100</f>
        <v>7.253059817272884</v>
      </c>
      <c r="F41" s="112">
        <v>1.9177165793287987</v>
      </c>
      <c r="G41" s="93"/>
      <c r="H41" s="93"/>
      <c r="I41" s="93"/>
      <c r="J41" s="93"/>
      <c r="K41" s="93"/>
      <c r="L41" s="93"/>
      <c r="M41" s="93"/>
      <c r="N41" s="93"/>
      <c r="O41" s="93"/>
      <c r="P41" s="93"/>
    </row>
    <row r="42" spans="1:16" ht="14.25">
      <c r="A42" s="102" t="s">
        <v>447</v>
      </c>
      <c r="B42" s="111">
        <v>368.6</v>
      </c>
      <c r="C42" s="111">
        <f>+B42/B38*100</f>
        <v>16.170212765957448</v>
      </c>
      <c r="D42" s="111">
        <v>358.1</v>
      </c>
      <c r="E42" s="113">
        <f>+D42/D38*100</f>
        <v>15.432684019996554</v>
      </c>
      <c r="F42" s="112">
        <v>-5.8323679191276785</v>
      </c>
      <c r="G42" s="93"/>
      <c r="H42" s="93"/>
      <c r="I42" s="93"/>
      <c r="J42" s="93"/>
      <c r="K42" s="93"/>
      <c r="L42" s="93"/>
      <c r="M42" s="93"/>
      <c r="N42" s="93"/>
      <c r="O42" s="93"/>
      <c r="P42" s="93"/>
    </row>
    <row r="43" spans="1:16" ht="14.25">
      <c r="A43" s="102" t="s">
        <v>448</v>
      </c>
      <c r="B43" s="111">
        <v>214.7</v>
      </c>
      <c r="C43" s="111">
        <f>+B43/B38*100</f>
        <v>9.418732178109233</v>
      </c>
      <c r="D43" s="111">
        <v>224.8</v>
      </c>
      <c r="E43" s="113">
        <f>+D43/D38*100</f>
        <v>9.687984830201689</v>
      </c>
      <c r="F43" s="112">
        <v>2.676375223613592</v>
      </c>
      <c r="G43" s="93"/>
      <c r="H43" s="93"/>
      <c r="I43" s="93"/>
      <c r="J43" s="93"/>
      <c r="K43" s="93"/>
      <c r="L43" s="93"/>
      <c r="M43" s="93"/>
      <c r="N43" s="93"/>
      <c r="O43" s="93"/>
      <c r="P43" s="93"/>
    </row>
    <row r="44" spans="1:16" ht="14.25">
      <c r="A44" s="116" t="s">
        <v>449</v>
      </c>
      <c r="B44" s="111">
        <v>405.7</v>
      </c>
      <c r="C44" s="111">
        <f>+B44/B38*100</f>
        <v>17.79776266725159</v>
      </c>
      <c r="D44" s="111">
        <v>385.1</v>
      </c>
      <c r="E44" s="113">
        <f>+D44/D38*100</f>
        <v>16.596276504051026</v>
      </c>
      <c r="F44" s="112">
        <v>-7.098054196601311</v>
      </c>
      <c r="G44" s="93"/>
      <c r="H44" s="93"/>
      <c r="I44" s="93"/>
      <c r="J44" s="93"/>
      <c r="K44" s="93"/>
      <c r="L44" s="93"/>
      <c r="M44" s="93"/>
      <c r="N44" s="93"/>
      <c r="O44" s="93"/>
      <c r="P44" s="93"/>
    </row>
    <row r="45" spans="1:16" ht="14.25">
      <c r="A45" s="93"/>
      <c r="B45" s="93"/>
      <c r="C45" s="93"/>
      <c r="D45" s="93"/>
      <c r="E45" s="93"/>
      <c r="F45" s="93"/>
      <c r="G45" s="93"/>
      <c r="H45" s="93"/>
      <c r="I45" s="93"/>
      <c r="J45" s="93"/>
      <c r="K45" s="93"/>
      <c r="L45" s="93"/>
      <c r="M45" s="93"/>
      <c r="N45" s="93"/>
      <c r="O45" s="93"/>
      <c r="P45" s="93"/>
    </row>
    <row r="47" ht="14.25">
      <c r="A47" s="33" t="s">
        <v>576</v>
      </c>
    </row>
  </sheetData>
  <printOptions/>
  <pageMargins left="0.75" right="0.75" top="1" bottom="1" header="0.512" footer="0.512"/>
  <pageSetup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A1:P27"/>
  <sheetViews>
    <sheetView workbookViewId="0" topLeftCell="A1">
      <selection activeCell="A1" sqref="A1"/>
    </sheetView>
  </sheetViews>
  <sheetFormatPr defaultColWidth="9.00390625" defaultRowHeight="13.5"/>
  <cols>
    <col min="1" max="1" width="12.75390625" style="127" customWidth="1"/>
    <col min="2" max="2" width="7.75390625" style="127" customWidth="1"/>
    <col min="3" max="4" width="7.75390625" style="128" customWidth="1"/>
    <col min="5" max="5" width="7.75390625" style="127" customWidth="1"/>
    <col min="6" max="7" width="11.75390625" style="127" customWidth="1"/>
    <col min="8" max="8" width="7.125" style="127" customWidth="1"/>
    <col min="9" max="10" width="7.125" style="129" customWidth="1"/>
    <col min="11" max="12" width="8.625" style="129" customWidth="1"/>
    <col min="13" max="13" width="7.125" style="129" customWidth="1"/>
    <col min="14" max="15" width="9.125" style="127" customWidth="1"/>
    <col min="16" max="16" width="7.125" style="127" customWidth="1"/>
    <col min="17" max="16384" width="10.625" style="127" customWidth="1"/>
  </cols>
  <sheetData>
    <row r="1" spans="1:13" ht="21">
      <c r="A1" s="123" t="s">
        <v>456</v>
      </c>
      <c r="B1" s="123"/>
      <c r="C1" s="124"/>
      <c r="D1" s="124"/>
      <c r="E1" s="125"/>
      <c r="F1" s="125"/>
      <c r="G1" s="125"/>
      <c r="H1" s="125"/>
      <c r="I1" s="126"/>
      <c r="J1" s="126"/>
      <c r="K1" s="126"/>
      <c r="L1" s="126"/>
      <c r="M1" s="126"/>
    </row>
    <row r="3" ht="21.75" customHeight="1">
      <c r="A3" s="127" t="s">
        <v>314</v>
      </c>
    </row>
    <row r="4" spans="1:16" ht="14.25">
      <c r="A4" s="130"/>
      <c r="B4" s="186" t="s">
        <v>437</v>
      </c>
      <c r="C4" s="187"/>
      <c r="D4" s="186" t="s">
        <v>457</v>
      </c>
      <c r="E4" s="187"/>
      <c r="F4" s="186" t="s">
        <v>458</v>
      </c>
      <c r="G4" s="187"/>
      <c r="H4" s="191" t="s">
        <v>459</v>
      </c>
      <c r="I4" s="192"/>
      <c r="J4" s="192"/>
      <c r="K4" s="192"/>
      <c r="L4" s="192"/>
      <c r="M4" s="193"/>
      <c r="N4" s="186" t="s">
        <v>460</v>
      </c>
      <c r="O4" s="188"/>
      <c r="P4" s="187"/>
    </row>
    <row r="5" spans="1:16" ht="15.75" customHeight="1">
      <c r="A5" s="132" t="s">
        <v>439</v>
      </c>
      <c r="B5" s="189" t="s">
        <v>461</v>
      </c>
      <c r="C5" s="190"/>
      <c r="D5" s="189" t="s">
        <v>462</v>
      </c>
      <c r="E5" s="190"/>
      <c r="F5" s="189" t="s">
        <v>463</v>
      </c>
      <c r="G5" s="190"/>
      <c r="H5" s="191" t="s">
        <v>464</v>
      </c>
      <c r="I5" s="192"/>
      <c r="J5" s="193"/>
      <c r="K5" s="191" t="s">
        <v>465</v>
      </c>
      <c r="L5" s="192"/>
      <c r="M5" s="193"/>
      <c r="N5" s="189" t="s">
        <v>465</v>
      </c>
      <c r="O5" s="194"/>
      <c r="P5" s="190"/>
    </row>
    <row r="6" spans="1:16" s="138" customFormat="1" ht="13.5">
      <c r="A6" s="134"/>
      <c r="B6" s="135" t="s">
        <v>336</v>
      </c>
      <c r="C6" s="135" t="s">
        <v>337</v>
      </c>
      <c r="D6" s="135" t="s">
        <v>336</v>
      </c>
      <c r="E6" s="135" t="s">
        <v>337</v>
      </c>
      <c r="F6" s="135" t="s">
        <v>336</v>
      </c>
      <c r="G6" s="135" t="s">
        <v>337</v>
      </c>
      <c r="H6" s="135" t="s">
        <v>336</v>
      </c>
      <c r="I6" s="136" t="s">
        <v>337</v>
      </c>
      <c r="J6" s="136" t="s">
        <v>313</v>
      </c>
      <c r="K6" s="135" t="s">
        <v>336</v>
      </c>
      <c r="L6" s="136" t="s">
        <v>337</v>
      </c>
      <c r="M6" s="136" t="s">
        <v>313</v>
      </c>
      <c r="N6" s="137" t="s">
        <v>336</v>
      </c>
      <c r="O6" s="137" t="s">
        <v>337</v>
      </c>
      <c r="P6" s="136" t="s">
        <v>313</v>
      </c>
    </row>
    <row r="7" spans="1:16" ht="14.25">
      <c r="A7" s="139" t="s">
        <v>443</v>
      </c>
      <c r="B7" s="140">
        <v>5823</v>
      </c>
      <c r="C7" s="141">
        <f>SUM(C8:C13)</f>
        <v>6177</v>
      </c>
      <c r="D7" s="141">
        <f>SUM(D8:D13)</f>
        <v>48718</v>
      </c>
      <c r="E7" s="141">
        <f>+E8+E9+E10+E11+E12+E13</f>
        <v>50483</v>
      </c>
      <c r="F7" s="141">
        <f>SUM(F8:F13)</f>
        <v>364224617</v>
      </c>
      <c r="G7" s="141">
        <f>SUM(G8:G13)</f>
        <v>330167550</v>
      </c>
      <c r="H7" s="142">
        <f aca="true" t="shared" si="0" ref="H7:I13">ROUND(D7/B7,1)</f>
        <v>8.4</v>
      </c>
      <c r="I7" s="142">
        <f t="shared" si="0"/>
        <v>8.2</v>
      </c>
      <c r="J7" s="143">
        <f>(I7/H7-1)*100</f>
        <v>-2.3809523809523947</v>
      </c>
      <c r="K7" s="142">
        <f aca="true" t="shared" si="1" ref="K7:L13">ROUND(F7/B7,1)</f>
        <v>62549.3</v>
      </c>
      <c r="L7" s="142">
        <f t="shared" si="1"/>
        <v>53451.1</v>
      </c>
      <c r="M7" s="143">
        <f aca="true" t="shared" si="2" ref="M7:M13">(L7/K7-1)*100</f>
        <v>-14.545646394124322</v>
      </c>
      <c r="N7" s="142">
        <f aca="true" t="shared" si="3" ref="N7:O13">ROUND(F7/D7,1)</f>
        <v>7476.2</v>
      </c>
      <c r="O7" s="142">
        <f t="shared" si="3"/>
        <v>6540.2</v>
      </c>
      <c r="P7" s="143">
        <f aca="true" t="shared" si="4" ref="P7:P13">(O7/N7-1)*100</f>
        <v>-12.51972927423023</v>
      </c>
    </row>
    <row r="8" spans="1:16" ht="14.25">
      <c r="A8" s="133" t="s">
        <v>444</v>
      </c>
      <c r="B8" s="140">
        <v>1285</v>
      </c>
      <c r="C8" s="140">
        <v>1354</v>
      </c>
      <c r="D8" s="144">
        <v>11302</v>
      </c>
      <c r="E8" s="145">
        <v>12089</v>
      </c>
      <c r="F8" s="145">
        <v>84981913</v>
      </c>
      <c r="G8" s="145">
        <v>74997916</v>
      </c>
      <c r="H8" s="142">
        <f t="shared" si="0"/>
        <v>8.8</v>
      </c>
      <c r="I8" s="142">
        <f t="shared" si="0"/>
        <v>8.9</v>
      </c>
      <c r="J8" s="143">
        <f aca="true" t="shared" si="5" ref="J8:J13">(I8/H8-1)*100</f>
        <v>1.1363636363636243</v>
      </c>
      <c r="K8" s="142">
        <f t="shared" si="1"/>
        <v>66133.8</v>
      </c>
      <c r="L8" s="142">
        <f t="shared" si="1"/>
        <v>55389.9</v>
      </c>
      <c r="M8" s="143">
        <f t="shared" si="2"/>
        <v>-16.24570189524872</v>
      </c>
      <c r="N8" s="142">
        <f t="shared" si="3"/>
        <v>7519.2</v>
      </c>
      <c r="O8" s="142">
        <f t="shared" si="3"/>
        <v>6203.8</v>
      </c>
      <c r="P8" s="143">
        <f t="shared" si="4"/>
        <v>-17.49388232790722</v>
      </c>
    </row>
    <row r="9" spans="1:16" ht="14.25">
      <c r="A9" s="133" t="s">
        <v>445</v>
      </c>
      <c r="B9" s="140">
        <v>2034</v>
      </c>
      <c r="C9" s="140">
        <v>2127</v>
      </c>
      <c r="D9" s="144">
        <v>18557</v>
      </c>
      <c r="E9" s="145">
        <v>19586</v>
      </c>
      <c r="F9" s="145">
        <v>162938007</v>
      </c>
      <c r="G9" s="145">
        <v>139770897</v>
      </c>
      <c r="H9" s="142">
        <f t="shared" si="0"/>
        <v>9.1</v>
      </c>
      <c r="I9" s="142">
        <f t="shared" si="0"/>
        <v>9.2</v>
      </c>
      <c r="J9" s="143">
        <f t="shared" si="5"/>
        <v>1.098901098901095</v>
      </c>
      <c r="K9" s="142">
        <f t="shared" si="1"/>
        <v>80107.2</v>
      </c>
      <c r="L9" s="142">
        <f t="shared" si="1"/>
        <v>65712.7</v>
      </c>
      <c r="M9" s="143">
        <f t="shared" si="2"/>
        <v>-17.969046477719854</v>
      </c>
      <c r="N9" s="142">
        <f t="shared" si="3"/>
        <v>8780.4</v>
      </c>
      <c r="O9" s="142">
        <f t="shared" si="3"/>
        <v>7136.3</v>
      </c>
      <c r="P9" s="143">
        <f t="shared" si="4"/>
        <v>-18.724659468816906</v>
      </c>
    </row>
    <row r="10" spans="1:16" ht="14.25">
      <c r="A10" s="133" t="s">
        <v>446</v>
      </c>
      <c r="B10" s="140">
        <v>260</v>
      </c>
      <c r="C10" s="140">
        <v>317</v>
      </c>
      <c r="D10" s="144">
        <v>1659</v>
      </c>
      <c r="E10" s="145">
        <v>1907</v>
      </c>
      <c r="F10" s="145">
        <v>7996691</v>
      </c>
      <c r="G10" s="145">
        <v>8605999</v>
      </c>
      <c r="H10" s="142">
        <f t="shared" si="0"/>
        <v>6.4</v>
      </c>
      <c r="I10" s="142">
        <f t="shared" si="0"/>
        <v>6</v>
      </c>
      <c r="J10" s="143">
        <f t="shared" si="5"/>
        <v>-6.25</v>
      </c>
      <c r="K10" s="142">
        <f t="shared" si="1"/>
        <v>30756.5</v>
      </c>
      <c r="L10" s="142">
        <f t="shared" si="1"/>
        <v>27148.3</v>
      </c>
      <c r="M10" s="143">
        <f t="shared" si="2"/>
        <v>-11.731503909742658</v>
      </c>
      <c r="N10" s="142">
        <f t="shared" si="3"/>
        <v>4820.2</v>
      </c>
      <c r="O10" s="142">
        <f t="shared" si="3"/>
        <v>4512.8</v>
      </c>
      <c r="P10" s="143">
        <f t="shared" si="4"/>
        <v>-6.377328741545984</v>
      </c>
    </row>
    <row r="11" spans="1:16" ht="14.25">
      <c r="A11" s="133" t="s">
        <v>447</v>
      </c>
      <c r="B11" s="140">
        <v>862</v>
      </c>
      <c r="C11" s="140">
        <v>993</v>
      </c>
      <c r="D11" s="144">
        <v>6369</v>
      </c>
      <c r="E11" s="145">
        <v>6485</v>
      </c>
      <c r="F11" s="145">
        <v>34591958</v>
      </c>
      <c r="G11" s="145">
        <v>33996432</v>
      </c>
      <c r="H11" s="142">
        <f t="shared" si="0"/>
        <v>7.4</v>
      </c>
      <c r="I11" s="142">
        <f t="shared" si="0"/>
        <v>6.5</v>
      </c>
      <c r="J11" s="143">
        <f t="shared" si="5"/>
        <v>-12.162162162162172</v>
      </c>
      <c r="K11" s="142">
        <f t="shared" si="1"/>
        <v>40129.9</v>
      </c>
      <c r="L11" s="142">
        <f t="shared" si="1"/>
        <v>34236.1</v>
      </c>
      <c r="M11" s="143">
        <f t="shared" si="2"/>
        <v>-14.686804602054837</v>
      </c>
      <c r="N11" s="142">
        <f t="shared" si="3"/>
        <v>5431.3</v>
      </c>
      <c r="O11" s="142">
        <f t="shared" si="3"/>
        <v>5242.3</v>
      </c>
      <c r="P11" s="143">
        <f t="shared" si="4"/>
        <v>-3.4798298749838863</v>
      </c>
    </row>
    <row r="12" spans="1:16" ht="14.25">
      <c r="A12" s="133" t="s">
        <v>448</v>
      </c>
      <c r="B12" s="140">
        <v>436</v>
      </c>
      <c r="C12" s="140">
        <v>469</v>
      </c>
      <c r="D12" s="144">
        <v>2868</v>
      </c>
      <c r="E12" s="145">
        <v>3068</v>
      </c>
      <c r="F12" s="145">
        <v>14358870</v>
      </c>
      <c r="G12" s="145">
        <v>16509177</v>
      </c>
      <c r="H12" s="142">
        <f t="shared" si="0"/>
        <v>6.6</v>
      </c>
      <c r="I12" s="142">
        <f t="shared" si="0"/>
        <v>6.5</v>
      </c>
      <c r="J12" s="143">
        <f t="shared" si="5"/>
        <v>-1.5151515151515138</v>
      </c>
      <c r="K12" s="142">
        <f t="shared" si="1"/>
        <v>32933.2</v>
      </c>
      <c r="L12" s="142">
        <f t="shared" si="1"/>
        <v>35200.8</v>
      </c>
      <c r="M12" s="143">
        <f t="shared" si="2"/>
        <v>6.885452977542439</v>
      </c>
      <c r="N12" s="142">
        <f t="shared" si="3"/>
        <v>5006.6</v>
      </c>
      <c r="O12" s="142">
        <f t="shared" si="3"/>
        <v>5381.1</v>
      </c>
      <c r="P12" s="143">
        <f t="shared" si="4"/>
        <v>7.480126233371953</v>
      </c>
    </row>
    <row r="13" spans="1:16" ht="14.25">
      <c r="A13" s="133" t="s">
        <v>449</v>
      </c>
      <c r="B13" s="140">
        <v>946</v>
      </c>
      <c r="C13" s="140">
        <v>917</v>
      </c>
      <c r="D13" s="144">
        <v>7963</v>
      </c>
      <c r="E13" s="145">
        <v>7348</v>
      </c>
      <c r="F13" s="145">
        <v>59357178</v>
      </c>
      <c r="G13" s="145">
        <v>56287129</v>
      </c>
      <c r="H13" s="142">
        <f t="shared" si="0"/>
        <v>8.4</v>
      </c>
      <c r="I13" s="142">
        <f t="shared" si="0"/>
        <v>8</v>
      </c>
      <c r="J13" s="143">
        <f t="shared" si="5"/>
        <v>-4.761904761904767</v>
      </c>
      <c r="K13" s="142">
        <f t="shared" si="1"/>
        <v>62745.4</v>
      </c>
      <c r="L13" s="142">
        <f t="shared" si="1"/>
        <v>61381.8</v>
      </c>
      <c r="M13" s="143">
        <f t="shared" si="2"/>
        <v>-2.1732270413448607</v>
      </c>
      <c r="N13" s="142">
        <f t="shared" si="3"/>
        <v>7454.1</v>
      </c>
      <c r="O13" s="142">
        <f t="shared" si="3"/>
        <v>7660.2</v>
      </c>
      <c r="P13" s="143">
        <f t="shared" si="4"/>
        <v>2.764921318469016</v>
      </c>
    </row>
    <row r="15" ht="14.25">
      <c r="A15" s="127" t="s">
        <v>315</v>
      </c>
    </row>
    <row r="16" spans="1:16" ht="14.25">
      <c r="A16" s="130"/>
      <c r="B16" s="186" t="s">
        <v>437</v>
      </c>
      <c r="C16" s="187"/>
      <c r="D16" s="186" t="s">
        <v>457</v>
      </c>
      <c r="E16" s="187"/>
      <c r="F16" s="186" t="s">
        <v>458</v>
      </c>
      <c r="G16" s="187"/>
      <c r="H16" s="191" t="s">
        <v>459</v>
      </c>
      <c r="I16" s="192"/>
      <c r="J16" s="192"/>
      <c r="K16" s="192"/>
      <c r="L16" s="192"/>
      <c r="M16" s="131"/>
      <c r="N16" s="186" t="s">
        <v>460</v>
      </c>
      <c r="O16" s="188"/>
      <c r="P16" s="187"/>
    </row>
    <row r="17" spans="1:16" ht="15.75" customHeight="1">
      <c r="A17" s="132" t="s">
        <v>439</v>
      </c>
      <c r="B17" s="189" t="s">
        <v>461</v>
      </c>
      <c r="C17" s="190"/>
      <c r="D17" s="189" t="s">
        <v>462</v>
      </c>
      <c r="E17" s="190"/>
      <c r="F17" s="189" t="s">
        <v>463</v>
      </c>
      <c r="G17" s="190"/>
      <c r="H17" s="191" t="s">
        <v>464</v>
      </c>
      <c r="I17" s="192"/>
      <c r="J17" s="193"/>
      <c r="K17" s="191" t="s">
        <v>465</v>
      </c>
      <c r="L17" s="192"/>
      <c r="M17" s="193"/>
      <c r="N17" s="189" t="s">
        <v>465</v>
      </c>
      <c r="O17" s="194"/>
      <c r="P17" s="190"/>
    </row>
    <row r="18" spans="1:16" s="138" customFormat="1" ht="13.5">
      <c r="A18" s="134"/>
      <c r="B18" s="135" t="s">
        <v>336</v>
      </c>
      <c r="C18" s="135" t="s">
        <v>337</v>
      </c>
      <c r="D18" s="135" t="s">
        <v>336</v>
      </c>
      <c r="E18" s="135" t="s">
        <v>337</v>
      </c>
      <c r="F18" s="135" t="s">
        <v>336</v>
      </c>
      <c r="G18" s="135" t="s">
        <v>337</v>
      </c>
      <c r="H18" s="135" t="s">
        <v>336</v>
      </c>
      <c r="I18" s="136" t="s">
        <v>337</v>
      </c>
      <c r="J18" s="136" t="s">
        <v>313</v>
      </c>
      <c r="K18" s="135" t="s">
        <v>336</v>
      </c>
      <c r="L18" s="136" t="s">
        <v>337</v>
      </c>
      <c r="M18" s="136" t="s">
        <v>313</v>
      </c>
      <c r="N18" s="137" t="s">
        <v>336</v>
      </c>
      <c r="O18" s="137" t="s">
        <v>337</v>
      </c>
      <c r="P18" s="136" t="s">
        <v>313</v>
      </c>
    </row>
    <row r="19" spans="1:16" ht="14.25">
      <c r="A19" s="139" t="s">
        <v>443</v>
      </c>
      <c r="B19" s="141">
        <f aca="true" t="shared" si="6" ref="B19:G19">SUM(B20:B25)</f>
        <v>26662</v>
      </c>
      <c r="C19" s="141">
        <f t="shared" si="6"/>
        <v>25859</v>
      </c>
      <c r="D19" s="141">
        <f t="shared" si="6"/>
        <v>127317</v>
      </c>
      <c r="E19" s="141">
        <f t="shared" si="6"/>
        <v>129838</v>
      </c>
      <c r="F19" s="141">
        <f t="shared" si="6"/>
        <v>239707698</v>
      </c>
      <c r="G19" s="141">
        <f t="shared" si="6"/>
        <v>218196564</v>
      </c>
      <c r="H19" s="146">
        <f aca="true" t="shared" si="7" ref="H19:I25">ROUND(D19/B19,1)</f>
        <v>4.8</v>
      </c>
      <c r="I19" s="146">
        <f t="shared" si="7"/>
        <v>5</v>
      </c>
      <c r="J19" s="143">
        <f aca="true" t="shared" si="8" ref="J19:J25">(I19/H19-1)*100</f>
        <v>4.166666666666674</v>
      </c>
      <c r="K19" s="147">
        <f aca="true" t="shared" si="9" ref="K19:L25">ROUND(F19/B19,1)</f>
        <v>8990.6</v>
      </c>
      <c r="L19" s="147">
        <f t="shared" si="9"/>
        <v>8437.9</v>
      </c>
      <c r="M19" s="143">
        <f aca="true" t="shared" si="10" ref="M19:M25">(L19/K19-1)*100</f>
        <v>-6.1475318666162515</v>
      </c>
      <c r="N19" s="142">
        <f aca="true" t="shared" si="11" ref="N19:O25">ROUND(F19/D19,1)</f>
        <v>1882.8</v>
      </c>
      <c r="O19" s="142">
        <f t="shared" si="11"/>
        <v>1680.5</v>
      </c>
      <c r="P19" s="143">
        <f aca="true" t="shared" si="12" ref="P19:P25">(O19/N19-1)*100</f>
        <v>-10.744635649033352</v>
      </c>
    </row>
    <row r="20" spans="1:16" ht="14.25">
      <c r="A20" s="133" t="s">
        <v>444</v>
      </c>
      <c r="B20" s="145">
        <v>5897</v>
      </c>
      <c r="C20" s="145">
        <v>5829</v>
      </c>
      <c r="D20" s="145">
        <v>31390</v>
      </c>
      <c r="E20" s="145">
        <v>31891</v>
      </c>
      <c r="F20" s="145">
        <v>56744713</v>
      </c>
      <c r="G20" s="145">
        <v>52802381</v>
      </c>
      <c r="H20" s="146">
        <f t="shared" si="7"/>
        <v>5.3</v>
      </c>
      <c r="I20" s="146">
        <f t="shared" si="7"/>
        <v>5.5</v>
      </c>
      <c r="J20" s="143">
        <f t="shared" si="8"/>
        <v>3.7735849056603765</v>
      </c>
      <c r="K20" s="147">
        <f t="shared" si="9"/>
        <v>9622.6</v>
      </c>
      <c r="L20" s="147">
        <f t="shared" si="9"/>
        <v>9058.6</v>
      </c>
      <c r="M20" s="143">
        <f t="shared" si="10"/>
        <v>-5.861201754203648</v>
      </c>
      <c r="N20" s="142">
        <f t="shared" si="11"/>
        <v>1807.7</v>
      </c>
      <c r="O20" s="142">
        <f t="shared" si="11"/>
        <v>1655.7</v>
      </c>
      <c r="P20" s="143">
        <f t="shared" si="12"/>
        <v>-8.408474857553793</v>
      </c>
    </row>
    <row r="21" spans="1:16" ht="14.25">
      <c r="A21" s="133" t="s">
        <v>445</v>
      </c>
      <c r="B21" s="145">
        <v>6540</v>
      </c>
      <c r="C21" s="145">
        <v>6316</v>
      </c>
      <c r="D21" s="145">
        <v>32934</v>
      </c>
      <c r="E21" s="145">
        <v>34156</v>
      </c>
      <c r="F21" s="145">
        <v>64730745</v>
      </c>
      <c r="G21" s="145">
        <v>60204597</v>
      </c>
      <c r="H21" s="146">
        <f t="shared" si="7"/>
        <v>5</v>
      </c>
      <c r="I21" s="146">
        <f t="shared" si="7"/>
        <v>5.4</v>
      </c>
      <c r="J21" s="143">
        <f t="shared" si="8"/>
        <v>8.000000000000007</v>
      </c>
      <c r="K21" s="147">
        <f t="shared" si="9"/>
        <v>9897.7</v>
      </c>
      <c r="L21" s="147">
        <f t="shared" si="9"/>
        <v>9532.1</v>
      </c>
      <c r="M21" s="143">
        <f t="shared" si="10"/>
        <v>-3.693787445568164</v>
      </c>
      <c r="N21" s="142">
        <f t="shared" si="11"/>
        <v>1965.5</v>
      </c>
      <c r="O21" s="142">
        <f t="shared" si="11"/>
        <v>1762.6</v>
      </c>
      <c r="P21" s="143">
        <f t="shared" si="12"/>
        <v>-10.323073009412365</v>
      </c>
    </row>
    <row r="22" spans="1:16" ht="14.25">
      <c r="A22" s="133" t="s">
        <v>446</v>
      </c>
      <c r="B22" s="145">
        <v>2101</v>
      </c>
      <c r="C22" s="145">
        <v>2053</v>
      </c>
      <c r="D22" s="145">
        <v>8476</v>
      </c>
      <c r="E22" s="145">
        <v>9229</v>
      </c>
      <c r="F22" s="145">
        <v>16129625</v>
      </c>
      <c r="G22" s="145">
        <v>15365119</v>
      </c>
      <c r="H22" s="146">
        <f t="shared" si="7"/>
        <v>4</v>
      </c>
      <c r="I22" s="146">
        <f t="shared" si="7"/>
        <v>4.5</v>
      </c>
      <c r="J22" s="143">
        <f t="shared" si="8"/>
        <v>12.5</v>
      </c>
      <c r="K22" s="147">
        <f t="shared" si="9"/>
        <v>7677.1</v>
      </c>
      <c r="L22" s="147">
        <f t="shared" si="9"/>
        <v>7484.2</v>
      </c>
      <c r="M22" s="143">
        <f t="shared" si="10"/>
        <v>-2.5126675437339707</v>
      </c>
      <c r="N22" s="142">
        <f t="shared" si="11"/>
        <v>1903</v>
      </c>
      <c r="O22" s="142">
        <f t="shared" si="11"/>
        <v>1664.9</v>
      </c>
      <c r="P22" s="143">
        <f t="shared" si="12"/>
        <v>-12.511823436678926</v>
      </c>
    </row>
    <row r="23" spans="1:16" ht="14.25">
      <c r="A23" s="133" t="s">
        <v>447</v>
      </c>
      <c r="B23" s="145">
        <v>4945</v>
      </c>
      <c r="C23" s="145">
        <v>4864</v>
      </c>
      <c r="D23" s="145">
        <v>20540</v>
      </c>
      <c r="E23" s="145">
        <v>21123</v>
      </c>
      <c r="F23" s="145">
        <v>37776358</v>
      </c>
      <c r="G23" s="145">
        <v>33540987</v>
      </c>
      <c r="H23" s="146">
        <f t="shared" si="7"/>
        <v>4.2</v>
      </c>
      <c r="I23" s="146">
        <f t="shared" si="7"/>
        <v>4.3</v>
      </c>
      <c r="J23" s="143">
        <f t="shared" si="8"/>
        <v>2.3809523809523725</v>
      </c>
      <c r="K23" s="147">
        <f t="shared" si="9"/>
        <v>7639.3</v>
      </c>
      <c r="L23" s="147">
        <f t="shared" si="9"/>
        <v>6895.8</v>
      </c>
      <c r="M23" s="143">
        <f t="shared" si="10"/>
        <v>-9.732567120024083</v>
      </c>
      <c r="N23" s="142">
        <f t="shared" si="11"/>
        <v>1839.2</v>
      </c>
      <c r="O23" s="142">
        <f t="shared" si="11"/>
        <v>1587.9</v>
      </c>
      <c r="P23" s="143">
        <f t="shared" si="12"/>
        <v>-13.663549369290994</v>
      </c>
    </row>
    <row r="24" spans="1:16" ht="14.25">
      <c r="A24" s="133" t="s">
        <v>448</v>
      </c>
      <c r="B24" s="145">
        <v>2772</v>
      </c>
      <c r="C24" s="145">
        <v>2695</v>
      </c>
      <c r="D24" s="145">
        <v>12462</v>
      </c>
      <c r="E24" s="145">
        <v>12922</v>
      </c>
      <c r="F24" s="145">
        <v>21524493</v>
      </c>
      <c r="G24" s="145">
        <v>20518928</v>
      </c>
      <c r="H24" s="146">
        <f t="shared" si="7"/>
        <v>4.5</v>
      </c>
      <c r="I24" s="146">
        <f t="shared" si="7"/>
        <v>4.8</v>
      </c>
      <c r="J24" s="143">
        <f t="shared" si="8"/>
        <v>6.666666666666665</v>
      </c>
      <c r="K24" s="147">
        <f t="shared" si="9"/>
        <v>7765</v>
      </c>
      <c r="L24" s="147">
        <f t="shared" si="9"/>
        <v>7613.7</v>
      </c>
      <c r="M24" s="143">
        <f t="shared" si="10"/>
        <v>-1.9484867997424327</v>
      </c>
      <c r="N24" s="142">
        <f t="shared" si="11"/>
        <v>1727.2</v>
      </c>
      <c r="O24" s="142">
        <f t="shared" si="11"/>
        <v>1587.9</v>
      </c>
      <c r="P24" s="143">
        <f t="shared" si="12"/>
        <v>-8.06507642427049</v>
      </c>
    </row>
    <row r="25" spans="1:16" ht="14.25">
      <c r="A25" s="133" t="s">
        <v>449</v>
      </c>
      <c r="B25" s="145">
        <v>4407</v>
      </c>
      <c r="C25" s="145">
        <v>4102</v>
      </c>
      <c r="D25" s="145">
        <v>21515</v>
      </c>
      <c r="E25" s="145">
        <v>20517</v>
      </c>
      <c r="F25" s="145">
        <v>42801764</v>
      </c>
      <c r="G25" s="145">
        <v>35764552</v>
      </c>
      <c r="H25" s="146">
        <f t="shared" si="7"/>
        <v>4.9</v>
      </c>
      <c r="I25" s="146">
        <f t="shared" si="7"/>
        <v>5</v>
      </c>
      <c r="J25" s="143">
        <f t="shared" si="8"/>
        <v>2.0408163265306145</v>
      </c>
      <c r="K25" s="147">
        <f t="shared" si="9"/>
        <v>9712.2</v>
      </c>
      <c r="L25" s="147">
        <f t="shared" si="9"/>
        <v>8718.8</v>
      </c>
      <c r="M25" s="143">
        <f t="shared" si="10"/>
        <v>-10.22837256234428</v>
      </c>
      <c r="N25" s="142">
        <f t="shared" si="11"/>
        <v>1989.4</v>
      </c>
      <c r="O25" s="142">
        <f t="shared" si="11"/>
        <v>1743.2</v>
      </c>
      <c r="P25" s="143">
        <f t="shared" si="12"/>
        <v>-12.375590630340804</v>
      </c>
    </row>
    <row r="27" ht="14.25">
      <c r="A27" s="33" t="s">
        <v>576</v>
      </c>
    </row>
  </sheetData>
  <printOptions/>
  <pageMargins left="0.75" right="0.75" top="1" bottom="1" header="0.512" footer="0.512"/>
  <pageSetup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dimension ref="A1:K97"/>
  <sheetViews>
    <sheetView workbookViewId="0" topLeftCell="A1">
      <selection activeCell="A1" sqref="A1"/>
    </sheetView>
  </sheetViews>
  <sheetFormatPr defaultColWidth="9.00390625" defaultRowHeight="13.5"/>
  <cols>
    <col min="1" max="1" width="8.125" style="163" customWidth="1"/>
    <col min="2" max="2" width="11.625" style="163" customWidth="1"/>
    <col min="3" max="3" width="11.50390625" style="151" customWidth="1"/>
    <col min="4" max="4" width="11.50390625" style="127" customWidth="1"/>
    <col min="5" max="5" width="8.125" style="14" customWidth="1"/>
    <col min="6" max="7" width="11.625" style="127" customWidth="1"/>
    <col min="8" max="8" width="8.125" style="14" customWidth="1"/>
    <col min="9" max="10" width="15.625" style="127" customWidth="1"/>
    <col min="11" max="11" width="7.875" style="14" customWidth="1"/>
    <col min="12" max="16384" width="11.00390625" style="127" customWidth="1"/>
  </cols>
  <sheetData>
    <row r="1" spans="1:11" s="11" customFormat="1" ht="21">
      <c r="A1" s="76" t="s">
        <v>466</v>
      </c>
      <c r="B1" s="76"/>
      <c r="C1" s="76"/>
      <c r="D1" s="76"/>
      <c r="E1" s="148"/>
      <c r="F1" s="76"/>
      <c r="G1" s="6"/>
      <c r="H1" s="148"/>
      <c r="I1" s="6"/>
      <c r="J1" s="6"/>
      <c r="K1" s="148"/>
    </row>
    <row r="2" spans="1:11" ht="17.25">
      <c r="A2" s="149" t="s">
        <v>467</v>
      </c>
      <c r="B2" s="150"/>
      <c r="D2" s="152"/>
      <c r="E2" s="81"/>
      <c r="F2" s="152"/>
      <c r="G2" s="152"/>
      <c r="H2" s="81"/>
      <c r="I2" s="152"/>
      <c r="J2" s="149"/>
      <c r="K2" s="81"/>
    </row>
    <row r="3" spans="1:11" ht="14.25">
      <c r="A3" s="153" t="s">
        <v>468</v>
      </c>
      <c r="B3" s="153" t="s">
        <v>469</v>
      </c>
      <c r="C3" s="154" t="s">
        <v>470</v>
      </c>
      <c r="D3" s="154"/>
      <c r="E3" s="155"/>
      <c r="F3" s="154" t="s">
        <v>471</v>
      </c>
      <c r="G3" s="156"/>
      <c r="H3" s="155"/>
      <c r="I3" s="154" t="s">
        <v>472</v>
      </c>
      <c r="J3" s="156"/>
      <c r="K3" s="155"/>
    </row>
    <row r="4" spans="1:11" ht="15" customHeight="1">
      <c r="A4" s="157" t="s">
        <v>473</v>
      </c>
      <c r="B4" s="157"/>
      <c r="C4" s="158" t="s">
        <v>474</v>
      </c>
      <c r="D4" s="158" t="s">
        <v>337</v>
      </c>
      <c r="E4" s="159" t="s">
        <v>313</v>
      </c>
      <c r="F4" s="158" t="s">
        <v>474</v>
      </c>
      <c r="G4" s="158" t="s">
        <v>337</v>
      </c>
      <c r="H4" s="159" t="s">
        <v>313</v>
      </c>
      <c r="I4" s="158" t="s">
        <v>474</v>
      </c>
      <c r="J4" s="158" t="s">
        <v>337</v>
      </c>
      <c r="K4" s="159" t="s">
        <v>313</v>
      </c>
    </row>
    <row r="5" spans="1:11" ht="14.25">
      <c r="A5" s="139"/>
      <c r="B5" s="160" t="s">
        <v>475</v>
      </c>
      <c r="C5" s="140">
        <v>32485</v>
      </c>
      <c r="D5" s="140">
        <v>32036</v>
      </c>
      <c r="E5" s="29">
        <v>-7.3682262591370336</v>
      </c>
      <c r="F5" s="140">
        <v>176035</v>
      </c>
      <c r="G5" s="140">
        <v>180321</v>
      </c>
      <c r="H5" s="29">
        <v>-3.1384632942451973</v>
      </c>
      <c r="I5" s="140">
        <v>603932315</v>
      </c>
      <c r="J5" s="140">
        <v>548364114</v>
      </c>
      <c r="K5" s="29">
        <v>-14.698319797395087</v>
      </c>
    </row>
    <row r="6" spans="1:11" ht="14.25">
      <c r="A6" s="139"/>
      <c r="B6" s="160" t="s">
        <v>476</v>
      </c>
      <c r="C6" s="140">
        <f>SUM(C8:C17)</f>
        <v>21780</v>
      </c>
      <c r="D6" s="140">
        <f>SUM(D8:D17)</f>
        <v>21312</v>
      </c>
      <c r="E6" s="29">
        <v>-7.714220078107048</v>
      </c>
      <c r="F6" s="140">
        <f>SUM(F8:F17)</f>
        <v>133056</v>
      </c>
      <c r="G6" s="140">
        <f>SUM(G8:G17)</f>
        <v>136433</v>
      </c>
      <c r="H6" s="29">
        <v>-3.124128732791298</v>
      </c>
      <c r="I6" s="140">
        <f>SUM(I8:I17)</f>
        <v>522674685</v>
      </c>
      <c r="J6" s="140">
        <f>SUM(J8:J17)</f>
        <v>469934279</v>
      </c>
      <c r="K6" s="29">
        <v>-15.42079595317004</v>
      </c>
    </row>
    <row r="7" spans="1:11" ht="14.25">
      <c r="A7" s="139"/>
      <c r="B7" s="139" t="s">
        <v>477</v>
      </c>
      <c r="C7" s="140">
        <f>SUM(C18:C97)</f>
        <v>10705</v>
      </c>
      <c r="D7" s="140">
        <f>SUM(D18:D97)</f>
        <v>10724</v>
      </c>
      <c r="E7" s="29">
        <v>-6.661662600863205</v>
      </c>
      <c r="F7" s="140">
        <f>SUM(F18:F97)</f>
        <v>42979</v>
      </c>
      <c r="G7" s="140">
        <f>SUM(G18:G97)</f>
        <v>43888</v>
      </c>
      <c r="H7" s="29">
        <v>-3.1831860071468876</v>
      </c>
      <c r="I7" s="140">
        <f>SUM(I18:I97)</f>
        <v>81257630</v>
      </c>
      <c r="J7" s="140">
        <f>SUM(J18:J97)</f>
        <v>78429835</v>
      </c>
      <c r="K7" s="29">
        <v>-10.038139187201711</v>
      </c>
    </row>
    <row r="8" spans="1:11" ht="14.25">
      <c r="A8" s="139">
        <v>201</v>
      </c>
      <c r="B8" s="160" t="s">
        <v>478</v>
      </c>
      <c r="C8" s="140">
        <v>4127</v>
      </c>
      <c r="D8" s="140">
        <v>4045</v>
      </c>
      <c r="E8" s="161">
        <v>-6.330341983992238</v>
      </c>
      <c r="F8" s="140">
        <v>28496</v>
      </c>
      <c r="G8" s="140">
        <v>29317</v>
      </c>
      <c r="H8" s="161">
        <v>-0.06682611142374562</v>
      </c>
      <c r="I8" s="140">
        <v>112806232</v>
      </c>
      <c r="J8" s="140">
        <v>98486962</v>
      </c>
      <c r="K8" s="161">
        <v>-14.661282149585686</v>
      </c>
    </row>
    <row r="9" spans="1:11" ht="14.25">
      <c r="A9" s="139">
        <v>202</v>
      </c>
      <c r="B9" s="160" t="s">
        <v>479</v>
      </c>
      <c r="C9" s="140">
        <v>2265</v>
      </c>
      <c r="D9" s="140">
        <v>2313</v>
      </c>
      <c r="E9" s="161">
        <v>-7.328918322295808</v>
      </c>
      <c r="F9" s="140">
        <v>13899</v>
      </c>
      <c r="G9" s="140">
        <v>14615</v>
      </c>
      <c r="H9" s="161">
        <v>-3.0577739405712623</v>
      </c>
      <c r="I9" s="140">
        <v>48970913</v>
      </c>
      <c r="J9" s="140">
        <v>46340470</v>
      </c>
      <c r="K9" s="161">
        <v>-15.197353988478834</v>
      </c>
    </row>
    <row r="10" spans="1:11" ht="14.25">
      <c r="A10" s="139">
        <v>203</v>
      </c>
      <c r="B10" s="160" t="s">
        <v>480</v>
      </c>
      <c r="C10" s="140">
        <v>5323</v>
      </c>
      <c r="D10" s="140">
        <v>5235</v>
      </c>
      <c r="E10" s="161">
        <v>-8.081187746664165</v>
      </c>
      <c r="F10" s="140">
        <v>37226</v>
      </c>
      <c r="G10" s="140">
        <v>39353</v>
      </c>
      <c r="H10" s="161">
        <v>-3.948749697181775</v>
      </c>
      <c r="I10" s="140">
        <v>197183001</v>
      </c>
      <c r="J10" s="140">
        <v>170967905</v>
      </c>
      <c r="K10" s="161">
        <v>-20.01595410996685</v>
      </c>
    </row>
    <row r="11" spans="1:11" ht="14.25">
      <c r="A11" s="139">
        <v>204</v>
      </c>
      <c r="B11" s="160" t="s">
        <v>481</v>
      </c>
      <c r="C11" s="140">
        <v>5353</v>
      </c>
      <c r="D11" s="140">
        <v>5019</v>
      </c>
      <c r="E11" s="161">
        <v>-10.570626753975676</v>
      </c>
      <c r="F11" s="140">
        <v>29478</v>
      </c>
      <c r="G11" s="140">
        <v>27865</v>
      </c>
      <c r="H11" s="161">
        <v>-8.359238889078668</v>
      </c>
      <c r="I11" s="140">
        <v>102158942</v>
      </c>
      <c r="J11" s="140">
        <v>92051681</v>
      </c>
      <c r="K11" s="161">
        <v>-15.410117656303235</v>
      </c>
    </row>
    <row r="12" spans="1:11" ht="14.25">
      <c r="A12" s="139">
        <v>205</v>
      </c>
      <c r="B12" s="160" t="s">
        <v>482</v>
      </c>
      <c r="C12" s="140">
        <v>895</v>
      </c>
      <c r="D12" s="140">
        <v>923</v>
      </c>
      <c r="E12" s="161">
        <v>-2.0134228187919434</v>
      </c>
      <c r="F12" s="140">
        <v>4660</v>
      </c>
      <c r="G12" s="140">
        <v>5109</v>
      </c>
      <c r="H12" s="161">
        <v>5.432681984109933</v>
      </c>
      <c r="I12" s="140">
        <v>12878365</v>
      </c>
      <c r="J12" s="140">
        <v>12756832</v>
      </c>
      <c r="K12" s="161">
        <v>-3.586910928616549</v>
      </c>
    </row>
    <row r="13" spans="1:11" ht="14.25">
      <c r="A13" s="139">
        <v>206</v>
      </c>
      <c r="B13" s="160" t="s">
        <v>483</v>
      </c>
      <c r="C13" s="140">
        <v>850</v>
      </c>
      <c r="D13" s="140">
        <v>832</v>
      </c>
      <c r="E13" s="161">
        <v>-7.76470588235294</v>
      </c>
      <c r="F13" s="140">
        <v>4830</v>
      </c>
      <c r="G13" s="140">
        <v>5019</v>
      </c>
      <c r="H13" s="161">
        <v>-1.4285714285714235</v>
      </c>
      <c r="I13" s="140">
        <v>12713890</v>
      </c>
      <c r="J13" s="140">
        <v>15034463</v>
      </c>
      <c r="K13" s="161">
        <v>14.88268342733814</v>
      </c>
    </row>
    <row r="14" spans="1:11" ht="14.25">
      <c r="A14" s="139">
        <v>207</v>
      </c>
      <c r="B14" s="160" t="s">
        <v>484</v>
      </c>
      <c r="C14" s="140">
        <v>949</v>
      </c>
      <c r="D14" s="140">
        <v>929</v>
      </c>
      <c r="E14" s="161">
        <v>-4.4257112750263445</v>
      </c>
      <c r="F14" s="140">
        <v>5337</v>
      </c>
      <c r="G14" s="140">
        <v>5533</v>
      </c>
      <c r="H14" s="161">
        <v>1.5364436949597104</v>
      </c>
      <c r="I14" s="140">
        <v>15769284</v>
      </c>
      <c r="J14" s="140">
        <v>14999035</v>
      </c>
      <c r="K14" s="161">
        <v>-6.922831753172809</v>
      </c>
    </row>
    <row r="15" spans="1:11" ht="14.25">
      <c r="A15" s="139">
        <v>208</v>
      </c>
      <c r="B15" s="160" t="s">
        <v>485</v>
      </c>
      <c r="C15" s="140">
        <v>732</v>
      </c>
      <c r="D15" s="140">
        <v>732</v>
      </c>
      <c r="E15" s="161">
        <v>-6.010928961748629</v>
      </c>
      <c r="F15" s="140">
        <v>3062</v>
      </c>
      <c r="G15" s="140">
        <v>3217</v>
      </c>
      <c r="H15" s="161">
        <v>0</v>
      </c>
      <c r="I15" s="140">
        <v>6419697</v>
      </c>
      <c r="J15" s="140">
        <v>5764335</v>
      </c>
      <c r="K15" s="161">
        <v>-13.531869183234036</v>
      </c>
    </row>
    <row r="16" spans="1:11" ht="14.25">
      <c r="A16" s="139">
        <v>209</v>
      </c>
      <c r="B16" s="160" t="s">
        <v>486</v>
      </c>
      <c r="C16" s="140">
        <v>766</v>
      </c>
      <c r="D16" s="140">
        <v>725</v>
      </c>
      <c r="E16" s="161">
        <v>-8.355091383812008</v>
      </c>
      <c r="F16" s="140">
        <v>3682</v>
      </c>
      <c r="G16" s="140">
        <v>3736</v>
      </c>
      <c r="H16" s="161">
        <v>-1.8196632265073287</v>
      </c>
      <c r="I16" s="140">
        <v>8691465</v>
      </c>
      <c r="J16" s="140">
        <v>8310075</v>
      </c>
      <c r="K16" s="161">
        <v>-7.035407724704634</v>
      </c>
    </row>
    <row r="17" spans="1:11" ht="14.25">
      <c r="A17" s="139">
        <v>210</v>
      </c>
      <c r="B17" s="160" t="s">
        <v>487</v>
      </c>
      <c r="C17" s="140">
        <v>520</v>
      </c>
      <c r="D17" s="140">
        <v>559</v>
      </c>
      <c r="E17" s="161">
        <v>-4.423076923076918</v>
      </c>
      <c r="F17" s="140">
        <v>2386</v>
      </c>
      <c r="G17" s="140">
        <v>2669</v>
      </c>
      <c r="H17" s="161">
        <v>0.5448449287510426</v>
      </c>
      <c r="I17" s="140">
        <v>5082896</v>
      </c>
      <c r="J17" s="140">
        <v>5222521</v>
      </c>
      <c r="K17" s="161">
        <v>-5.243683915626052</v>
      </c>
    </row>
    <row r="18" spans="1:11" ht="14.25">
      <c r="A18" s="139">
        <v>301</v>
      </c>
      <c r="B18" s="160" t="s">
        <v>488</v>
      </c>
      <c r="C18" s="162">
        <v>165</v>
      </c>
      <c r="D18" s="162">
        <v>173</v>
      </c>
      <c r="E18" s="161">
        <v>-5.487804878048785</v>
      </c>
      <c r="F18" s="162">
        <v>721</v>
      </c>
      <c r="G18" s="162">
        <v>763</v>
      </c>
      <c r="H18" s="161">
        <v>-2.8818443804034533</v>
      </c>
      <c r="I18" s="162">
        <v>1257839</v>
      </c>
      <c r="J18" s="162">
        <v>1145218</v>
      </c>
      <c r="K18" s="161">
        <v>-12.636595980944954</v>
      </c>
    </row>
    <row r="19" spans="1:11" ht="14.25">
      <c r="A19" s="139">
        <v>302</v>
      </c>
      <c r="B19" s="160" t="s">
        <v>489</v>
      </c>
      <c r="C19" s="162">
        <v>156</v>
      </c>
      <c r="D19" s="162">
        <v>163</v>
      </c>
      <c r="E19" s="161">
        <v>-6.41025641025641</v>
      </c>
      <c r="F19" s="162">
        <v>929</v>
      </c>
      <c r="G19" s="162">
        <v>975</v>
      </c>
      <c r="H19" s="161">
        <v>-0.21528525296017342</v>
      </c>
      <c r="I19" s="162">
        <v>1917704</v>
      </c>
      <c r="J19" s="162">
        <v>1909226</v>
      </c>
      <c r="K19" s="161">
        <v>-6.652642952197008</v>
      </c>
    </row>
    <row r="20" spans="1:11" ht="14.25">
      <c r="A20" s="139">
        <v>303</v>
      </c>
      <c r="B20" s="160" t="s">
        <v>490</v>
      </c>
      <c r="C20" s="162">
        <v>161</v>
      </c>
      <c r="D20" s="162">
        <v>162</v>
      </c>
      <c r="E20" s="161">
        <v>-6.8322981366459645</v>
      </c>
      <c r="F20" s="162">
        <v>676</v>
      </c>
      <c r="G20" s="162">
        <v>622</v>
      </c>
      <c r="H20" s="161">
        <v>-13.017751479289942</v>
      </c>
      <c r="I20" s="162">
        <v>913122</v>
      </c>
      <c r="J20" s="162">
        <v>902721</v>
      </c>
      <c r="K20" s="161">
        <v>-4.050389761718587</v>
      </c>
    </row>
    <row r="21" spans="1:11" ht="14.25">
      <c r="A21" s="139">
        <v>304</v>
      </c>
      <c r="B21" s="160" t="s">
        <v>491</v>
      </c>
      <c r="C21" s="162">
        <v>320</v>
      </c>
      <c r="D21" s="162">
        <v>306</v>
      </c>
      <c r="E21" s="161">
        <v>-9.090909090909093</v>
      </c>
      <c r="F21" s="162">
        <v>1315</v>
      </c>
      <c r="G21" s="162">
        <v>1310</v>
      </c>
      <c r="H21" s="161">
        <v>-0.92592592592593</v>
      </c>
      <c r="I21" s="162">
        <v>1988510</v>
      </c>
      <c r="J21" s="162">
        <v>1785637</v>
      </c>
      <c r="K21" s="161">
        <v>-10.867996408946867</v>
      </c>
    </row>
    <row r="22" spans="1:11" ht="14.25">
      <c r="A22" s="139">
        <v>305</v>
      </c>
      <c r="B22" s="160" t="s">
        <v>492</v>
      </c>
      <c r="C22" s="162">
        <v>315</v>
      </c>
      <c r="D22" s="162">
        <v>336</v>
      </c>
      <c r="E22" s="161">
        <v>-0.9584664536741228</v>
      </c>
      <c r="F22" s="162">
        <v>1846</v>
      </c>
      <c r="G22" s="162">
        <v>1684</v>
      </c>
      <c r="H22" s="161">
        <v>-11.153846153846159</v>
      </c>
      <c r="I22" s="162">
        <v>3918901</v>
      </c>
      <c r="J22" s="162">
        <v>3700373</v>
      </c>
      <c r="K22" s="161">
        <v>-9.117297803337475</v>
      </c>
    </row>
    <row r="23" spans="1:11" ht="14.25">
      <c r="A23" s="139">
        <v>306</v>
      </c>
      <c r="B23" s="160" t="s">
        <v>493</v>
      </c>
      <c r="C23" s="162">
        <v>121</v>
      </c>
      <c r="D23" s="162">
        <v>126</v>
      </c>
      <c r="E23" s="161">
        <v>-2.4793388429752095</v>
      </c>
      <c r="F23" s="162">
        <v>527</v>
      </c>
      <c r="G23" s="162">
        <v>594</v>
      </c>
      <c r="H23" s="161">
        <v>9.487666034155605</v>
      </c>
      <c r="I23" s="162">
        <v>932319</v>
      </c>
      <c r="J23" s="162">
        <v>780537</v>
      </c>
      <c r="K23" s="161">
        <v>-18.41923204396778</v>
      </c>
    </row>
    <row r="24" spans="1:11" ht="14.25">
      <c r="A24" s="139">
        <v>307</v>
      </c>
      <c r="B24" s="160" t="s">
        <v>494</v>
      </c>
      <c r="C24" s="162">
        <v>47</v>
      </c>
      <c r="D24" s="162">
        <v>55</v>
      </c>
      <c r="E24" s="161">
        <v>-14.893617021276595</v>
      </c>
      <c r="F24" s="162">
        <v>139</v>
      </c>
      <c r="G24" s="162">
        <v>147</v>
      </c>
      <c r="H24" s="161">
        <v>-10.79136690647482</v>
      </c>
      <c r="I24" s="162">
        <v>168267</v>
      </c>
      <c r="J24" s="162">
        <v>171993</v>
      </c>
      <c r="K24" s="161">
        <v>-8.415791569351095</v>
      </c>
    </row>
    <row r="25" spans="1:11" ht="14.25">
      <c r="A25" s="139">
        <v>308</v>
      </c>
      <c r="B25" s="160" t="s">
        <v>495</v>
      </c>
      <c r="C25" s="162">
        <v>298</v>
      </c>
      <c r="D25" s="162">
        <v>284</v>
      </c>
      <c r="E25" s="161">
        <v>-9.731543624161077</v>
      </c>
      <c r="F25" s="162">
        <v>1249</v>
      </c>
      <c r="G25" s="162">
        <v>1168</v>
      </c>
      <c r="H25" s="161">
        <v>-9.607686148919136</v>
      </c>
      <c r="I25" s="162">
        <v>2365970</v>
      </c>
      <c r="J25" s="162">
        <v>1842724</v>
      </c>
      <c r="K25" s="161">
        <v>-23.227809312882243</v>
      </c>
    </row>
    <row r="26" spans="1:11" ht="16.5" customHeight="1">
      <c r="A26" s="139">
        <v>309</v>
      </c>
      <c r="B26" s="160" t="s">
        <v>496</v>
      </c>
      <c r="C26" s="162">
        <v>113</v>
      </c>
      <c r="D26" s="162">
        <v>108</v>
      </c>
      <c r="E26" s="161">
        <v>-9.734513274336287</v>
      </c>
      <c r="F26" s="162">
        <v>406</v>
      </c>
      <c r="G26" s="162">
        <v>381</v>
      </c>
      <c r="H26" s="161">
        <v>-8.62068965517241</v>
      </c>
      <c r="I26" s="162">
        <v>422091</v>
      </c>
      <c r="J26" s="162">
        <v>433930</v>
      </c>
      <c r="K26" s="161">
        <v>-4.9674122404884224</v>
      </c>
    </row>
    <row r="27" spans="1:11" ht="14.25">
      <c r="A27" s="139">
        <v>321</v>
      </c>
      <c r="B27" s="160" t="s">
        <v>497</v>
      </c>
      <c r="C27" s="162">
        <v>136</v>
      </c>
      <c r="D27" s="162">
        <v>147</v>
      </c>
      <c r="E27" s="161">
        <v>-2.2222222222222254</v>
      </c>
      <c r="F27" s="162">
        <v>807</v>
      </c>
      <c r="G27" s="162">
        <v>827</v>
      </c>
      <c r="H27" s="161">
        <v>-1.8844221105527637</v>
      </c>
      <c r="I27" s="162">
        <v>1572986</v>
      </c>
      <c r="J27" s="162">
        <v>1609800</v>
      </c>
      <c r="K27" s="161">
        <v>-8.2835981052922</v>
      </c>
    </row>
    <row r="28" spans="1:11" ht="14.25">
      <c r="A28" s="139">
        <v>322</v>
      </c>
      <c r="B28" s="160" t="s">
        <v>498</v>
      </c>
      <c r="C28" s="162">
        <v>67</v>
      </c>
      <c r="D28" s="162">
        <v>71</v>
      </c>
      <c r="E28" s="161">
        <v>-1.4925373134328401</v>
      </c>
      <c r="F28" s="162">
        <v>220</v>
      </c>
      <c r="G28" s="162">
        <v>237</v>
      </c>
      <c r="H28" s="161">
        <v>-1.8181818181818188</v>
      </c>
      <c r="I28" s="162">
        <v>363615</v>
      </c>
      <c r="J28" s="162">
        <v>442660</v>
      </c>
      <c r="K28" s="161">
        <v>16.23007851711289</v>
      </c>
    </row>
    <row r="29" spans="1:11" ht="14.25">
      <c r="A29" s="139">
        <v>323</v>
      </c>
      <c r="B29" s="160" t="s">
        <v>499</v>
      </c>
      <c r="C29" s="162">
        <v>353</v>
      </c>
      <c r="D29" s="162">
        <v>363</v>
      </c>
      <c r="E29" s="161">
        <v>-7.954545454545459</v>
      </c>
      <c r="F29" s="162">
        <v>2097</v>
      </c>
      <c r="G29" s="162">
        <v>2409</v>
      </c>
      <c r="H29" s="161">
        <v>0.8184882041405883</v>
      </c>
      <c r="I29" s="162">
        <v>6802679</v>
      </c>
      <c r="J29" s="162">
        <v>8113227</v>
      </c>
      <c r="K29" s="161">
        <v>-9.985340925906383</v>
      </c>
    </row>
    <row r="30" spans="1:11" ht="14.25">
      <c r="A30" s="139">
        <v>324</v>
      </c>
      <c r="B30" s="160" t="s">
        <v>500</v>
      </c>
      <c r="C30" s="162">
        <v>60</v>
      </c>
      <c r="D30" s="162">
        <v>62</v>
      </c>
      <c r="E30" s="161">
        <v>-3.3333333333333326</v>
      </c>
      <c r="F30" s="162">
        <v>144</v>
      </c>
      <c r="G30" s="162">
        <v>139</v>
      </c>
      <c r="H30" s="161">
        <v>-6.944444444444442</v>
      </c>
      <c r="I30" s="162">
        <v>203535</v>
      </c>
      <c r="J30" s="162">
        <v>187874</v>
      </c>
      <c r="K30" s="161">
        <v>-10.551993514628933</v>
      </c>
    </row>
    <row r="31" spans="1:11" ht="14.25">
      <c r="A31" s="139">
        <v>325</v>
      </c>
      <c r="B31" s="160" t="s">
        <v>501</v>
      </c>
      <c r="C31" s="162">
        <v>136</v>
      </c>
      <c r="D31" s="162">
        <v>135</v>
      </c>
      <c r="E31" s="161">
        <v>-5.185185185185182</v>
      </c>
      <c r="F31" s="162">
        <v>422</v>
      </c>
      <c r="G31" s="162">
        <v>417</v>
      </c>
      <c r="H31" s="161">
        <v>-13.625304136253035</v>
      </c>
      <c r="I31" s="162">
        <v>540806</v>
      </c>
      <c r="J31" s="162">
        <v>619858</v>
      </c>
      <c r="K31" s="161">
        <v>-17.64458890525945</v>
      </c>
    </row>
    <row r="32" spans="1:11" ht="14.25">
      <c r="A32" s="139">
        <v>326</v>
      </c>
      <c r="B32" s="160" t="s">
        <v>502</v>
      </c>
      <c r="C32" s="162">
        <v>87</v>
      </c>
      <c r="D32" s="162">
        <v>88</v>
      </c>
      <c r="E32" s="161">
        <v>-5.747126436781613</v>
      </c>
      <c r="F32" s="162">
        <v>312</v>
      </c>
      <c r="G32" s="162">
        <v>321</v>
      </c>
      <c r="H32" s="161">
        <v>-1.2820512820512775</v>
      </c>
      <c r="I32" s="162">
        <v>469154</v>
      </c>
      <c r="J32" s="162">
        <v>445036</v>
      </c>
      <c r="K32" s="161">
        <v>-6.368058249530007</v>
      </c>
    </row>
    <row r="33" spans="1:11" ht="14.25">
      <c r="A33" s="139">
        <v>341</v>
      </c>
      <c r="B33" s="160" t="s">
        <v>503</v>
      </c>
      <c r="C33" s="162">
        <v>81</v>
      </c>
      <c r="D33" s="162">
        <v>93</v>
      </c>
      <c r="E33" s="161">
        <v>-3.703703703703709</v>
      </c>
      <c r="F33" s="162">
        <v>262</v>
      </c>
      <c r="G33" s="162">
        <v>277</v>
      </c>
      <c r="H33" s="161">
        <v>-4.19847328244275</v>
      </c>
      <c r="I33" s="162">
        <v>432432</v>
      </c>
      <c r="J33" s="162">
        <v>491967</v>
      </c>
      <c r="K33" s="161">
        <v>10.659710659710653</v>
      </c>
    </row>
    <row r="34" spans="1:11" ht="14.25">
      <c r="A34" s="139">
        <v>342</v>
      </c>
      <c r="B34" s="160" t="s">
        <v>504</v>
      </c>
      <c r="C34" s="162">
        <v>151</v>
      </c>
      <c r="D34" s="162">
        <v>144</v>
      </c>
      <c r="E34" s="161">
        <v>-15.2317880794702</v>
      </c>
      <c r="F34" s="162">
        <v>616</v>
      </c>
      <c r="G34" s="162">
        <v>695</v>
      </c>
      <c r="H34" s="161">
        <v>4.870129870129869</v>
      </c>
      <c r="I34" s="162">
        <v>1288302</v>
      </c>
      <c r="J34" s="162">
        <v>1164260</v>
      </c>
      <c r="K34" s="161">
        <v>-14.325755917478977</v>
      </c>
    </row>
    <row r="35" spans="1:11" ht="14.25">
      <c r="A35" s="139">
        <v>343</v>
      </c>
      <c r="B35" s="160" t="s">
        <v>505</v>
      </c>
      <c r="C35" s="162">
        <v>47</v>
      </c>
      <c r="D35" s="162">
        <v>44</v>
      </c>
      <c r="E35" s="161">
        <v>-13.043478260869568</v>
      </c>
      <c r="F35" s="162">
        <v>107</v>
      </c>
      <c r="G35" s="162">
        <v>110</v>
      </c>
      <c r="H35" s="161">
        <v>-9</v>
      </c>
      <c r="I35" s="162">
        <v>142066</v>
      </c>
      <c r="J35" s="162">
        <v>134119</v>
      </c>
      <c r="K35" s="161">
        <v>-21.357842888335952</v>
      </c>
    </row>
    <row r="36" spans="1:11" ht="14.25">
      <c r="A36" s="139">
        <v>344</v>
      </c>
      <c r="B36" s="160" t="s">
        <v>506</v>
      </c>
      <c r="C36" s="162">
        <v>82</v>
      </c>
      <c r="D36" s="162">
        <v>88</v>
      </c>
      <c r="E36" s="161">
        <v>-3.703703703703709</v>
      </c>
      <c r="F36" s="162">
        <v>219</v>
      </c>
      <c r="G36" s="162">
        <v>237</v>
      </c>
      <c r="H36" s="161">
        <v>-0.4716981132075526</v>
      </c>
      <c r="I36" s="162">
        <v>394866</v>
      </c>
      <c r="J36" s="162">
        <v>492804</v>
      </c>
      <c r="K36" s="161">
        <v>18.58281715108385</v>
      </c>
    </row>
    <row r="37" spans="1:11" ht="14.25">
      <c r="A37" s="139">
        <v>361</v>
      </c>
      <c r="B37" s="160" t="s">
        <v>507</v>
      </c>
      <c r="C37" s="162">
        <v>259</v>
      </c>
      <c r="D37" s="162">
        <v>266</v>
      </c>
      <c r="E37" s="161">
        <v>-3.474903474903479</v>
      </c>
      <c r="F37" s="162">
        <v>1194</v>
      </c>
      <c r="G37" s="162">
        <v>1188</v>
      </c>
      <c r="H37" s="161">
        <v>-3.5175879396984966</v>
      </c>
      <c r="I37" s="162">
        <v>2455648</v>
      </c>
      <c r="J37" s="162">
        <v>2180231</v>
      </c>
      <c r="K37" s="161">
        <v>-13.529992898004927</v>
      </c>
    </row>
    <row r="38" spans="1:11" ht="14.25">
      <c r="A38" s="139">
        <v>362</v>
      </c>
      <c r="B38" s="160" t="s">
        <v>508</v>
      </c>
      <c r="C38" s="162">
        <v>144</v>
      </c>
      <c r="D38" s="162">
        <v>140</v>
      </c>
      <c r="E38" s="161">
        <v>-8.333333333333337</v>
      </c>
      <c r="F38" s="162">
        <v>419</v>
      </c>
      <c r="G38" s="162">
        <v>394</v>
      </c>
      <c r="H38" s="161">
        <v>-13.603818615751795</v>
      </c>
      <c r="I38" s="162">
        <v>522714</v>
      </c>
      <c r="J38" s="162">
        <v>474574</v>
      </c>
      <c r="K38" s="161">
        <v>-12.257563409436134</v>
      </c>
    </row>
    <row r="39" spans="1:11" ht="14.25">
      <c r="A39" s="139">
        <v>363</v>
      </c>
      <c r="B39" s="160" t="s">
        <v>509</v>
      </c>
      <c r="C39" s="162">
        <v>39</v>
      </c>
      <c r="D39" s="162">
        <v>34</v>
      </c>
      <c r="E39" s="161">
        <v>-18.42105263157895</v>
      </c>
      <c r="F39" s="162">
        <v>112</v>
      </c>
      <c r="G39" s="162">
        <v>99</v>
      </c>
      <c r="H39" s="161">
        <v>-25.688073394495415</v>
      </c>
      <c r="I39" s="162">
        <v>158576</v>
      </c>
      <c r="J39" s="162">
        <v>137285</v>
      </c>
      <c r="K39" s="161">
        <v>-14.872062463807767</v>
      </c>
    </row>
    <row r="40" spans="1:11" ht="14.25">
      <c r="A40" s="139">
        <v>364</v>
      </c>
      <c r="B40" s="160" t="s">
        <v>510</v>
      </c>
      <c r="C40" s="162">
        <v>14</v>
      </c>
      <c r="D40" s="162">
        <v>9</v>
      </c>
      <c r="E40" s="161">
        <v>-35.71428571428571</v>
      </c>
      <c r="F40" s="162">
        <v>49</v>
      </c>
      <c r="G40" s="162">
        <v>19</v>
      </c>
      <c r="H40" s="161">
        <v>-61.224489795918366</v>
      </c>
      <c r="I40" s="162">
        <v>78765</v>
      </c>
      <c r="J40" s="162">
        <v>50084</v>
      </c>
      <c r="K40" s="161">
        <v>-36.4133815781121</v>
      </c>
    </row>
    <row r="41" spans="1:11" ht="14.25">
      <c r="A41" s="139">
        <v>365</v>
      </c>
      <c r="B41" s="160" t="s">
        <v>511</v>
      </c>
      <c r="C41" s="162">
        <v>49</v>
      </c>
      <c r="D41" s="162">
        <v>47</v>
      </c>
      <c r="E41" s="161">
        <v>-2.083333333333337</v>
      </c>
      <c r="F41" s="162">
        <v>114</v>
      </c>
      <c r="G41" s="162">
        <v>111</v>
      </c>
      <c r="H41" s="161">
        <v>0.9090909090909038</v>
      </c>
      <c r="I41" s="162">
        <v>148941</v>
      </c>
      <c r="J41" s="162">
        <v>143928</v>
      </c>
      <c r="K41" s="161">
        <v>-2.76514818843272</v>
      </c>
    </row>
    <row r="42" spans="1:11" ht="14.25">
      <c r="A42" s="139">
        <v>366</v>
      </c>
      <c r="B42" s="160" t="s">
        <v>512</v>
      </c>
      <c r="C42" s="162">
        <v>83</v>
      </c>
      <c r="D42" s="162">
        <v>80</v>
      </c>
      <c r="E42" s="161">
        <v>-6.024096385542165</v>
      </c>
      <c r="F42" s="162">
        <v>304</v>
      </c>
      <c r="G42" s="162">
        <v>265</v>
      </c>
      <c r="H42" s="161">
        <v>-13.486842105263152</v>
      </c>
      <c r="I42" s="162">
        <v>363951</v>
      </c>
      <c r="J42" s="162">
        <v>280928</v>
      </c>
      <c r="K42" s="161">
        <v>-23.328140326582425</v>
      </c>
    </row>
    <row r="43" spans="1:11" ht="14.25">
      <c r="A43" s="139">
        <v>367</v>
      </c>
      <c r="B43" s="160" t="s">
        <v>513</v>
      </c>
      <c r="C43" s="162">
        <v>120</v>
      </c>
      <c r="D43" s="162">
        <v>123</v>
      </c>
      <c r="E43" s="161">
        <v>-6.666666666666665</v>
      </c>
      <c r="F43" s="162">
        <v>354</v>
      </c>
      <c r="G43" s="162">
        <v>332</v>
      </c>
      <c r="H43" s="161">
        <v>-11.581920903954801</v>
      </c>
      <c r="I43" s="162">
        <v>611439</v>
      </c>
      <c r="J43" s="162">
        <v>577240</v>
      </c>
      <c r="K43" s="161">
        <v>-7.88549634550626</v>
      </c>
    </row>
    <row r="44" spans="1:11" ht="14.25">
      <c r="A44" s="139">
        <v>381</v>
      </c>
      <c r="B44" s="160" t="s">
        <v>514</v>
      </c>
      <c r="C44" s="162">
        <v>84</v>
      </c>
      <c r="D44" s="162">
        <v>78</v>
      </c>
      <c r="E44" s="161">
        <v>-9.638554216867467</v>
      </c>
      <c r="F44" s="162">
        <v>306</v>
      </c>
      <c r="G44" s="162">
        <v>282</v>
      </c>
      <c r="H44" s="161">
        <v>-8.389261744966447</v>
      </c>
      <c r="I44" s="162">
        <v>918696</v>
      </c>
      <c r="J44" s="162">
        <v>874640</v>
      </c>
      <c r="K44" s="161">
        <v>-5.739432417726187</v>
      </c>
    </row>
    <row r="45" spans="1:11" ht="14.25">
      <c r="A45" s="139">
        <v>401</v>
      </c>
      <c r="B45" s="160" t="s">
        <v>515</v>
      </c>
      <c r="C45" s="162">
        <v>47</v>
      </c>
      <c r="D45" s="162">
        <v>45</v>
      </c>
      <c r="E45" s="161">
        <v>-8.510638297872342</v>
      </c>
      <c r="F45" s="162">
        <v>106</v>
      </c>
      <c r="G45" s="162">
        <v>96</v>
      </c>
      <c r="H45" s="161">
        <v>-15.094339622641506</v>
      </c>
      <c r="I45" s="162">
        <v>107622</v>
      </c>
      <c r="J45" s="162">
        <v>108283</v>
      </c>
      <c r="K45" s="161">
        <v>-0.11893479028451948</v>
      </c>
    </row>
    <row r="46" spans="1:11" ht="14.25">
      <c r="A46" s="139">
        <v>402</v>
      </c>
      <c r="B46" s="160" t="s">
        <v>516</v>
      </c>
      <c r="C46" s="162">
        <v>28</v>
      </c>
      <c r="D46" s="162">
        <v>32</v>
      </c>
      <c r="E46" s="161">
        <v>0</v>
      </c>
      <c r="F46" s="162">
        <v>108</v>
      </c>
      <c r="G46" s="162">
        <v>147</v>
      </c>
      <c r="H46" s="161">
        <v>25</v>
      </c>
      <c r="I46" s="162">
        <v>177774</v>
      </c>
      <c r="J46" s="162">
        <v>153781</v>
      </c>
      <c r="K46" s="161">
        <v>-20.36743280794717</v>
      </c>
    </row>
    <row r="47" spans="1:11" ht="14.25">
      <c r="A47" s="139">
        <v>403</v>
      </c>
      <c r="B47" s="160" t="s">
        <v>517</v>
      </c>
      <c r="C47" s="162">
        <v>137</v>
      </c>
      <c r="D47" s="162">
        <v>133</v>
      </c>
      <c r="E47" s="161">
        <v>-13.138686131386857</v>
      </c>
      <c r="F47" s="162">
        <v>518</v>
      </c>
      <c r="G47" s="162">
        <v>467</v>
      </c>
      <c r="H47" s="161">
        <v>-21.235521235521237</v>
      </c>
      <c r="I47" s="162">
        <v>998445</v>
      </c>
      <c r="J47" s="162">
        <v>865999</v>
      </c>
      <c r="K47" s="161">
        <v>-22.714621236022015</v>
      </c>
    </row>
    <row r="48" spans="1:11" ht="14.25">
      <c r="A48" s="139">
        <v>404</v>
      </c>
      <c r="B48" s="160" t="s">
        <v>518</v>
      </c>
      <c r="C48" s="162">
        <v>73</v>
      </c>
      <c r="D48" s="162">
        <v>74</v>
      </c>
      <c r="E48" s="161">
        <v>-5.555555555555558</v>
      </c>
      <c r="F48" s="162">
        <v>193</v>
      </c>
      <c r="G48" s="162">
        <v>191</v>
      </c>
      <c r="H48" s="161">
        <v>-3.7837837837837784</v>
      </c>
      <c r="I48" s="162">
        <v>277229</v>
      </c>
      <c r="J48" s="162">
        <v>228416</v>
      </c>
      <c r="K48" s="161">
        <v>-19.25627707839823</v>
      </c>
    </row>
    <row r="49" spans="1:11" ht="14.25">
      <c r="A49" s="139">
        <v>405</v>
      </c>
      <c r="B49" s="160" t="s">
        <v>519</v>
      </c>
      <c r="C49" s="162">
        <v>163</v>
      </c>
      <c r="D49" s="162">
        <v>155</v>
      </c>
      <c r="E49" s="161">
        <v>-7.5</v>
      </c>
      <c r="F49" s="162">
        <v>569</v>
      </c>
      <c r="G49" s="162">
        <v>496</v>
      </c>
      <c r="H49" s="161">
        <v>-13.464991023339323</v>
      </c>
      <c r="I49" s="162">
        <v>985987</v>
      </c>
      <c r="J49" s="162">
        <v>785569</v>
      </c>
      <c r="K49" s="161">
        <v>-20.760806845915912</v>
      </c>
    </row>
    <row r="50" spans="1:11" ht="14.25">
      <c r="A50" s="139">
        <v>406</v>
      </c>
      <c r="B50" s="160" t="s">
        <v>520</v>
      </c>
      <c r="C50" s="162">
        <v>22</v>
      </c>
      <c r="D50" s="162">
        <v>22</v>
      </c>
      <c r="E50" s="161">
        <v>4.761904761904767</v>
      </c>
      <c r="F50" s="162">
        <v>80</v>
      </c>
      <c r="G50" s="162">
        <v>59</v>
      </c>
      <c r="H50" s="161">
        <v>-19.17808219178082</v>
      </c>
      <c r="I50" s="162">
        <v>103425</v>
      </c>
      <c r="J50" s="162">
        <v>83624</v>
      </c>
      <c r="K50" s="161">
        <v>-17.764141294941393</v>
      </c>
    </row>
    <row r="51" spans="1:11" ht="14.25">
      <c r="A51" s="139">
        <v>407</v>
      </c>
      <c r="B51" s="160" t="s">
        <v>521</v>
      </c>
      <c r="C51" s="162">
        <v>52</v>
      </c>
      <c r="D51" s="162">
        <v>50</v>
      </c>
      <c r="E51" s="161">
        <v>-5.882352941176472</v>
      </c>
      <c r="F51" s="162">
        <v>160</v>
      </c>
      <c r="G51" s="162">
        <v>144</v>
      </c>
      <c r="H51" s="161">
        <v>-9.740259740259738</v>
      </c>
      <c r="I51" s="162">
        <v>210179</v>
      </c>
      <c r="J51" s="162">
        <v>195389</v>
      </c>
      <c r="K51" s="161">
        <v>-7.298038991481337</v>
      </c>
    </row>
    <row r="52" spans="1:11" ht="14.25">
      <c r="A52" s="139">
        <v>408</v>
      </c>
      <c r="B52" s="160" t="s">
        <v>522</v>
      </c>
      <c r="C52" s="162">
        <v>296</v>
      </c>
      <c r="D52" s="162">
        <v>317</v>
      </c>
      <c r="E52" s="161">
        <v>-2.3648648648648685</v>
      </c>
      <c r="F52" s="162">
        <v>1323</v>
      </c>
      <c r="G52" s="162">
        <v>1362</v>
      </c>
      <c r="H52" s="161">
        <v>-4.308390022675734</v>
      </c>
      <c r="I52" s="162">
        <v>2481171</v>
      </c>
      <c r="J52" s="162">
        <v>2233857</v>
      </c>
      <c r="K52" s="161">
        <v>-12.210686002697923</v>
      </c>
    </row>
    <row r="53" spans="1:11" ht="14.25">
      <c r="A53" s="139">
        <v>421</v>
      </c>
      <c r="B53" s="160" t="s">
        <v>523</v>
      </c>
      <c r="C53" s="162">
        <v>412</v>
      </c>
      <c r="D53" s="162">
        <v>416</v>
      </c>
      <c r="E53" s="161">
        <v>-5.3527980535279855</v>
      </c>
      <c r="F53" s="162">
        <v>1466</v>
      </c>
      <c r="G53" s="162">
        <v>1577</v>
      </c>
      <c r="H53" s="161">
        <v>5.110497237569067</v>
      </c>
      <c r="I53" s="162">
        <v>2817729</v>
      </c>
      <c r="J53" s="162">
        <v>2554690</v>
      </c>
      <c r="K53" s="161">
        <v>-9.949423484753982</v>
      </c>
    </row>
    <row r="54" spans="1:11" ht="14.25">
      <c r="A54" s="139">
        <v>422</v>
      </c>
      <c r="B54" s="160" t="s">
        <v>524</v>
      </c>
      <c r="C54" s="162">
        <v>38</v>
      </c>
      <c r="D54" s="162">
        <v>41</v>
      </c>
      <c r="E54" s="161">
        <v>0</v>
      </c>
      <c r="F54" s="162">
        <v>101</v>
      </c>
      <c r="G54" s="162">
        <v>144</v>
      </c>
      <c r="H54" s="161">
        <v>17.021276595744684</v>
      </c>
      <c r="I54" s="162">
        <v>222063</v>
      </c>
      <c r="J54" s="162">
        <v>229177</v>
      </c>
      <c r="K54" s="161">
        <v>-6.3918350283102</v>
      </c>
    </row>
    <row r="55" spans="1:11" ht="14.25">
      <c r="A55" s="139">
        <v>423</v>
      </c>
      <c r="B55" s="160" t="s">
        <v>525</v>
      </c>
      <c r="C55" s="162">
        <v>90</v>
      </c>
      <c r="D55" s="162">
        <v>89</v>
      </c>
      <c r="E55" s="161">
        <v>-7.86516853932584</v>
      </c>
      <c r="F55" s="162">
        <v>296</v>
      </c>
      <c r="G55" s="162">
        <v>313</v>
      </c>
      <c r="H55" s="161">
        <v>-7.986111111111116</v>
      </c>
      <c r="I55" s="162">
        <v>290116</v>
      </c>
      <c r="J55" s="162">
        <v>389559</v>
      </c>
      <c r="K55" s="161">
        <v>6.873250616200854</v>
      </c>
    </row>
    <row r="56" spans="1:11" ht="14.25">
      <c r="A56" s="139">
        <v>424</v>
      </c>
      <c r="B56" s="160" t="s">
        <v>526</v>
      </c>
      <c r="C56" s="162">
        <v>103</v>
      </c>
      <c r="D56" s="162">
        <v>115</v>
      </c>
      <c r="E56" s="161">
        <v>10.784313725490202</v>
      </c>
      <c r="F56" s="162">
        <v>415</v>
      </c>
      <c r="G56" s="162">
        <v>449</v>
      </c>
      <c r="H56" s="161">
        <v>11.471321695760594</v>
      </c>
      <c r="I56" s="162">
        <v>808544</v>
      </c>
      <c r="J56" s="162">
        <v>796650</v>
      </c>
      <c r="K56" s="161">
        <v>-1.1470320545588275</v>
      </c>
    </row>
    <row r="57" spans="1:11" ht="14.25">
      <c r="A57" s="139">
        <v>441</v>
      </c>
      <c r="B57" s="160" t="s">
        <v>527</v>
      </c>
      <c r="C57" s="162">
        <v>233</v>
      </c>
      <c r="D57" s="162">
        <v>223</v>
      </c>
      <c r="E57" s="161">
        <v>-8.62068965517241</v>
      </c>
      <c r="F57" s="162">
        <v>811</v>
      </c>
      <c r="G57" s="162">
        <v>765</v>
      </c>
      <c r="H57" s="161">
        <v>-7.828282828282829</v>
      </c>
      <c r="I57" s="162">
        <v>1158353</v>
      </c>
      <c r="J57" s="162">
        <v>1045305</v>
      </c>
      <c r="K57" s="161">
        <v>-12.14201261738469</v>
      </c>
    </row>
    <row r="58" spans="1:11" ht="15" customHeight="1">
      <c r="A58" s="139">
        <v>442</v>
      </c>
      <c r="B58" s="160" t="s">
        <v>528</v>
      </c>
      <c r="C58" s="162">
        <v>95</v>
      </c>
      <c r="D58" s="162">
        <v>87</v>
      </c>
      <c r="E58" s="161">
        <v>-9.57446808510638</v>
      </c>
      <c r="F58" s="162">
        <v>423</v>
      </c>
      <c r="G58" s="162">
        <v>304</v>
      </c>
      <c r="H58" s="161">
        <v>-27.360774818401936</v>
      </c>
      <c r="I58" s="162">
        <v>477732</v>
      </c>
      <c r="J58" s="162">
        <v>427242</v>
      </c>
      <c r="K58" s="161">
        <v>-10.737294958130573</v>
      </c>
    </row>
    <row r="59" spans="1:11" ht="14.25">
      <c r="A59" s="139">
        <v>443</v>
      </c>
      <c r="B59" s="160" t="s">
        <v>529</v>
      </c>
      <c r="C59" s="162">
        <v>55</v>
      </c>
      <c r="D59" s="162">
        <v>55</v>
      </c>
      <c r="E59" s="161">
        <v>-7.4074074074074066</v>
      </c>
      <c r="F59" s="162">
        <v>152</v>
      </c>
      <c r="G59" s="162">
        <v>164</v>
      </c>
      <c r="H59" s="161">
        <v>-3.4482758620689613</v>
      </c>
      <c r="I59" s="162">
        <v>113510</v>
      </c>
      <c r="J59" s="162">
        <v>130962</v>
      </c>
      <c r="K59" s="161">
        <v>5.271186287694851</v>
      </c>
    </row>
    <row r="60" spans="1:11" ht="14.25">
      <c r="A60" s="139">
        <v>444</v>
      </c>
      <c r="B60" s="160" t="s">
        <v>530</v>
      </c>
      <c r="C60" s="162">
        <v>45</v>
      </c>
      <c r="D60" s="162">
        <v>47</v>
      </c>
      <c r="E60" s="161">
        <v>-4.444444444444439</v>
      </c>
      <c r="F60" s="162">
        <v>96</v>
      </c>
      <c r="G60" s="162">
        <v>111</v>
      </c>
      <c r="H60" s="161">
        <v>-3.125</v>
      </c>
      <c r="I60" s="162">
        <v>138632</v>
      </c>
      <c r="J60" s="162">
        <v>125723</v>
      </c>
      <c r="K60" s="161">
        <v>-15.849154596341396</v>
      </c>
    </row>
    <row r="61" spans="1:11" ht="14.25">
      <c r="A61" s="139">
        <v>445</v>
      </c>
      <c r="B61" s="160" t="s">
        <v>531</v>
      </c>
      <c r="C61" s="162">
        <v>86</v>
      </c>
      <c r="D61" s="162">
        <v>90</v>
      </c>
      <c r="E61" s="161">
        <v>-11.627906976744185</v>
      </c>
      <c r="F61" s="162">
        <v>191</v>
      </c>
      <c r="G61" s="162">
        <v>203</v>
      </c>
      <c r="H61" s="161">
        <v>-8.900523560209429</v>
      </c>
      <c r="I61" s="162">
        <v>238199</v>
      </c>
      <c r="J61" s="162">
        <v>242383</v>
      </c>
      <c r="K61" s="161">
        <v>-8.573923484145606</v>
      </c>
    </row>
    <row r="62" spans="1:11" ht="14.25">
      <c r="A62" s="139">
        <v>446</v>
      </c>
      <c r="B62" s="160" t="s">
        <v>532</v>
      </c>
      <c r="C62" s="162">
        <v>43</v>
      </c>
      <c r="D62" s="162">
        <v>44</v>
      </c>
      <c r="E62" s="161">
        <v>0</v>
      </c>
      <c r="F62" s="162">
        <v>88</v>
      </c>
      <c r="G62" s="162">
        <v>94</v>
      </c>
      <c r="H62" s="161">
        <v>12.195121951219523</v>
      </c>
      <c r="I62" s="162">
        <v>112266</v>
      </c>
      <c r="J62" s="162">
        <v>117095</v>
      </c>
      <c r="K62" s="161">
        <v>5.1465300251708035</v>
      </c>
    </row>
    <row r="63" spans="1:11" ht="14.25">
      <c r="A63" s="139">
        <v>461</v>
      </c>
      <c r="B63" s="160" t="s">
        <v>533</v>
      </c>
      <c r="C63" s="162">
        <v>137</v>
      </c>
      <c r="D63" s="162">
        <v>136</v>
      </c>
      <c r="E63" s="161">
        <v>-6.617647058823528</v>
      </c>
      <c r="F63" s="162">
        <v>688</v>
      </c>
      <c r="G63" s="162">
        <v>747</v>
      </c>
      <c r="H63" s="161">
        <v>6.835066864784545</v>
      </c>
      <c r="I63" s="162">
        <v>2314219</v>
      </c>
      <c r="J63" s="162">
        <v>2119859</v>
      </c>
      <c r="K63" s="161">
        <v>-10.050529849252687</v>
      </c>
    </row>
    <row r="64" spans="1:11" ht="14.25">
      <c r="A64" s="139">
        <v>462</v>
      </c>
      <c r="B64" s="160" t="s">
        <v>534</v>
      </c>
      <c r="C64" s="162">
        <v>80</v>
      </c>
      <c r="D64" s="162">
        <v>82</v>
      </c>
      <c r="E64" s="161">
        <v>-5</v>
      </c>
      <c r="F64" s="162">
        <v>252</v>
      </c>
      <c r="G64" s="162">
        <v>304</v>
      </c>
      <c r="H64" s="161">
        <v>1.5873015873015817</v>
      </c>
      <c r="I64" s="162">
        <v>324025</v>
      </c>
      <c r="J64" s="162">
        <v>400564</v>
      </c>
      <c r="K64" s="161">
        <v>-9.095903093897073</v>
      </c>
    </row>
    <row r="65" spans="1:11" ht="14.25">
      <c r="A65" s="139">
        <v>463</v>
      </c>
      <c r="B65" s="160" t="s">
        <v>535</v>
      </c>
      <c r="C65" s="162">
        <v>76</v>
      </c>
      <c r="D65" s="162">
        <v>79</v>
      </c>
      <c r="E65" s="161">
        <v>-5.263157894736848</v>
      </c>
      <c r="F65" s="162">
        <v>256</v>
      </c>
      <c r="G65" s="162">
        <v>246</v>
      </c>
      <c r="H65" s="161">
        <v>-9.375</v>
      </c>
      <c r="I65" s="162">
        <v>589399</v>
      </c>
      <c r="J65" s="162">
        <v>393499</v>
      </c>
      <c r="K65" s="161">
        <v>-40.44085585486232</v>
      </c>
    </row>
    <row r="66" spans="1:11" ht="14.25">
      <c r="A66" s="139">
        <v>464</v>
      </c>
      <c r="B66" s="160" t="s">
        <v>536</v>
      </c>
      <c r="C66" s="162">
        <v>61</v>
      </c>
      <c r="D66" s="162">
        <v>62</v>
      </c>
      <c r="E66" s="161">
        <v>0</v>
      </c>
      <c r="F66" s="162">
        <v>215</v>
      </c>
      <c r="G66" s="162">
        <v>328</v>
      </c>
      <c r="H66" s="161">
        <v>53.14009661835748</v>
      </c>
      <c r="I66" s="162">
        <v>625186</v>
      </c>
      <c r="J66" s="162">
        <v>1194324</v>
      </c>
      <c r="K66" s="161">
        <v>91.57797495421408</v>
      </c>
    </row>
    <row r="67" spans="1:11" ht="14.25">
      <c r="A67" s="139">
        <v>465</v>
      </c>
      <c r="B67" s="160" t="s">
        <v>537</v>
      </c>
      <c r="C67" s="162">
        <v>58</v>
      </c>
      <c r="D67" s="162">
        <v>55</v>
      </c>
      <c r="E67" s="161">
        <v>-7.017543859649122</v>
      </c>
      <c r="F67" s="162">
        <v>220</v>
      </c>
      <c r="G67" s="162">
        <v>179</v>
      </c>
      <c r="H67" s="161">
        <v>-20.547945205479458</v>
      </c>
      <c r="I67" s="162">
        <v>493698</v>
      </c>
      <c r="J67" s="162">
        <v>417959</v>
      </c>
      <c r="K67" s="161">
        <v>-14.77464926830464</v>
      </c>
    </row>
    <row r="68" spans="1:11" ht="14.25">
      <c r="A68" s="139">
        <v>466</v>
      </c>
      <c r="B68" s="160" t="s">
        <v>538</v>
      </c>
      <c r="C68" s="162">
        <v>266</v>
      </c>
      <c r="D68" s="162">
        <v>263</v>
      </c>
      <c r="E68" s="161">
        <v>-9.398496240601506</v>
      </c>
      <c r="F68" s="162">
        <v>1078</v>
      </c>
      <c r="G68" s="162">
        <v>1270</v>
      </c>
      <c r="H68" s="161">
        <v>9.647495361781067</v>
      </c>
      <c r="I68" s="162">
        <v>2213183</v>
      </c>
      <c r="J68" s="162">
        <v>1982427</v>
      </c>
      <c r="K68" s="161">
        <v>-17.711007178349014</v>
      </c>
    </row>
    <row r="69" spans="1:11" ht="14.25">
      <c r="A69" s="139">
        <v>467</v>
      </c>
      <c r="B69" s="160" t="s">
        <v>539</v>
      </c>
      <c r="C69" s="162">
        <v>43</v>
      </c>
      <c r="D69" s="162">
        <v>36</v>
      </c>
      <c r="E69" s="161">
        <v>-19.047619047619047</v>
      </c>
      <c r="F69" s="162">
        <v>173</v>
      </c>
      <c r="G69" s="162">
        <v>135</v>
      </c>
      <c r="H69" s="161">
        <v>-21.212121212121215</v>
      </c>
      <c r="I69" s="162">
        <v>230733</v>
      </c>
      <c r="J69" s="162">
        <v>209291</v>
      </c>
      <c r="K69" s="161">
        <v>-10.982518899677519</v>
      </c>
    </row>
    <row r="70" spans="1:11" ht="14.25">
      <c r="A70" s="139">
        <v>481</v>
      </c>
      <c r="B70" s="160" t="s">
        <v>540</v>
      </c>
      <c r="C70" s="162">
        <v>305</v>
      </c>
      <c r="D70" s="162">
        <v>320</v>
      </c>
      <c r="E70" s="161">
        <v>-3.289473684210531</v>
      </c>
      <c r="F70" s="162">
        <v>1244</v>
      </c>
      <c r="G70" s="162">
        <v>1488</v>
      </c>
      <c r="H70" s="161">
        <v>8.312958435207829</v>
      </c>
      <c r="I70" s="162">
        <v>2715202</v>
      </c>
      <c r="J70" s="162">
        <v>2921385</v>
      </c>
      <c r="K70" s="161">
        <v>-3.5188151571649895</v>
      </c>
    </row>
    <row r="71" spans="1:11" ht="14.25">
      <c r="A71" s="139">
        <v>482</v>
      </c>
      <c r="B71" s="160" t="s">
        <v>541</v>
      </c>
      <c r="C71" s="162">
        <v>136</v>
      </c>
      <c r="D71" s="162">
        <v>122</v>
      </c>
      <c r="E71" s="161">
        <v>-10.370370370370374</v>
      </c>
      <c r="F71" s="162">
        <v>431</v>
      </c>
      <c r="G71" s="162">
        <v>411</v>
      </c>
      <c r="H71" s="161">
        <v>-2.8503562945368155</v>
      </c>
      <c r="I71" s="162">
        <v>531568</v>
      </c>
      <c r="J71" s="162">
        <v>461210</v>
      </c>
      <c r="K71" s="161">
        <v>-12.763473821070315</v>
      </c>
    </row>
    <row r="72" spans="1:11" ht="14.25">
      <c r="A72" s="139">
        <v>483</v>
      </c>
      <c r="B72" s="160" t="s">
        <v>542</v>
      </c>
      <c r="C72" s="162">
        <v>243</v>
      </c>
      <c r="D72" s="162">
        <v>231</v>
      </c>
      <c r="E72" s="161">
        <v>-7.438016528925617</v>
      </c>
      <c r="F72" s="162">
        <v>764</v>
      </c>
      <c r="G72" s="162">
        <v>777</v>
      </c>
      <c r="H72" s="161">
        <v>0.8000000000000007</v>
      </c>
      <c r="I72" s="162">
        <v>1016902</v>
      </c>
      <c r="J72" s="162">
        <v>985928</v>
      </c>
      <c r="K72" s="161">
        <v>-6.801491715115704</v>
      </c>
    </row>
    <row r="73" spans="1:11" ht="14.25">
      <c r="A73" s="139">
        <v>484</v>
      </c>
      <c r="B73" s="160" t="s">
        <v>543</v>
      </c>
      <c r="C73" s="162">
        <v>61</v>
      </c>
      <c r="D73" s="162">
        <v>61</v>
      </c>
      <c r="E73" s="161">
        <v>-8.333333333333337</v>
      </c>
      <c r="F73" s="162">
        <v>154</v>
      </c>
      <c r="G73" s="162">
        <v>142</v>
      </c>
      <c r="H73" s="161">
        <v>-17.808219178082197</v>
      </c>
      <c r="I73" s="162">
        <v>193836</v>
      </c>
      <c r="J73" s="162">
        <v>127840</v>
      </c>
      <c r="K73" s="161">
        <v>-36.12341049115233</v>
      </c>
    </row>
    <row r="74" spans="1:11" ht="14.25">
      <c r="A74" s="139">
        <v>501</v>
      </c>
      <c r="B74" s="160" t="s">
        <v>544</v>
      </c>
      <c r="C74" s="162">
        <v>368</v>
      </c>
      <c r="D74" s="162">
        <v>366</v>
      </c>
      <c r="E74" s="161">
        <v>-5.706521739130432</v>
      </c>
      <c r="F74" s="162">
        <v>1527</v>
      </c>
      <c r="G74" s="162">
        <v>1525</v>
      </c>
      <c r="H74" s="161">
        <v>-4.518664047151278</v>
      </c>
      <c r="I74" s="162">
        <v>2570616</v>
      </c>
      <c r="J74" s="162">
        <v>2422522</v>
      </c>
      <c r="K74" s="161">
        <v>-11.987788141052569</v>
      </c>
    </row>
    <row r="75" spans="1:11" ht="14.25">
      <c r="A75" s="139">
        <v>502</v>
      </c>
      <c r="B75" s="160" t="s">
        <v>545</v>
      </c>
      <c r="C75" s="162">
        <v>88</v>
      </c>
      <c r="D75" s="162">
        <v>93</v>
      </c>
      <c r="E75" s="161">
        <v>3.488372093023262</v>
      </c>
      <c r="F75" s="162">
        <v>342</v>
      </c>
      <c r="G75" s="162">
        <v>376</v>
      </c>
      <c r="H75" s="161">
        <v>9.609609609609615</v>
      </c>
      <c r="I75" s="162">
        <v>537450</v>
      </c>
      <c r="J75" s="162">
        <v>649219</v>
      </c>
      <c r="K75" s="161">
        <v>19.623030077547355</v>
      </c>
    </row>
    <row r="76" spans="1:11" ht="14.25">
      <c r="A76" s="139">
        <v>503</v>
      </c>
      <c r="B76" s="160" t="s">
        <v>546</v>
      </c>
      <c r="C76" s="162">
        <v>90</v>
      </c>
      <c r="D76" s="162">
        <v>87</v>
      </c>
      <c r="E76" s="161">
        <v>-10.1123595505618</v>
      </c>
      <c r="F76" s="162">
        <v>304</v>
      </c>
      <c r="G76" s="162">
        <v>260</v>
      </c>
      <c r="H76" s="161">
        <v>-19.932432432432435</v>
      </c>
      <c r="I76" s="162">
        <v>385335</v>
      </c>
      <c r="J76" s="162">
        <v>360091</v>
      </c>
      <c r="K76" s="161">
        <v>-13.047269087412905</v>
      </c>
    </row>
    <row r="77" spans="1:11" ht="14.25">
      <c r="A77" s="139">
        <v>504</v>
      </c>
      <c r="B77" s="160" t="s">
        <v>547</v>
      </c>
      <c r="C77" s="162">
        <v>106</v>
      </c>
      <c r="D77" s="162">
        <v>101</v>
      </c>
      <c r="E77" s="161">
        <v>-9.523809523809524</v>
      </c>
      <c r="F77" s="162">
        <v>365</v>
      </c>
      <c r="G77" s="162">
        <v>353</v>
      </c>
      <c r="H77" s="161">
        <v>-6.162464985994398</v>
      </c>
      <c r="I77" s="162">
        <v>529231</v>
      </c>
      <c r="J77" s="162">
        <v>478665</v>
      </c>
      <c r="K77" s="161">
        <v>-12.987191531287944</v>
      </c>
    </row>
    <row r="78" spans="1:11" ht="14.25">
      <c r="A78" s="139">
        <v>505</v>
      </c>
      <c r="B78" s="160" t="s">
        <v>548</v>
      </c>
      <c r="C78" s="162">
        <v>147</v>
      </c>
      <c r="D78" s="162">
        <v>133</v>
      </c>
      <c r="E78" s="161">
        <v>-12.328767123287676</v>
      </c>
      <c r="F78" s="162">
        <v>417</v>
      </c>
      <c r="G78" s="162">
        <v>393</v>
      </c>
      <c r="H78" s="161">
        <v>-5.392156862745101</v>
      </c>
      <c r="I78" s="162">
        <v>500117</v>
      </c>
      <c r="J78" s="162">
        <v>462722</v>
      </c>
      <c r="K78" s="161">
        <v>-7.188247600121733</v>
      </c>
    </row>
    <row r="79" spans="1:11" ht="14.25">
      <c r="A79" s="139">
        <v>521</v>
      </c>
      <c r="B79" s="160" t="s">
        <v>549</v>
      </c>
      <c r="C79" s="162">
        <v>263</v>
      </c>
      <c r="D79" s="162">
        <v>254</v>
      </c>
      <c r="E79" s="161">
        <v>-10.646387832699622</v>
      </c>
      <c r="F79" s="162">
        <v>1105</v>
      </c>
      <c r="G79" s="162">
        <v>1122</v>
      </c>
      <c r="H79" s="161">
        <v>-2.8959276018099556</v>
      </c>
      <c r="I79" s="162">
        <v>1854790</v>
      </c>
      <c r="J79" s="162">
        <v>1431776</v>
      </c>
      <c r="K79" s="161">
        <v>-24.44238970449485</v>
      </c>
    </row>
    <row r="80" spans="1:11" ht="14.25">
      <c r="A80" s="139">
        <v>522</v>
      </c>
      <c r="B80" s="160" t="s">
        <v>550</v>
      </c>
      <c r="C80" s="162">
        <v>227</v>
      </c>
      <c r="D80" s="162">
        <v>228</v>
      </c>
      <c r="E80" s="161">
        <v>-11.013215859030833</v>
      </c>
      <c r="F80" s="162">
        <v>935</v>
      </c>
      <c r="G80" s="162">
        <v>903</v>
      </c>
      <c r="H80" s="161">
        <v>-14.54545454545455</v>
      </c>
      <c r="I80" s="162">
        <v>1504763</v>
      </c>
      <c r="J80" s="162">
        <v>1300226</v>
      </c>
      <c r="K80" s="161">
        <v>-26.509888932675775</v>
      </c>
    </row>
    <row r="81" spans="1:11" ht="14.25">
      <c r="A81" s="139">
        <v>523</v>
      </c>
      <c r="B81" s="160" t="s">
        <v>551</v>
      </c>
      <c r="C81" s="162">
        <v>69</v>
      </c>
      <c r="D81" s="162">
        <v>76</v>
      </c>
      <c r="E81" s="161">
        <v>1.4705882352941124</v>
      </c>
      <c r="F81" s="162">
        <v>239</v>
      </c>
      <c r="G81" s="162">
        <v>237</v>
      </c>
      <c r="H81" s="161">
        <v>-3.8961038961038974</v>
      </c>
      <c r="I81" s="162">
        <v>385229</v>
      </c>
      <c r="J81" s="162">
        <v>321446</v>
      </c>
      <c r="K81" s="161">
        <v>-19.603465939312002</v>
      </c>
    </row>
    <row r="82" spans="1:11" ht="14.25">
      <c r="A82" s="139">
        <v>524</v>
      </c>
      <c r="B82" s="160" t="s">
        <v>552</v>
      </c>
      <c r="C82" s="162">
        <v>84</v>
      </c>
      <c r="D82" s="162">
        <v>83</v>
      </c>
      <c r="E82" s="161">
        <v>-8.333333333333337</v>
      </c>
      <c r="F82" s="162">
        <v>324</v>
      </c>
      <c r="G82" s="162">
        <v>338</v>
      </c>
      <c r="H82" s="161">
        <v>-2.777777777777779</v>
      </c>
      <c r="I82" s="162">
        <v>327992</v>
      </c>
      <c r="J82" s="162">
        <v>311193</v>
      </c>
      <c r="K82" s="161">
        <v>-10.643857167247983</v>
      </c>
    </row>
    <row r="83" spans="1:11" ht="14.25">
      <c r="A83" s="139">
        <v>525</v>
      </c>
      <c r="B83" s="160" t="s">
        <v>553</v>
      </c>
      <c r="C83" s="162">
        <v>50</v>
      </c>
      <c r="D83" s="162">
        <v>49</v>
      </c>
      <c r="E83" s="161">
        <v>-8</v>
      </c>
      <c r="F83" s="162">
        <v>148</v>
      </c>
      <c r="G83" s="162">
        <v>134</v>
      </c>
      <c r="H83" s="161">
        <v>-13.513513513513509</v>
      </c>
      <c r="I83" s="162">
        <v>265139</v>
      </c>
      <c r="J83" s="162">
        <v>185422</v>
      </c>
      <c r="K83" s="161">
        <v>-32.47240126876846</v>
      </c>
    </row>
    <row r="84" spans="1:11" ht="14.25">
      <c r="A84" s="139">
        <v>526</v>
      </c>
      <c r="B84" s="160" t="s">
        <v>554</v>
      </c>
      <c r="C84" s="162">
        <v>96</v>
      </c>
      <c r="D84" s="162">
        <v>88</v>
      </c>
      <c r="E84" s="161">
        <v>-13.684210526315788</v>
      </c>
      <c r="F84" s="162">
        <v>321</v>
      </c>
      <c r="G84" s="162">
        <v>275</v>
      </c>
      <c r="H84" s="161">
        <v>-16.18122977346278</v>
      </c>
      <c r="I84" s="162">
        <v>530198</v>
      </c>
      <c r="J84" s="162">
        <v>451888</v>
      </c>
      <c r="K84" s="161">
        <v>-17.876932272205547</v>
      </c>
    </row>
    <row r="85" spans="1:11" ht="14.25">
      <c r="A85" s="139">
        <v>527</v>
      </c>
      <c r="B85" s="160" t="s">
        <v>555</v>
      </c>
      <c r="C85" s="162">
        <v>353</v>
      </c>
      <c r="D85" s="162">
        <v>352</v>
      </c>
      <c r="E85" s="161">
        <v>-7.082152974504252</v>
      </c>
      <c r="F85" s="162">
        <v>1697</v>
      </c>
      <c r="G85" s="162">
        <v>1621</v>
      </c>
      <c r="H85" s="161">
        <v>-9.840895698291096</v>
      </c>
      <c r="I85" s="162">
        <v>3067941</v>
      </c>
      <c r="J85" s="162">
        <v>3350234</v>
      </c>
      <c r="K85" s="161">
        <v>-3.413201231705565</v>
      </c>
    </row>
    <row r="86" spans="1:11" ht="14.25">
      <c r="A86" s="139">
        <v>541</v>
      </c>
      <c r="B86" s="160" t="s">
        <v>556</v>
      </c>
      <c r="C86" s="162">
        <v>76</v>
      </c>
      <c r="D86" s="162">
        <v>73</v>
      </c>
      <c r="E86" s="161">
        <v>-10.526315789473683</v>
      </c>
      <c r="F86" s="162">
        <v>241</v>
      </c>
      <c r="G86" s="162">
        <v>260</v>
      </c>
      <c r="H86" s="161">
        <v>2.9045643153526868</v>
      </c>
      <c r="I86" s="162">
        <v>423414</v>
      </c>
      <c r="J86" s="162">
        <v>405642</v>
      </c>
      <c r="K86" s="161">
        <v>-7.457476606819801</v>
      </c>
    </row>
    <row r="87" spans="1:11" ht="14.25">
      <c r="A87" s="139">
        <v>542</v>
      </c>
      <c r="B87" s="160" t="s">
        <v>557</v>
      </c>
      <c r="C87" s="162">
        <v>96</v>
      </c>
      <c r="D87" s="162">
        <v>95</v>
      </c>
      <c r="E87" s="161">
        <v>-8.333333333333337</v>
      </c>
      <c r="F87" s="162">
        <v>360</v>
      </c>
      <c r="G87" s="162">
        <v>330</v>
      </c>
      <c r="H87" s="161">
        <v>-11.66666666666667</v>
      </c>
      <c r="I87" s="162">
        <v>591246</v>
      </c>
      <c r="J87" s="162">
        <v>505846</v>
      </c>
      <c r="K87" s="161">
        <v>-15.910467047557198</v>
      </c>
    </row>
    <row r="88" spans="1:11" ht="14.25">
      <c r="A88" s="139">
        <v>543</v>
      </c>
      <c r="B88" s="160" t="s">
        <v>558</v>
      </c>
      <c r="C88" s="162">
        <v>222</v>
      </c>
      <c r="D88" s="162">
        <v>237</v>
      </c>
      <c r="E88" s="161">
        <v>-2.2522522522522515</v>
      </c>
      <c r="F88" s="162">
        <v>1283</v>
      </c>
      <c r="G88" s="162">
        <v>1446</v>
      </c>
      <c r="H88" s="161">
        <v>7.326578332034295</v>
      </c>
      <c r="I88" s="162">
        <v>2919854</v>
      </c>
      <c r="J88" s="162">
        <v>3032432</v>
      </c>
      <c r="K88" s="161">
        <v>-0.6008519604062346</v>
      </c>
    </row>
    <row r="89" spans="1:11" ht="14.25">
      <c r="A89" s="139">
        <v>544</v>
      </c>
      <c r="B89" s="160" t="s">
        <v>559</v>
      </c>
      <c r="C89" s="162">
        <v>57</v>
      </c>
      <c r="D89" s="162">
        <v>55</v>
      </c>
      <c r="E89" s="161">
        <v>-14.035087719298245</v>
      </c>
      <c r="F89" s="162">
        <v>120</v>
      </c>
      <c r="G89" s="162">
        <v>131</v>
      </c>
      <c r="H89" s="161">
        <v>-10</v>
      </c>
      <c r="I89" s="162">
        <v>143509</v>
      </c>
      <c r="J89" s="162">
        <v>106643</v>
      </c>
      <c r="K89" s="161">
        <v>-28.345957396400223</v>
      </c>
    </row>
    <row r="90" spans="1:11" ht="14.25">
      <c r="A90" s="139">
        <v>545</v>
      </c>
      <c r="B90" s="160" t="s">
        <v>560</v>
      </c>
      <c r="C90" s="162">
        <v>121</v>
      </c>
      <c r="D90" s="162">
        <v>121</v>
      </c>
      <c r="E90" s="161">
        <v>-2.4793388429752095</v>
      </c>
      <c r="F90" s="162">
        <v>571</v>
      </c>
      <c r="G90" s="162">
        <v>614</v>
      </c>
      <c r="H90" s="161">
        <v>3.327495621716281</v>
      </c>
      <c r="I90" s="162">
        <v>992250</v>
      </c>
      <c r="J90" s="162">
        <v>1052416</v>
      </c>
      <c r="K90" s="161">
        <v>1.8204081632652969</v>
      </c>
    </row>
    <row r="91" spans="1:11" ht="14.25">
      <c r="A91" s="139">
        <v>546</v>
      </c>
      <c r="B91" s="160" t="s">
        <v>561</v>
      </c>
      <c r="C91" s="162">
        <v>110</v>
      </c>
      <c r="D91" s="162">
        <v>110</v>
      </c>
      <c r="E91" s="161">
        <v>-6.36363636363636</v>
      </c>
      <c r="F91" s="162">
        <v>403</v>
      </c>
      <c r="G91" s="162">
        <v>461</v>
      </c>
      <c r="H91" s="161">
        <v>9.181141439205964</v>
      </c>
      <c r="I91" s="162">
        <v>739797</v>
      </c>
      <c r="J91" s="162">
        <v>686620</v>
      </c>
      <c r="K91" s="161">
        <v>-9.335939453660934</v>
      </c>
    </row>
    <row r="92" spans="1:11" ht="14.25">
      <c r="A92" s="139">
        <v>547</v>
      </c>
      <c r="B92" s="160" t="s">
        <v>562</v>
      </c>
      <c r="C92" s="162">
        <v>342</v>
      </c>
      <c r="D92" s="162">
        <v>347</v>
      </c>
      <c r="E92" s="161">
        <v>-7.964601769911505</v>
      </c>
      <c r="F92" s="162">
        <v>1620</v>
      </c>
      <c r="G92" s="162">
        <v>1722</v>
      </c>
      <c r="H92" s="161">
        <v>0.24968789013732895</v>
      </c>
      <c r="I92" s="162">
        <v>3471735</v>
      </c>
      <c r="J92" s="162">
        <v>3278314</v>
      </c>
      <c r="K92" s="161">
        <v>-8.949844383708616</v>
      </c>
    </row>
    <row r="93" spans="1:11" ht="14.25">
      <c r="A93" s="139">
        <v>548</v>
      </c>
      <c r="B93" s="160" t="s">
        <v>563</v>
      </c>
      <c r="C93" s="162">
        <v>20</v>
      </c>
      <c r="D93" s="162">
        <v>18</v>
      </c>
      <c r="E93" s="161">
        <v>-15.789473684210531</v>
      </c>
      <c r="F93" s="162">
        <v>44</v>
      </c>
      <c r="G93" s="162">
        <v>49</v>
      </c>
      <c r="H93" s="161">
        <v>10.256410256410264</v>
      </c>
      <c r="I93" s="162">
        <v>66502</v>
      </c>
      <c r="J93" s="162">
        <v>61470</v>
      </c>
      <c r="K93" s="161">
        <v>-13.9763930995214</v>
      </c>
    </row>
    <row r="94" spans="1:11" ht="14.25">
      <c r="A94" s="139">
        <v>561</v>
      </c>
      <c r="B94" s="160" t="s">
        <v>564</v>
      </c>
      <c r="C94" s="162">
        <v>92</v>
      </c>
      <c r="D94" s="162">
        <v>94</v>
      </c>
      <c r="E94" s="161">
        <v>-3.2608695652173947</v>
      </c>
      <c r="F94" s="162">
        <v>386</v>
      </c>
      <c r="G94" s="162">
        <v>424</v>
      </c>
      <c r="H94" s="161">
        <v>7.512953367875652</v>
      </c>
      <c r="I94" s="162">
        <v>1188235</v>
      </c>
      <c r="J94" s="162">
        <v>1051445</v>
      </c>
      <c r="K94" s="161">
        <v>-12.043745555382568</v>
      </c>
    </row>
    <row r="95" spans="1:11" ht="14.25">
      <c r="A95" s="139">
        <v>562</v>
      </c>
      <c r="B95" s="160" t="s">
        <v>565</v>
      </c>
      <c r="C95" s="162">
        <v>184</v>
      </c>
      <c r="D95" s="162">
        <v>185</v>
      </c>
      <c r="E95" s="161">
        <v>-5.464480874316935</v>
      </c>
      <c r="F95" s="162">
        <v>681</v>
      </c>
      <c r="G95" s="162">
        <v>709</v>
      </c>
      <c r="H95" s="161">
        <v>1.3473053892215647</v>
      </c>
      <c r="I95" s="162">
        <v>1349961</v>
      </c>
      <c r="J95" s="162">
        <v>1235346</v>
      </c>
      <c r="K95" s="161">
        <v>-10.007578789226946</v>
      </c>
    </row>
    <row r="96" spans="1:11" ht="14.25">
      <c r="A96" s="139">
        <v>563</v>
      </c>
      <c r="B96" s="160" t="s">
        <v>566</v>
      </c>
      <c r="C96" s="162">
        <v>197</v>
      </c>
      <c r="D96" s="162">
        <v>200</v>
      </c>
      <c r="E96" s="161">
        <v>-4.060913705583758</v>
      </c>
      <c r="F96" s="162">
        <v>894</v>
      </c>
      <c r="G96" s="162">
        <v>823</v>
      </c>
      <c r="H96" s="161">
        <v>-11.85682326621924</v>
      </c>
      <c r="I96" s="162">
        <v>2253123</v>
      </c>
      <c r="J96" s="162">
        <v>1931969</v>
      </c>
      <c r="K96" s="161">
        <v>-15.167170189998503</v>
      </c>
    </row>
    <row r="97" spans="1:11" ht="14.25">
      <c r="A97" s="139">
        <v>564</v>
      </c>
      <c r="B97" s="160" t="s">
        <v>567</v>
      </c>
      <c r="C97" s="162">
        <v>75</v>
      </c>
      <c r="D97" s="162">
        <v>72</v>
      </c>
      <c r="E97" s="161">
        <v>-6.756756756756754</v>
      </c>
      <c r="F97" s="162">
        <v>215</v>
      </c>
      <c r="G97" s="162">
        <v>266</v>
      </c>
      <c r="H97" s="161">
        <v>24.51923076923077</v>
      </c>
      <c r="I97" s="162">
        <v>338382</v>
      </c>
      <c r="J97" s="162">
        <v>335424</v>
      </c>
      <c r="K97" s="161">
        <v>0.5025065217652669</v>
      </c>
    </row>
  </sheetData>
  <printOptions/>
  <pageMargins left="0.75" right="0.75" top="1" bottom="1" header="0.512" footer="0.512"/>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dimension ref="A1:K118"/>
  <sheetViews>
    <sheetView workbookViewId="0" topLeftCell="A1">
      <selection activeCell="A1" sqref="A1"/>
    </sheetView>
  </sheetViews>
  <sheetFormatPr defaultColWidth="9.00390625" defaultRowHeight="13.5"/>
  <cols>
    <col min="1" max="1" width="7.00390625" style="163" customWidth="1"/>
    <col min="2" max="2" width="11.125" style="163" customWidth="1"/>
    <col min="3" max="4" width="11.625" style="151" customWidth="1"/>
    <col min="5" max="5" width="8.625" style="11" customWidth="1"/>
    <col min="6" max="7" width="11.50390625" style="151" customWidth="1"/>
    <col min="8" max="8" width="8.625" style="11" customWidth="1"/>
    <col min="9" max="10" width="15.625" style="151" customWidth="1"/>
    <col min="11" max="11" width="8.625" style="11" customWidth="1"/>
    <col min="12" max="16384" width="11.00390625" style="127" customWidth="1"/>
  </cols>
  <sheetData>
    <row r="1" spans="1:11" s="11" customFormat="1" ht="21">
      <c r="A1" s="76" t="s">
        <v>466</v>
      </c>
      <c r="B1" s="76"/>
      <c r="C1" s="76"/>
      <c r="D1" s="76"/>
      <c r="E1" s="148"/>
      <c r="F1" s="76"/>
      <c r="G1" s="6"/>
      <c r="H1" s="148"/>
      <c r="I1" s="6"/>
      <c r="J1" s="6"/>
      <c r="K1" s="148"/>
    </row>
    <row r="2" spans="1:11" s="11" customFormat="1" ht="17.25">
      <c r="A2" s="164" t="s">
        <v>568</v>
      </c>
      <c r="B2" s="165"/>
      <c r="C2" s="9"/>
      <c r="D2" s="13"/>
      <c r="E2" s="81"/>
      <c r="F2" s="13"/>
      <c r="G2" s="13"/>
      <c r="H2" s="81"/>
      <c r="I2" s="13"/>
      <c r="J2" s="164"/>
      <c r="K2" s="81"/>
    </row>
    <row r="3" spans="1:11" ht="14.25">
      <c r="A3" s="153" t="s">
        <v>468</v>
      </c>
      <c r="B3" s="153" t="s">
        <v>469</v>
      </c>
      <c r="C3" s="154" t="s">
        <v>470</v>
      </c>
      <c r="D3" s="156"/>
      <c r="E3" s="21"/>
      <c r="F3" s="154" t="s">
        <v>471</v>
      </c>
      <c r="G3" s="156"/>
      <c r="H3" s="21"/>
      <c r="I3" s="154" t="s">
        <v>472</v>
      </c>
      <c r="J3" s="156"/>
      <c r="K3" s="21"/>
    </row>
    <row r="4" spans="1:11" ht="14.25">
      <c r="A4" s="157" t="s">
        <v>473</v>
      </c>
      <c r="B4" s="157"/>
      <c r="C4" s="140" t="s">
        <v>474</v>
      </c>
      <c r="D4" s="140" t="s">
        <v>337</v>
      </c>
      <c r="E4" s="30" t="s">
        <v>313</v>
      </c>
      <c r="F4" s="140" t="s">
        <v>474</v>
      </c>
      <c r="G4" s="140" t="s">
        <v>337</v>
      </c>
      <c r="H4" s="30" t="s">
        <v>313</v>
      </c>
      <c r="I4" s="158" t="s">
        <v>474</v>
      </c>
      <c r="J4" s="158" t="s">
        <v>337</v>
      </c>
      <c r="K4" s="30" t="s">
        <v>313</v>
      </c>
    </row>
    <row r="5" spans="1:11" ht="14.25">
      <c r="A5" s="139"/>
      <c r="B5" s="139" t="s">
        <v>475</v>
      </c>
      <c r="C5" s="140">
        <f>C6+C7</f>
        <v>5823</v>
      </c>
      <c r="D5" s="140">
        <f>D6+D7</f>
        <v>6177</v>
      </c>
      <c r="E5" s="161">
        <v>-4.0192373754723505</v>
      </c>
      <c r="F5" s="140">
        <v>48718</v>
      </c>
      <c r="G5" s="140">
        <f>G6+G7</f>
        <v>50483</v>
      </c>
      <c r="H5" s="161">
        <v>-5.517581131843096</v>
      </c>
      <c r="I5" s="140">
        <v>364224617</v>
      </c>
      <c r="J5" s="140">
        <f>J6+J7</f>
        <v>330167550</v>
      </c>
      <c r="K5" s="161">
        <v>-16.573009653323123</v>
      </c>
    </row>
    <row r="6" spans="1:11" ht="14.25">
      <c r="A6" s="139"/>
      <c r="B6" s="139" t="s">
        <v>476</v>
      </c>
      <c r="C6" s="140">
        <f>SUM(C8:C17)</f>
        <v>4912</v>
      </c>
      <c r="D6" s="140">
        <f>SUM(D8:D17)</f>
        <v>5074</v>
      </c>
      <c r="E6" s="161">
        <v>-4.947068403908794</v>
      </c>
      <c r="F6" s="140">
        <v>43382</v>
      </c>
      <c r="G6" s="140">
        <f>SUM(G8:G17)</f>
        <v>44300</v>
      </c>
      <c r="H6" s="161">
        <v>-5.765063851366925</v>
      </c>
      <c r="I6" s="140">
        <v>341642392</v>
      </c>
      <c r="J6" s="140">
        <f>SUM(J8:J17)</f>
        <v>305761180</v>
      </c>
      <c r="K6" s="161">
        <v>-17.050213721721043</v>
      </c>
    </row>
    <row r="7" spans="1:11" ht="14.25">
      <c r="A7" s="139"/>
      <c r="B7" s="139" t="s">
        <v>477</v>
      </c>
      <c r="C7" s="140">
        <f>SUM(C18:C97)</f>
        <v>911</v>
      </c>
      <c r="D7" s="140">
        <f>SUM(D18:D97)</f>
        <v>1103</v>
      </c>
      <c r="E7" s="161">
        <v>0.9890109890109855</v>
      </c>
      <c r="F7" s="140">
        <v>5336</v>
      </c>
      <c r="G7" s="140">
        <v>6183</v>
      </c>
      <c r="H7" s="161">
        <v>-3.5051546391752564</v>
      </c>
      <c r="I7" s="140">
        <v>22582225</v>
      </c>
      <c r="J7" s="140">
        <v>24406370</v>
      </c>
      <c r="K7" s="161">
        <v>-9.349468949497286</v>
      </c>
    </row>
    <row r="8" spans="1:11" ht="14.25">
      <c r="A8" s="139">
        <v>201</v>
      </c>
      <c r="B8" s="139" t="s">
        <v>478</v>
      </c>
      <c r="C8" s="140">
        <v>963</v>
      </c>
      <c r="D8" s="140">
        <v>965</v>
      </c>
      <c r="E8" s="161">
        <v>-4.984423676012462</v>
      </c>
      <c r="F8" s="140">
        <v>9263</v>
      </c>
      <c r="G8" s="140">
        <v>9481</v>
      </c>
      <c r="H8" s="161">
        <v>-0.6261470365972133</v>
      </c>
      <c r="I8" s="140">
        <v>75147619</v>
      </c>
      <c r="J8" s="140">
        <v>63568163</v>
      </c>
      <c r="K8" s="161">
        <v>-17.218960723160105</v>
      </c>
    </row>
    <row r="9" spans="1:11" ht="14.25">
      <c r="A9" s="139">
        <v>202</v>
      </c>
      <c r="B9" s="139" t="s">
        <v>479</v>
      </c>
      <c r="C9" s="140">
        <v>568</v>
      </c>
      <c r="D9" s="140">
        <v>640</v>
      </c>
      <c r="E9" s="161">
        <v>-1.9366197183098621</v>
      </c>
      <c r="F9" s="140">
        <v>4758</v>
      </c>
      <c r="G9" s="140">
        <v>4792</v>
      </c>
      <c r="H9" s="161">
        <v>-7.839428331231613</v>
      </c>
      <c r="I9" s="140">
        <v>29060213</v>
      </c>
      <c r="J9" s="140">
        <v>28701637</v>
      </c>
      <c r="K9" s="161">
        <v>-14.650921519398363</v>
      </c>
    </row>
    <row r="10" spans="1:11" ht="14.25">
      <c r="A10" s="139">
        <v>203</v>
      </c>
      <c r="B10" s="139" t="s">
        <v>480</v>
      </c>
      <c r="C10" s="140">
        <v>1683</v>
      </c>
      <c r="D10" s="140">
        <v>1706</v>
      </c>
      <c r="E10" s="161">
        <v>-7.783719548425427</v>
      </c>
      <c r="F10" s="140">
        <v>16242</v>
      </c>
      <c r="G10" s="140">
        <v>16971</v>
      </c>
      <c r="H10" s="161">
        <v>-7.086565693880065</v>
      </c>
      <c r="I10" s="140">
        <v>152409575</v>
      </c>
      <c r="J10" s="140">
        <v>128743246</v>
      </c>
      <c r="K10" s="161">
        <v>-22.77414788408143</v>
      </c>
    </row>
    <row r="11" spans="1:11" ht="14.25">
      <c r="A11" s="139">
        <v>204</v>
      </c>
      <c r="B11" s="139" t="s">
        <v>481</v>
      </c>
      <c r="C11" s="140">
        <v>946</v>
      </c>
      <c r="D11" s="140">
        <v>917</v>
      </c>
      <c r="E11" s="161">
        <v>-9.725158562367863</v>
      </c>
      <c r="F11" s="140">
        <v>7963</v>
      </c>
      <c r="G11" s="140">
        <v>7348</v>
      </c>
      <c r="H11" s="161">
        <v>-12.696220017581316</v>
      </c>
      <c r="I11" s="140">
        <v>59357178</v>
      </c>
      <c r="J11" s="140">
        <v>56287129</v>
      </c>
      <c r="K11" s="161">
        <v>-13.504080332120916</v>
      </c>
    </row>
    <row r="12" spans="1:11" ht="14.25">
      <c r="A12" s="139">
        <v>205</v>
      </c>
      <c r="B12" s="139" t="s">
        <v>482</v>
      </c>
      <c r="C12" s="140">
        <v>146</v>
      </c>
      <c r="D12" s="140">
        <v>176</v>
      </c>
      <c r="E12" s="161">
        <v>10.95890410958904</v>
      </c>
      <c r="F12" s="140">
        <v>1024</v>
      </c>
      <c r="G12" s="140">
        <v>1149</v>
      </c>
      <c r="H12" s="161">
        <v>1.5625</v>
      </c>
      <c r="I12" s="140">
        <v>5246825</v>
      </c>
      <c r="J12" s="140">
        <v>5504512</v>
      </c>
      <c r="K12" s="161">
        <v>0.9572074540317166</v>
      </c>
    </row>
    <row r="13" spans="1:11" ht="14.25">
      <c r="A13" s="139">
        <v>206</v>
      </c>
      <c r="B13" s="139" t="s">
        <v>483</v>
      </c>
      <c r="C13" s="140">
        <v>157</v>
      </c>
      <c r="D13" s="140">
        <v>169</v>
      </c>
      <c r="E13" s="161">
        <v>2.547770700636942</v>
      </c>
      <c r="F13" s="140">
        <v>1229</v>
      </c>
      <c r="G13" s="140">
        <v>1367</v>
      </c>
      <c r="H13" s="161">
        <v>-0.6509357200976451</v>
      </c>
      <c r="I13" s="140">
        <v>5836416</v>
      </c>
      <c r="J13" s="140">
        <v>8717387</v>
      </c>
      <c r="K13" s="161">
        <v>44.54079352808298</v>
      </c>
    </row>
    <row r="14" spans="1:11" ht="14.25">
      <c r="A14" s="139">
        <v>207</v>
      </c>
      <c r="B14" s="139" t="s">
        <v>484</v>
      </c>
      <c r="C14" s="140">
        <v>162</v>
      </c>
      <c r="D14" s="140">
        <v>186</v>
      </c>
      <c r="E14" s="161">
        <v>9.259259259259256</v>
      </c>
      <c r="F14" s="140">
        <v>1276</v>
      </c>
      <c r="G14" s="140">
        <v>1390</v>
      </c>
      <c r="H14" s="161">
        <v>3.9184952978056353</v>
      </c>
      <c r="I14" s="140">
        <v>7456944</v>
      </c>
      <c r="J14" s="140">
        <v>7414356</v>
      </c>
      <c r="K14" s="161">
        <v>-3.632238622148698</v>
      </c>
    </row>
    <row r="15" spans="1:11" ht="14.25">
      <c r="A15" s="139">
        <v>208</v>
      </c>
      <c r="B15" s="139" t="s">
        <v>485</v>
      </c>
      <c r="C15" s="140">
        <v>89</v>
      </c>
      <c r="D15" s="140">
        <v>105</v>
      </c>
      <c r="E15" s="161">
        <v>7.86516853932584</v>
      </c>
      <c r="F15" s="140">
        <v>557</v>
      </c>
      <c r="G15" s="140">
        <v>547</v>
      </c>
      <c r="H15" s="161">
        <v>-6.642728904847395</v>
      </c>
      <c r="I15" s="140">
        <v>1855474</v>
      </c>
      <c r="J15" s="140">
        <v>1725313</v>
      </c>
      <c r="K15" s="161">
        <v>-12.333074998625692</v>
      </c>
    </row>
    <row r="16" spans="1:11" ht="14.25">
      <c r="A16" s="139">
        <v>209</v>
      </c>
      <c r="B16" s="139" t="s">
        <v>486</v>
      </c>
      <c r="C16" s="140">
        <v>134</v>
      </c>
      <c r="D16" s="140">
        <v>133</v>
      </c>
      <c r="E16" s="161">
        <v>-5.970149253731338</v>
      </c>
      <c r="F16" s="140">
        <v>723</v>
      </c>
      <c r="G16" s="140">
        <v>817</v>
      </c>
      <c r="H16" s="161">
        <v>6.224066390041494</v>
      </c>
      <c r="I16" s="140">
        <v>3697402</v>
      </c>
      <c r="J16" s="140">
        <v>3511634</v>
      </c>
      <c r="K16" s="161">
        <v>-8.880397641370886</v>
      </c>
    </row>
    <row r="17" spans="1:11" ht="14.25">
      <c r="A17" s="139">
        <v>210</v>
      </c>
      <c r="B17" s="139" t="s">
        <v>487</v>
      </c>
      <c r="C17" s="140">
        <v>64</v>
      </c>
      <c r="D17" s="140">
        <v>77</v>
      </c>
      <c r="E17" s="161">
        <v>7.8125</v>
      </c>
      <c r="F17" s="140">
        <v>347</v>
      </c>
      <c r="G17" s="140">
        <v>438</v>
      </c>
      <c r="H17" s="161">
        <v>7.49279538904899</v>
      </c>
      <c r="I17" s="140">
        <v>1574746</v>
      </c>
      <c r="J17" s="140">
        <v>1587803</v>
      </c>
      <c r="K17" s="161">
        <v>-9.50508843965947</v>
      </c>
    </row>
    <row r="18" spans="1:11" ht="14.25">
      <c r="A18" s="139">
        <v>301</v>
      </c>
      <c r="B18" s="139" t="s">
        <v>488</v>
      </c>
      <c r="C18" s="140">
        <v>21</v>
      </c>
      <c r="D18" s="140">
        <v>22</v>
      </c>
      <c r="E18" s="161">
        <v>-4.761904761904767</v>
      </c>
      <c r="F18" s="140">
        <v>106</v>
      </c>
      <c r="G18" s="140">
        <v>137</v>
      </c>
      <c r="H18" s="161">
        <v>-5.660377358490565</v>
      </c>
      <c r="I18" s="140">
        <v>428705</v>
      </c>
      <c r="J18" s="140">
        <v>381990</v>
      </c>
      <c r="K18" s="161">
        <v>-16.79849780151853</v>
      </c>
    </row>
    <row r="19" spans="1:11" ht="14.25">
      <c r="A19" s="139">
        <v>302</v>
      </c>
      <c r="B19" s="139" t="s">
        <v>489</v>
      </c>
      <c r="C19" s="140">
        <v>24</v>
      </c>
      <c r="D19" s="140">
        <v>26</v>
      </c>
      <c r="E19" s="161">
        <v>-8.333333333333337</v>
      </c>
      <c r="F19" s="140">
        <v>127</v>
      </c>
      <c r="G19" s="140">
        <v>162</v>
      </c>
      <c r="H19" s="161">
        <v>12.598425196850393</v>
      </c>
      <c r="I19" s="140">
        <v>756537</v>
      </c>
      <c r="J19" s="140">
        <v>755229</v>
      </c>
      <c r="K19" s="161">
        <v>-12.816293188568439</v>
      </c>
    </row>
    <row r="20" spans="1:11" ht="14.25">
      <c r="A20" s="139">
        <v>303</v>
      </c>
      <c r="B20" s="139" t="s">
        <v>490</v>
      </c>
      <c r="C20" s="140">
        <v>14</v>
      </c>
      <c r="D20" s="140">
        <v>11</v>
      </c>
      <c r="E20" s="161">
        <v>-35.71428571428571</v>
      </c>
      <c r="F20" s="140">
        <v>43</v>
      </c>
      <c r="G20" s="140">
        <v>31</v>
      </c>
      <c r="H20" s="161">
        <v>-34.883720930232556</v>
      </c>
      <c r="I20" s="140">
        <v>76212</v>
      </c>
      <c r="J20" s="140">
        <v>43156</v>
      </c>
      <c r="K20" s="161">
        <v>-60.4878496824647</v>
      </c>
    </row>
    <row r="21" spans="1:11" ht="14.25">
      <c r="A21" s="139">
        <v>304</v>
      </c>
      <c r="B21" s="139" t="s">
        <v>491</v>
      </c>
      <c r="C21" s="140">
        <v>37</v>
      </c>
      <c r="D21" s="140">
        <v>37</v>
      </c>
      <c r="E21" s="161">
        <v>-10.81081081081081</v>
      </c>
      <c r="F21" s="140">
        <v>121</v>
      </c>
      <c r="G21" s="140">
        <v>138</v>
      </c>
      <c r="H21" s="161">
        <v>9.917355371900815</v>
      </c>
      <c r="I21" s="140">
        <v>333708</v>
      </c>
      <c r="J21" s="140">
        <v>260907</v>
      </c>
      <c r="K21" s="161">
        <v>-22.496014479724792</v>
      </c>
    </row>
    <row r="22" spans="1:11" ht="14.25">
      <c r="A22" s="139">
        <v>305</v>
      </c>
      <c r="B22" s="139" t="s">
        <v>492</v>
      </c>
      <c r="C22" s="140">
        <v>39</v>
      </c>
      <c r="D22" s="140">
        <v>42</v>
      </c>
      <c r="E22" s="161">
        <v>-2.631578947368418</v>
      </c>
      <c r="F22" s="140">
        <v>195</v>
      </c>
      <c r="G22" s="140">
        <v>203</v>
      </c>
      <c r="H22" s="161">
        <v>-6.185567010309279</v>
      </c>
      <c r="I22" s="140">
        <v>1285612</v>
      </c>
      <c r="J22" s="140">
        <v>1197055</v>
      </c>
      <c r="K22" s="161">
        <v>-14.713770562191398</v>
      </c>
    </row>
    <row r="23" spans="1:11" ht="14.25">
      <c r="A23" s="139">
        <v>306</v>
      </c>
      <c r="B23" s="139" t="s">
        <v>493</v>
      </c>
      <c r="C23" s="140">
        <v>4</v>
      </c>
      <c r="D23" s="140">
        <v>7</v>
      </c>
      <c r="E23" s="161">
        <v>75</v>
      </c>
      <c r="F23" s="140">
        <v>78</v>
      </c>
      <c r="G23" s="140">
        <v>64</v>
      </c>
      <c r="H23" s="161">
        <v>-17.948717948717952</v>
      </c>
      <c r="I23" s="140">
        <v>241417</v>
      </c>
      <c r="J23" s="140">
        <v>128868</v>
      </c>
      <c r="K23" s="161">
        <v>-46.62016345162105</v>
      </c>
    </row>
    <row r="24" spans="1:11" ht="14.25">
      <c r="A24" s="139">
        <v>307</v>
      </c>
      <c r="B24" s="139" t="s">
        <v>494</v>
      </c>
      <c r="C24" s="140">
        <v>1</v>
      </c>
      <c r="D24" s="140">
        <v>2</v>
      </c>
      <c r="E24" s="161">
        <v>0</v>
      </c>
      <c r="F24" s="140" t="s">
        <v>569</v>
      </c>
      <c r="G24" s="140" t="s">
        <v>569</v>
      </c>
      <c r="H24" s="140" t="s">
        <v>569</v>
      </c>
      <c r="I24" s="140" t="s">
        <v>569</v>
      </c>
      <c r="J24" s="140" t="s">
        <v>569</v>
      </c>
      <c r="K24" s="140" t="s">
        <v>569</v>
      </c>
    </row>
    <row r="25" spans="1:11" ht="14.25">
      <c r="A25" s="139">
        <v>308</v>
      </c>
      <c r="B25" s="139" t="s">
        <v>495</v>
      </c>
      <c r="C25" s="140">
        <v>32</v>
      </c>
      <c r="D25" s="140">
        <v>29</v>
      </c>
      <c r="E25" s="161">
        <v>-21.875</v>
      </c>
      <c r="F25" s="140">
        <v>170</v>
      </c>
      <c r="G25" s="140">
        <v>136</v>
      </c>
      <c r="H25" s="161">
        <v>-27.058823529411768</v>
      </c>
      <c r="I25" s="140">
        <v>502567</v>
      </c>
      <c r="J25" s="140">
        <v>377316</v>
      </c>
      <c r="K25" s="161">
        <v>-26.899895934273445</v>
      </c>
    </row>
    <row r="26" spans="1:11" ht="14.25">
      <c r="A26" s="139">
        <v>309</v>
      </c>
      <c r="B26" s="139" t="s">
        <v>496</v>
      </c>
      <c r="C26" s="140">
        <v>3</v>
      </c>
      <c r="D26" s="140">
        <v>6</v>
      </c>
      <c r="E26" s="161">
        <v>33.33333333333333</v>
      </c>
      <c r="F26" s="140" t="s">
        <v>569</v>
      </c>
      <c r="G26" s="140">
        <v>22</v>
      </c>
      <c r="H26" s="140" t="s">
        <v>569</v>
      </c>
      <c r="I26" s="140" t="s">
        <v>569</v>
      </c>
      <c r="J26" s="140">
        <v>83485</v>
      </c>
      <c r="K26" s="140" t="s">
        <v>569</v>
      </c>
    </row>
    <row r="27" spans="1:11" ht="14.25">
      <c r="A27" s="139">
        <v>321</v>
      </c>
      <c r="B27" s="139" t="s">
        <v>497</v>
      </c>
      <c r="C27" s="140">
        <v>7</v>
      </c>
      <c r="D27" s="140">
        <v>19</v>
      </c>
      <c r="E27" s="161">
        <v>71.42857142857142</v>
      </c>
      <c r="F27" s="140">
        <v>80</v>
      </c>
      <c r="G27" s="140">
        <v>124</v>
      </c>
      <c r="H27" s="161">
        <v>16.25</v>
      </c>
      <c r="I27" s="140">
        <v>296350</v>
      </c>
      <c r="J27" s="140">
        <v>492397</v>
      </c>
      <c r="K27" s="161">
        <v>11.810359372363767</v>
      </c>
    </row>
    <row r="28" spans="1:11" ht="14.25">
      <c r="A28" s="139">
        <v>322</v>
      </c>
      <c r="B28" s="139" t="s">
        <v>498</v>
      </c>
      <c r="C28" s="140">
        <v>7</v>
      </c>
      <c r="D28" s="140">
        <v>10</v>
      </c>
      <c r="E28" s="161">
        <v>42.85714285714286</v>
      </c>
      <c r="F28" s="140">
        <v>66</v>
      </c>
      <c r="G28" s="140">
        <v>56</v>
      </c>
      <c r="H28" s="161">
        <v>-15.151515151515149</v>
      </c>
      <c r="I28" s="140">
        <v>127691</v>
      </c>
      <c r="J28" s="140">
        <v>194977</v>
      </c>
      <c r="K28" s="161">
        <v>52.69439506308198</v>
      </c>
    </row>
    <row r="29" spans="1:11" ht="14.25">
      <c r="A29" s="139">
        <v>323</v>
      </c>
      <c r="B29" s="139" t="s">
        <v>499</v>
      </c>
      <c r="C29" s="140">
        <v>57</v>
      </c>
      <c r="D29" s="140">
        <v>81</v>
      </c>
      <c r="E29" s="161">
        <v>-3.508771929824561</v>
      </c>
      <c r="F29" s="140">
        <v>622</v>
      </c>
      <c r="G29" s="140">
        <v>976</v>
      </c>
      <c r="H29" s="161">
        <v>12.218649517684877</v>
      </c>
      <c r="I29" s="140">
        <v>4008147</v>
      </c>
      <c r="J29" s="140">
        <v>5671768</v>
      </c>
      <c r="K29" s="161">
        <v>-7.732999812631625</v>
      </c>
    </row>
    <row r="30" spans="1:11" ht="14.25">
      <c r="A30" s="139">
        <v>324</v>
      </c>
      <c r="B30" s="139" t="s">
        <v>500</v>
      </c>
      <c r="C30" s="140">
        <v>1</v>
      </c>
      <c r="D30" s="140">
        <v>2</v>
      </c>
      <c r="E30" s="161">
        <v>-100</v>
      </c>
      <c r="F30" s="140" t="s">
        <v>569</v>
      </c>
      <c r="G30" s="140" t="s">
        <v>569</v>
      </c>
      <c r="H30" s="140" t="s">
        <v>569</v>
      </c>
      <c r="I30" s="140" t="s">
        <v>569</v>
      </c>
      <c r="J30" s="140" t="s">
        <v>569</v>
      </c>
      <c r="K30" s="140" t="s">
        <v>569</v>
      </c>
    </row>
    <row r="31" spans="1:11" ht="14.25">
      <c r="A31" s="139">
        <v>325</v>
      </c>
      <c r="B31" s="139" t="s">
        <v>501</v>
      </c>
      <c r="C31" s="140">
        <v>7</v>
      </c>
      <c r="D31" s="140">
        <v>12</v>
      </c>
      <c r="E31" s="161">
        <v>28.57142857142858</v>
      </c>
      <c r="F31" s="140">
        <v>35</v>
      </c>
      <c r="G31" s="140">
        <v>73</v>
      </c>
      <c r="H31" s="161">
        <v>-31.428571428571427</v>
      </c>
      <c r="I31" s="140">
        <v>28101</v>
      </c>
      <c r="J31" s="140">
        <v>189510</v>
      </c>
      <c r="K31" s="161">
        <v>-16.768086544962813</v>
      </c>
    </row>
    <row r="32" spans="1:11" ht="14.25">
      <c r="A32" s="139">
        <v>326</v>
      </c>
      <c r="B32" s="139" t="s">
        <v>502</v>
      </c>
      <c r="C32" s="140">
        <v>4</v>
      </c>
      <c r="D32" s="140">
        <v>6</v>
      </c>
      <c r="E32" s="161">
        <v>25</v>
      </c>
      <c r="F32" s="140">
        <v>23</v>
      </c>
      <c r="G32" s="140">
        <v>34</v>
      </c>
      <c r="H32" s="161">
        <v>43.47826086956521</v>
      </c>
      <c r="I32" s="140">
        <v>87466</v>
      </c>
      <c r="J32" s="140">
        <v>56350</v>
      </c>
      <c r="K32" s="161">
        <v>-36.14661697116593</v>
      </c>
    </row>
    <row r="33" spans="1:11" ht="14.25">
      <c r="A33" s="139">
        <v>341</v>
      </c>
      <c r="B33" s="139" t="s">
        <v>503</v>
      </c>
      <c r="C33" s="140" t="s">
        <v>317</v>
      </c>
      <c r="D33" s="140">
        <v>10</v>
      </c>
      <c r="E33" s="140" t="s">
        <v>317</v>
      </c>
      <c r="F33" s="140" t="s">
        <v>317</v>
      </c>
      <c r="G33" s="140">
        <v>17</v>
      </c>
      <c r="H33" s="140" t="s">
        <v>317</v>
      </c>
      <c r="I33" s="140" t="s">
        <v>317</v>
      </c>
      <c r="J33" s="140">
        <v>22779</v>
      </c>
      <c r="K33" s="140" t="s">
        <v>317</v>
      </c>
    </row>
    <row r="34" spans="1:11" ht="14.25">
      <c r="A34" s="139">
        <v>342</v>
      </c>
      <c r="B34" s="139" t="s">
        <v>504</v>
      </c>
      <c r="C34" s="140">
        <v>18</v>
      </c>
      <c r="D34" s="140">
        <v>21</v>
      </c>
      <c r="E34" s="161">
        <v>-11.111111111111116</v>
      </c>
      <c r="F34" s="140">
        <v>87</v>
      </c>
      <c r="G34" s="140">
        <v>109</v>
      </c>
      <c r="H34" s="161">
        <v>-6.896551724137934</v>
      </c>
      <c r="I34" s="140">
        <v>315599</v>
      </c>
      <c r="J34" s="140">
        <v>224110</v>
      </c>
      <c r="K34" s="161">
        <v>-41.009635645233345</v>
      </c>
    </row>
    <row r="35" spans="1:11" ht="14.25">
      <c r="A35" s="139">
        <v>343</v>
      </c>
      <c r="B35" s="139" t="s">
        <v>505</v>
      </c>
      <c r="C35" s="140">
        <v>2</v>
      </c>
      <c r="D35" s="140">
        <v>2</v>
      </c>
      <c r="E35" s="161">
        <v>0</v>
      </c>
      <c r="F35" s="140" t="s">
        <v>569</v>
      </c>
      <c r="G35" s="140" t="s">
        <v>569</v>
      </c>
      <c r="H35" s="140" t="s">
        <v>569</v>
      </c>
      <c r="I35" s="140" t="s">
        <v>569</v>
      </c>
      <c r="J35" s="140" t="s">
        <v>569</v>
      </c>
      <c r="K35" s="140" t="s">
        <v>569</v>
      </c>
    </row>
    <row r="36" spans="1:11" ht="14.25">
      <c r="A36" s="139">
        <v>344</v>
      </c>
      <c r="B36" s="139" t="s">
        <v>506</v>
      </c>
      <c r="C36" s="140">
        <v>4</v>
      </c>
      <c r="D36" s="140">
        <v>7</v>
      </c>
      <c r="E36" s="161">
        <v>50</v>
      </c>
      <c r="F36" s="140">
        <v>19</v>
      </c>
      <c r="G36" s="140">
        <v>32</v>
      </c>
      <c r="H36" s="161">
        <v>63.1578947368421</v>
      </c>
      <c r="I36" s="140">
        <v>100711</v>
      </c>
      <c r="J36" s="140">
        <v>236788</v>
      </c>
      <c r="K36" s="161">
        <v>131.93891431919056</v>
      </c>
    </row>
    <row r="37" spans="1:11" ht="14.25">
      <c r="A37" s="139">
        <v>361</v>
      </c>
      <c r="B37" s="139" t="s">
        <v>507</v>
      </c>
      <c r="C37" s="140">
        <v>25</v>
      </c>
      <c r="D37" s="140">
        <v>28</v>
      </c>
      <c r="E37" s="161">
        <v>-12</v>
      </c>
      <c r="F37" s="140">
        <v>163</v>
      </c>
      <c r="G37" s="140">
        <v>133</v>
      </c>
      <c r="H37" s="161">
        <v>-27.60736196319018</v>
      </c>
      <c r="I37" s="140">
        <v>627112</v>
      </c>
      <c r="J37" s="140">
        <v>572351</v>
      </c>
      <c r="K37" s="161">
        <v>-16.207950095038846</v>
      </c>
    </row>
    <row r="38" spans="1:11" ht="14.25">
      <c r="A38" s="139">
        <v>362</v>
      </c>
      <c r="B38" s="139" t="s">
        <v>508</v>
      </c>
      <c r="C38" s="140">
        <v>3</v>
      </c>
      <c r="D38" s="140">
        <v>5</v>
      </c>
      <c r="E38" s="161">
        <v>33.33333333333333</v>
      </c>
      <c r="F38" s="140" t="s">
        <v>569</v>
      </c>
      <c r="G38" s="140">
        <v>11</v>
      </c>
      <c r="H38" s="140" t="s">
        <v>569</v>
      </c>
      <c r="I38" s="140" t="s">
        <v>569</v>
      </c>
      <c r="J38" s="140">
        <v>30232</v>
      </c>
      <c r="K38" s="140" t="s">
        <v>569</v>
      </c>
    </row>
    <row r="39" spans="1:11" ht="14.25">
      <c r="A39" s="139">
        <v>363</v>
      </c>
      <c r="B39" s="139" t="s">
        <v>509</v>
      </c>
      <c r="C39" s="140">
        <v>5</v>
      </c>
      <c r="D39" s="140">
        <v>2</v>
      </c>
      <c r="E39" s="161">
        <v>-60</v>
      </c>
      <c r="F39" s="161">
        <v>32</v>
      </c>
      <c r="G39" s="161" t="s">
        <v>569</v>
      </c>
      <c r="H39" s="161" t="s">
        <v>569</v>
      </c>
      <c r="I39" s="140">
        <v>52525</v>
      </c>
      <c r="J39" s="140" t="s">
        <v>569</v>
      </c>
      <c r="K39" s="140" t="s">
        <v>569</v>
      </c>
    </row>
    <row r="40" spans="1:11" ht="14.25">
      <c r="A40" s="139">
        <v>364</v>
      </c>
      <c r="B40" s="139" t="s">
        <v>510</v>
      </c>
      <c r="C40" s="140" t="s">
        <v>317</v>
      </c>
      <c r="D40" s="140" t="s">
        <v>317</v>
      </c>
      <c r="E40" s="140" t="s">
        <v>317</v>
      </c>
      <c r="F40" s="140" t="s">
        <v>317</v>
      </c>
      <c r="G40" s="140" t="s">
        <v>317</v>
      </c>
      <c r="H40" s="140" t="s">
        <v>317</v>
      </c>
      <c r="I40" s="140" t="s">
        <v>317</v>
      </c>
      <c r="J40" s="140" t="s">
        <v>317</v>
      </c>
      <c r="K40" s="140" t="s">
        <v>317</v>
      </c>
    </row>
    <row r="41" spans="1:11" ht="14.25">
      <c r="A41" s="139">
        <v>365</v>
      </c>
      <c r="B41" s="139" t="s">
        <v>511</v>
      </c>
      <c r="C41" s="140">
        <v>1</v>
      </c>
      <c r="D41" s="140">
        <v>1</v>
      </c>
      <c r="E41" s="161">
        <v>0</v>
      </c>
      <c r="F41" s="161" t="s">
        <v>569</v>
      </c>
      <c r="G41" s="140" t="s">
        <v>569</v>
      </c>
      <c r="H41" s="140" t="s">
        <v>569</v>
      </c>
      <c r="I41" s="140" t="s">
        <v>569</v>
      </c>
      <c r="J41" s="140" t="s">
        <v>569</v>
      </c>
      <c r="K41" s="140" t="s">
        <v>569</v>
      </c>
    </row>
    <row r="42" spans="1:11" ht="14.25">
      <c r="A42" s="139">
        <v>366</v>
      </c>
      <c r="B42" s="139" t="s">
        <v>512</v>
      </c>
      <c r="C42" s="140">
        <v>3</v>
      </c>
      <c r="D42" s="140">
        <v>4</v>
      </c>
      <c r="E42" s="161">
        <v>0</v>
      </c>
      <c r="F42" s="161" t="s">
        <v>569</v>
      </c>
      <c r="G42" s="140">
        <v>8</v>
      </c>
      <c r="H42" s="140" t="s">
        <v>569</v>
      </c>
      <c r="I42" s="140" t="s">
        <v>569</v>
      </c>
      <c r="J42" s="140">
        <v>7307</v>
      </c>
      <c r="K42" s="140" t="s">
        <v>569</v>
      </c>
    </row>
    <row r="43" spans="1:11" ht="14.25">
      <c r="A43" s="139">
        <v>367</v>
      </c>
      <c r="B43" s="139" t="s">
        <v>513</v>
      </c>
      <c r="C43" s="140">
        <v>10</v>
      </c>
      <c r="D43" s="140">
        <v>11</v>
      </c>
      <c r="E43" s="161">
        <v>10</v>
      </c>
      <c r="F43" s="140">
        <v>32</v>
      </c>
      <c r="G43" s="140">
        <v>31</v>
      </c>
      <c r="H43" s="161">
        <v>-3.125</v>
      </c>
      <c r="I43" s="140">
        <v>154404</v>
      </c>
      <c r="J43" s="140">
        <v>189826</v>
      </c>
      <c r="K43" s="161">
        <v>22.941115515142087</v>
      </c>
    </row>
    <row r="44" spans="1:11" ht="14.25">
      <c r="A44" s="139">
        <v>381</v>
      </c>
      <c r="B44" s="139" t="s">
        <v>514</v>
      </c>
      <c r="C44" s="140">
        <v>19</v>
      </c>
      <c r="D44" s="140">
        <v>19</v>
      </c>
      <c r="E44" s="161">
        <v>-5.263157894736848</v>
      </c>
      <c r="F44" s="140">
        <v>139</v>
      </c>
      <c r="G44" s="140">
        <v>125</v>
      </c>
      <c r="H44" s="161">
        <v>-13.669064748201443</v>
      </c>
      <c r="I44" s="140">
        <v>700640</v>
      </c>
      <c r="J44" s="140">
        <v>615127</v>
      </c>
      <c r="K44" s="161">
        <v>-13.774977163736013</v>
      </c>
    </row>
    <row r="45" spans="1:11" ht="14.25">
      <c r="A45" s="139">
        <v>401</v>
      </c>
      <c r="B45" s="139" t="s">
        <v>515</v>
      </c>
      <c r="C45" s="140" t="s">
        <v>317</v>
      </c>
      <c r="D45" s="140">
        <v>1</v>
      </c>
      <c r="E45" s="140" t="s">
        <v>317</v>
      </c>
      <c r="F45" s="140" t="s">
        <v>317</v>
      </c>
      <c r="G45" s="140" t="s">
        <v>569</v>
      </c>
      <c r="H45" s="140" t="s">
        <v>317</v>
      </c>
      <c r="I45" s="140" t="s">
        <v>317</v>
      </c>
      <c r="J45" s="140" t="s">
        <v>569</v>
      </c>
      <c r="K45" s="140" t="s">
        <v>317</v>
      </c>
    </row>
    <row r="46" spans="1:11" ht="14.25">
      <c r="A46" s="139">
        <v>402</v>
      </c>
      <c r="B46" s="139" t="s">
        <v>516</v>
      </c>
      <c r="C46" s="140">
        <v>1</v>
      </c>
      <c r="D46" s="140">
        <v>3</v>
      </c>
      <c r="E46" s="161">
        <v>200</v>
      </c>
      <c r="F46" s="140" t="s">
        <v>569</v>
      </c>
      <c r="G46" s="140" t="s">
        <v>569</v>
      </c>
      <c r="H46" s="140" t="s">
        <v>569</v>
      </c>
      <c r="I46" s="140" t="s">
        <v>569</v>
      </c>
      <c r="J46" s="140" t="s">
        <v>569</v>
      </c>
      <c r="K46" s="140" t="s">
        <v>569</v>
      </c>
    </row>
    <row r="47" spans="1:11" ht="14.25">
      <c r="A47" s="139">
        <v>403</v>
      </c>
      <c r="B47" s="139" t="s">
        <v>517</v>
      </c>
      <c r="C47" s="140">
        <v>11</v>
      </c>
      <c r="D47" s="140">
        <v>10</v>
      </c>
      <c r="E47" s="161">
        <v>-36.36363636363637</v>
      </c>
      <c r="F47" s="140">
        <v>72</v>
      </c>
      <c r="G47" s="140">
        <v>69</v>
      </c>
      <c r="H47" s="161">
        <v>-38.888888888888886</v>
      </c>
      <c r="I47" s="140">
        <v>214473</v>
      </c>
      <c r="J47" s="140">
        <v>200116</v>
      </c>
      <c r="K47" s="161">
        <v>-28.2730227114835</v>
      </c>
    </row>
    <row r="48" spans="1:11" ht="14.25">
      <c r="A48" s="139">
        <v>404</v>
      </c>
      <c r="B48" s="139" t="s">
        <v>518</v>
      </c>
      <c r="C48" s="140">
        <v>2</v>
      </c>
      <c r="D48" s="140">
        <v>2</v>
      </c>
      <c r="E48" s="161">
        <v>-50</v>
      </c>
      <c r="F48" s="140" t="s">
        <v>569</v>
      </c>
      <c r="G48" s="140" t="s">
        <v>569</v>
      </c>
      <c r="H48" s="140" t="s">
        <v>569</v>
      </c>
      <c r="I48" s="140" t="s">
        <v>569</v>
      </c>
      <c r="J48" s="140" t="s">
        <v>569</v>
      </c>
      <c r="K48" s="140" t="s">
        <v>569</v>
      </c>
    </row>
    <row r="49" spans="1:11" ht="14.25">
      <c r="A49" s="139">
        <v>405</v>
      </c>
      <c r="B49" s="139" t="s">
        <v>519</v>
      </c>
      <c r="C49" s="140">
        <v>13</v>
      </c>
      <c r="D49" s="140">
        <v>14</v>
      </c>
      <c r="E49" s="161">
        <v>-7.692307692307687</v>
      </c>
      <c r="F49" s="140">
        <v>83</v>
      </c>
      <c r="G49" s="140">
        <v>60</v>
      </c>
      <c r="H49" s="161">
        <v>-32.53012048192772</v>
      </c>
      <c r="I49" s="140">
        <v>309003</v>
      </c>
      <c r="J49" s="140">
        <v>206649</v>
      </c>
      <c r="K49" s="161">
        <v>-33.65242408649755</v>
      </c>
    </row>
    <row r="50" spans="1:11" ht="14.25">
      <c r="A50" s="139">
        <v>406</v>
      </c>
      <c r="B50" s="139" t="s">
        <v>520</v>
      </c>
      <c r="C50" s="140">
        <v>1</v>
      </c>
      <c r="D50" s="140" t="s">
        <v>317</v>
      </c>
      <c r="E50" s="161">
        <v>-100</v>
      </c>
      <c r="F50" s="140" t="s">
        <v>569</v>
      </c>
      <c r="G50" s="140" t="s">
        <v>317</v>
      </c>
      <c r="H50" s="140" t="s">
        <v>569</v>
      </c>
      <c r="I50" s="140" t="s">
        <v>569</v>
      </c>
      <c r="J50" s="140" t="s">
        <v>317</v>
      </c>
      <c r="K50" s="140" t="s">
        <v>569</v>
      </c>
    </row>
    <row r="51" spans="1:11" ht="14.25">
      <c r="A51" s="139">
        <v>407</v>
      </c>
      <c r="B51" s="139" t="s">
        <v>521</v>
      </c>
      <c r="C51" s="140">
        <v>3</v>
      </c>
      <c r="D51" s="140">
        <v>3</v>
      </c>
      <c r="E51" s="161">
        <v>0</v>
      </c>
      <c r="F51" s="140" t="s">
        <v>569</v>
      </c>
      <c r="G51" s="140" t="s">
        <v>569</v>
      </c>
      <c r="H51" s="140" t="s">
        <v>569</v>
      </c>
      <c r="I51" s="140" t="s">
        <v>569</v>
      </c>
      <c r="J51" s="140" t="s">
        <v>569</v>
      </c>
      <c r="K51" s="140" t="s">
        <v>569</v>
      </c>
    </row>
    <row r="52" spans="1:11" ht="14.25">
      <c r="A52" s="139">
        <v>408</v>
      </c>
      <c r="B52" s="139" t="s">
        <v>522</v>
      </c>
      <c r="C52" s="140">
        <v>23</v>
      </c>
      <c r="D52" s="140">
        <v>31</v>
      </c>
      <c r="E52" s="161">
        <v>13.043478260869556</v>
      </c>
      <c r="F52" s="140">
        <v>72</v>
      </c>
      <c r="G52" s="140">
        <v>133</v>
      </c>
      <c r="H52" s="161">
        <v>65.27777777777777</v>
      </c>
      <c r="I52" s="140">
        <v>187995</v>
      </c>
      <c r="J52" s="140">
        <v>278492</v>
      </c>
      <c r="K52" s="161">
        <v>42.73943455942977</v>
      </c>
    </row>
    <row r="53" spans="1:11" ht="14.25">
      <c r="A53" s="139">
        <v>421</v>
      </c>
      <c r="B53" s="139" t="s">
        <v>523</v>
      </c>
      <c r="C53" s="140">
        <v>39</v>
      </c>
      <c r="D53" s="140">
        <v>50</v>
      </c>
      <c r="E53" s="161">
        <v>17.948717948717952</v>
      </c>
      <c r="F53" s="140">
        <v>181</v>
      </c>
      <c r="G53" s="140">
        <v>219</v>
      </c>
      <c r="H53" s="161">
        <v>17.67955801104972</v>
      </c>
      <c r="I53" s="140">
        <v>598572</v>
      </c>
      <c r="J53" s="140">
        <v>568749</v>
      </c>
      <c r="K53" s="161">
        <v>-5.855435937531328</v>
      </c>
    </row>
    <row r="54" spans="1:11" ht="14.25">
      <c r="A54" s="139">
        <v>422</v>
      </c>
      <c r="B54" s="139" t="s">
        <v>524</v>
      </c>
      <c r="C54" s="140">
        <v>5</v>
      </c>
      <c r="D54" s="140">
        <v>7</v>
      </c>
      <c r="E54" s="161">
        <v>20</v>
      </c>
      <c r="F54" s="140">
        <v>15</v>
      </c>
      <c r="G54" s="140">
        <v>44</v>
      </c>
      <c r="H54" s="161">
        <v>100</v>
      </c>
      <c r="I54" s="140">
        <v>55042</v>
      </c>
      <c r="J54" s="140">
        <v>83287</v>
      </c>
      <c r="K54" s="161">
        <v>41.2793866501944</v>
      </c>
    </row>
    <row r="55" spans="1:11" ht="14.25">
      <c r="A55" s="139">
        <v>423</v>
      </c>
      <c r="B55" s="139" t="s">
        <v>525</v>
      </c>
      <c r="C55" s="140">
        <v>1</v>
      </c>
      <c r="D55" s="140">
        <v>3</v>
      </c>
      <c r="E55" s="161">
        <v>100</v>
      </c>
      <c r="F55" s="140" t="s">
        <v>569</v>
      </c>
      <c r="G55" s="140" t="s">
        <v>569</v>
      </c>
      <c r="H55" s="140" t="s">
        <v>569</v>
      </c>
      <c r="I55" s="140" t="s">
        <v>569</v>
      </c>
      <c r="J55" s="140" t="s">
        <v>569</v>
      </c>
      <c r="K55" s="140" t="s">
        <v>569</v>
      </c>
    </row>
    <row r="56" spans="1:11" ht="14.25">
      <c r="A56" s="139">
        <v>424</v>
      </c>
      <c r="B56" s="139" t="s">
        <v>526</v>
      </c>
      <c r="C56" s="140">
        <v>7</v>
      </c>
      <c r="D56" s="140">
        <v>10</v>
      </c>
      <c r="E56" s="161">
        <v>42.85714285714286</v>
      </c>
      <c r="F56" s="140">
        <v>80</v>
      </c>
      <c r="G56" s="140">
        <v>72</v>
      </c>
      <c r="H56" s="161">
        <v>-10</v>
      </c>
      <c r="I56" s="140">
        <v>295399</v>
      </c>
      <c r="J56" s="140">
        <v>329142</v>
      </c>
      <c r="K56" s="161">
        <v>11.422855189083236</v>
      </c>
    </row>
    <row r="57" spans="1:11" ht="14.25">
      <c r="A57" s="139">
        <v>441</v>
      </c>
      <c r="B57" s="139" t="s">
        <v>527</v>
      </c>
      <c r="C57" s="140">
        <v>9</v>
      </c>
      <c r="D57" s="140">
        <v>20</v>
      </c>
      <c r="E57" s="161">
        <v>100</v>
      </c>
      <c r="F57" s="140">
        <v>55</v>
      </c>
      <c r="G57" s="140">
        <v>100</v>
      </c>
      <c r="H57" s="161">
        <v>63.63636363636365</v>
      </c>
      <c r="I57" s="140">
        <v>184104</v>
      </c>
      <c r="J57" s="140">
        <v>192369</v>
      </c>
      <c r="K57" s="161">
        <v>1.7734541346195565</v>
      </c>
    </row>
    <row r="58" spans="1:11" ht="14.25">
      <c r="A58" s="139">
        <v>442</v>
      </c>
      <c r="B58" s="139" t="s">
        <v>528</v>
      </c>
      <c r="C58" s="140">
        <v>12</v>
      </c>
      <c r="D58" s="140">
        <v>10</v>
      </c>
      <c r="E58" s="161">
        <v>-16.666666666666664</v>
      </c>
      <c r="F58" s="140">
        <v>48</v>
      </c>
      <c r="G58" s="140">
        <v>37</v>
      </c>
      <c r="H58" s="161">
        <v>-22.916666666666664</v>
      </c>
      <c r="I58" s="140">
        <v>122723</v>
      </c>
      <c r="J58" s="140">
        <v>103925</v>
      </c>
      <c r="K58" s="161">
        <v>-15.317422162104899</v>
      </c>
    </row>
    <row r="59" spans="1:11" ht="14.25">
      <c r="A59" s="139">
        <v>443</v>
      </c>
      <c r="B59" s="139" t="s">
        <v>529</v>
      </c>
      <c r="C59" s="140">
        <v>3</v>
      </c>
      <c r="D59" s="140">
        <v>4</v>
      </c>
      <c r="E59" s="161">
        <v>0</v>
      </c>
      <c r="F59" s="140" t="s">
        <v>569</v>
      </c>
      <c r="G59" s="140">
        <v>8</v>
      </c>
      <c r="H59" s="140" t="s">
        <v>569</v>
      </c>
      <c r="I59" s="140" t="s">
        <v>569</v>
      </c>
      <c r="J59" s="140">
        <v>3317</v>
      </c>
      <c r="K59" s="140" t="s">
        <v>569</v>
      </c>
    </row>
    <row r="60" spans="1:11" ht="14.25">
      <c r="A60" s="139">
        <v>444</v>
      </c>
      <c r="B60" s="139" t="s">
        <v>530</v>
      </c>
      <c r="C60" s="140">
        <v>4</v>
      </c>
      <c r="D60" s="140">
        <v>4</v>
      </c>
      <c r="E60" s="161">
        <v>0</v>
      </c>
      <c r="F60" s="140">
        <v>12</v>
      </c>
      <c r="G60" s="140">
        <v>12</v>
      </c>
      <c r="H60" s="161">
        <v>0</v>
      </c>
      <c r="I60" s="140">
        <v>29643</v>
      </c>
      <c r="J60" s="140">
        <v>25087</v>
      </c>
      <c r="K60" s="161">
        <v>-15.369564484026588</v>
      </c>
    </row>
    <row r="61" spans="1:11" ht="14.25">
      <c r="A61" s="139">
        <v>445</v>
      </c>
      <c r="B61" s="139" t="s">
        <v>531</v>
      </c>
      <c r="C61" s="140">
        <v>5</v>
      </c>
      <c r="D61" s="140">
        <v>5</v>
      </c>
      <c r="E61" s="161">
        <v>-20</v>
      </c>
      <c r="F61" s="140">
        <v>20</v>
      </c>
      <c r="G61" s="140">
        <v>21</v>
      </c>
      <c r="H61" s="161">
        <v>-5</v>
      </c>
      <c r="I61" s="140">
        <v>44131</v>
      </c>
      <c r="J61" s="140">
        <v>43595</v>
      </c>
      <c r="K61" s="161">
        <v>-3.0273503886157127</v>
      </c>
    </row>
    <row r="62" spans="1:11" ht="14.25">
      <c r="A62" s="139">
        <v>446</v>
      </c>
      <c r="B62" s="139" t="s">
        <v>532</v>
      </c>
      <c r="C62" s="140" t="s">
        <v>317</v>
      </c>
      <c r="D62" s="140">
        <v>1</v>
      </c>
      <c r="E62" s="140" t="s">
        <v>317</v>
      </c>
      <c r="F62" s="140" t="s">
        <v>317</v>
      </c>
      <c r="G62" s="140" t="s">
        <v>569</v>
      </c>
      <c r="H62" s="140" t="s">
        <v>317</v>
      </c>
      <c r="I62" s="140" t="s">
        <v>317</v>
      </c>
      <c r="J62" s="140" t="s">
        <v>569</v>
      </c>
      <c r="K62" s="140" t="s">
        <v>317</v>
      </c>
    </row>
    <row r="63" spans="1:11" ht="14.25">
      <c r="A63" s="139">
        <v>461</v>
      </c>
      <c r="B63" s="139" t="s">
        <v>533</v>
      </c>
      <c r="C63" s="140">
        <v>23</v>
      </c>
      <c r="D63" s="140">
        <v>19</v>
      </c>
      <c r="E63" s="161">
        <v>-21.739130434782606</v>
      </c>
      <c r="F63" s="140">
        <v>144</v>
      </c>
      <c r="G63" s="140">
        <v>125</v>
      </c>
      <c r="H63" s="161">
        <v>-13.888888888888884</v>
      </c>
      <c r="I63" s="140">
        <v>768077</v>
      </c>
      <c r="J63" s="140">
        <v>606164</v>
      </c>
      <c r="K63" s="161">
        <v>-21.09593178808895</v>
      </c>
    </row>
    <row r="64" spans="1:11" ht="14.25">
      <c r="A64" s="139">
        <v>462</v>
      </c>
      <c r="B64" s="139" t="s">
        <v>534</v>
      </c>
      <c r="C64" s="140">
        <v>4</v>
      </c>
      <c r="D64" s="140">
        <v>4</v>
      </c>
      <c r="E64" s="161">
        <v>0</v>
      </c>
      <c r="F64" s="140">
        <v>12</v>
      </c>
      <c r="G64" s="140">
        <v>17</v>
      </c>
      <c r="H64" s="161">
        <v>41.66666666666667</v>
      </c>
      <c r="I64" s="140">
        <v>40915</v>
      </c>
      <c r="J64" s="140">
        <v>48476</v>
      </c>
      <c r="K64" s="161">
        <v>18.47977514359036</v>
      </c>
    </row>
    <row r="65" spans="1:11" ht="14.25">
      <c r="A65" s="139">
        <v>463</v>
      </c>
      <c r="B65" s="139" t="s">
        <v>535</v>
      </c>
      <c r="C65" s="140">
        <v>7</v>
      </c>
      <c r="D65" s="140">
        <v>8</v>
      </c>
      <c r="E65" s="161">
        <v>-14.28571428571429</v>
      </c>
      <c r="F65" s="140">
        <v>42</v>
      </c>
      <c r="G65" s="140">
        <v>27</v>
      </c>
      <c r="H65" s="161">
        <v>-50</v>
      </c>
      <c r="I65" s="140">
        <v>303226</v>
      </c>
      <c r="J65" s="140">
        <v>79501</v>
      </c>
      <c r="K65" s="161">
        <v>-84.8772862485407</v>
      </c>
    </row>
    <row r="66" spans="1:11" ht="14.25">
      <c r="A66" s="139">
        <v>464</v>
      </c>
      <c r="B66" s="139" t="s">
        <v>536</v>
      </c>
      <c r="C66" s="140">
        <v>3</v>
      </c>
      <c r="D66" s="140">
        <v>8</v>
      </c>
      <c r="E66" s="161">
        <v>166.66666666666666</v>
      </c>
      <c r="F66" s="140" t="s">
        <v>569</v>
      </c>
      <c r="G66" s="140">
        <v>106</v>
      </c>
      <c r="H66" s="140" t="s">
        <v>569</v>
      </c>
      <c r="I66" s="140" t="s">
        <v>569</v>
      </c>
      <c r="J66" s="140">
        <v>779286</v>
      </c>
      <c r="K66" s="140" t="s">
        <v>569</v>
      </c>
    </row>
    <row r="67" spans="1:11" ht="14.25">
      <c r="A67" s="139">
        <v>465</v>
      </c>
      <c r="B67" s="139" t="s">
        <v>537</v>
      </c>
      <c r="C67" s="140">
        <v>9</v>
      </c>
      <c r="D67" s="140">
        <v>6</v>
      </c>
      <c r="E67" s="161">
        <v>-55.55555555555556</v>
      </c>
      <c r="F67" s="140">
        <v>81</v>
      </c>
      <c r="G67" s="140">
        <v>26</v>
      </c>
      <c r="H67" s="161">
        <v>-74.07407407407408</v>
      </c>
      <c r="I67" s="140">
        <v>275231</v>
      </c>
      <c r="J67" s="140">
        <v>67702</v>
      </c>
      <c r="K67" s="161">
        <v>-75.67061849864297</v>
      </c>
    </row>
    <row r="68" spans="1:11" ht="14.25">
      <c r="A68" s="139">
        <v>466</v>
      </c>
      <c r="B68" s="139" t="s">
        <v>538</v>
      </c>
      <c r="C68" s="140">
        <v>12</v>
      </c>
      <c r="D68" s="140">
        <v>24</v>
      </c>
      <c r="E68" s="161">
        <v>16.666666666666675</v>
      </c>
      <c r="F68" s="140">
        <v>65</v>
      </c>
      <c r="G68" s="140">
        <v>111</v>
      </c>
      <c r="H68" s="161">
        <v>-9.230769230769232</v>
      </c>
      <c r="I68" s="140">
        <v>233430</v>
      </c>
      <c r="J68" s="140">
        <v>407596</v>
      </c>
      <c r="K68" s="161">
        <v>17.646832026731786</v>
      </c>
    </row>
    <row r="69" spans="1:11" ht="14.25">
      <c r="A69" s="139">
        <v>467</v>
      </c>
      <c r="B69" s="139" t="s">
        <v>539</v>
      </c>
      <c r="C69" s="140">
        <v>2</v>
      </c>
      <c r="D69" s="140">
        <v>5</v>
      </c>
      <c r="E69" s="161">
        <v>100</v>
      </c>
      <c r="F69" s="140" t="s">
        <v>569</v>
      </c>
      <c r="G69" s="140">
        <v>27</v>
      </c>
      <c r="H69" s="140" t="s">
        <v>569</v>
      </c>
      <c r="I69" s="140" t="s">
        <v>569</v>
      </c>
      <c r="J69" s="140">
        <v>57517</v>
      </c>
      <c r="K69" s="140" t="s">
        <v>569</v>
      </c>
    </row>
    <row r="70" spans="1:11" ht="14.25">
      <c r="A70" s="139">
        <v>481</v>
      </c>
      <c r="B70" s="139" t="s">
        <v>540</v>
      </c>
      <c r="C70" s="140">
        <v>31</v>
      </c>
      <c r="D70" s="140">
        <v>39</v>
      </c>
      <c r="E70" s="161">
        <v>0</v>
      </c>
      <c r="F70" s="140">
        <v>163</v>
      </c>
      <c r="G70" s="140">
        <v>219</v>
      </c>
      <c r="H70" s="161">
        <v>-15.95092024539877</v>
      </c>
      <c r="I70" s="140">
        <v>759782</v>
      </c>
      <c r="J70" s="140">
        <v>884384</v>
      </c>
      <c r="K70" s="161">
        <v>-19.40095974898063</v>
      </c>
    </row>
    <row r="71" spans="1:11" ht="14.25">
      <c r="A71" s="139">
        <v>482</v>
      </c>
      <c r="B71" s="139" t="s">
        <v>541</v>
      </c>
      <c r="C71" s="140">
        <v>7</v>
      </c>
      <c r="D71" s="140">
        <v>7</v>
      </c>
      <c r="E71" s="161">
        <v>0</v>
      </c>
      <c r="F71" s="140">
        <v>14</v>
      </c>
      <c r="G71" s="140">
        <v>13</v>
      </c>
      <c r="H71" s="161">
        <v>-7.14285714285714</v>
      </c>
      <c r="I71" s="140">
        <v>26293</v>
      </c>
      <c r="J71" s="140">
        <v>19144</v>
      </c>
      <c r="K71" s="161">
        <v>-27.18974632031339</v>
      </c>
    </row>
    <row r="72" spans="1:11" ht="14.25">
      <c r="A72" s="139">
        <v>483</v>
      </c>
      <c r="B72" s="139" t="s">
        <v>542</v>
      </c>
      <c r="C72" s="140">
        <v>15</v>
      </c>
      <c r="D72" s="140">
        <v>16</v>
      </c>
      <c r="E72" s="161">
        <v>-6.666666666666665</v>
      </c>
      <c r="F72" s="140">
        <v>53</v>
      </c>
      <c r="G72" s="140">
        <v>68</v>
      </c>
      <c r="H72" s="161">
        <v>9.433962264150942</v>
      </c>
      <c r="I72" s="140">
        <v>90050</v>
      </c>
      <c r="J72" s="140">
        <v>121535</v>
      </c>
      <c r="K72" s="161">
        <v>-1.8578567462520845</v>
      </c>
    </row>
    <row r="73" spans="1:11" ht="14.25">
      <c r="A73" s="139">
        <v>484</v>
      </c>
      <c r="B73" s="139" t="s">
        <v>543</v>
      </c>
      <c r="C73" s="140">
        <v>1</v>
      </c>
      <c r="D73" s="140">
        <v>5</v>
      </c>
      <c r="E73" s="161">
        <v>200</v>
      </c>
      <c r="F73" s="140" t="s">
        <v>569</v>
      </c>
      <c r="G73" s="140">
        <v>19</v>
      </c>
      <c r="H73" s="140" t="s">
        <v>569</v>
      </c>
      <c r="I73" s="140" t="s">
        <v>569</v>
      </c>
      <c r="J73" s="140">
        <v>30182</v>
      </c>
      <c r="K73" s="140" t="s">
        <v>569</v>
      </c>
    </row>
    <row r="74" spans="1:11" ht="14.25">
      <c r="A74" s="139">
        <v>501</v>
      </c>
      <c r="B74" s="139" t="s">
        <v>544</v>
      </c>
      <c r="C74" s="140">
        <v>40</v>
      </c>
      <c r="D74" s="140">
        <v>45</v>
      </c>
      <c r="E74" s="161">
        <v>2.499999999999991</v>
      </c>
      <c r="F74" s="140">
        <v>208</v>
      </c>
      <c r="G74" s="140">
        <v>233</v>
      </c>
      <c r="H74" s="161">
        <v>-0.9615384615384581</v>
      </c>
      <c r="I74" s="140">
        <v>840227</v>
      </c>
      <c r="J74" s="140">
        <v>797541</v>
      </c>
      <c r="K74" s="161">
        <v>-17.97954600363949</v>
      </c>
    </row>
    <row r="75" spans="1:11" ht="14.25">
      <c r="A75" s="139">
        <v>502</v>
      </c>
      <c r="B75" s="139" t="s">
        <v>545</v>
      </c>
      <c r="C75" s="140">
        <v>7</v>
      </c>
      <c r="D75" s="140">
        <v>13</v>
      </c>
      <c r="E75" s="161">
        <v>71.42857142857142</v>
      </c>
      <c r="F75" s="140">
        <v>27</v>
      </c>
      <c r="G75" s="140">
        <v>59</v>
      </c>
      <c r="H75" s="161">
        <v>111.11111111111111</v>
      </c>
      <c r="I75" s="140">
        <v>68984</v>
      </c>
      <c r="J75" s="140">
        <v>86289</v>
      </c>
      <c r="K75" s="161">
        <v>16.671981908848423</v>
      </c>
    </row>
    <row r="76" spans="1:11" ht="14.25">
      <c r="A76" s="139">
        <v>503</v>
      </c>
      <c r="B76" s="139" t="s">
        <v>546</v>
      </c>
      <c r="C76" s="140">
        <v>2</v>
      </c>
      <c r="D76" s="140">
        <v>4</v>
      </c>
      <c r="E76" s="161">
        <v>50</v>
      </c>
      <c r="F76" s="140" t="s">
        <v>569</v>
      </c>
      <c r="G76" s="140">
        <v>24</v>
      </c>
      <c r="H76" s="140" t="s">
        <v>569</v>
      </c>
      <c r="I76" s="140" t="s">
        <v>569</v>
      </c>
      <c r="J76" s="140">
        <v>36334</v>
      </c>
      <c r="K76" s="140" t="s">
        <v>569</v>
      </c>
    </row>
    <row r="77" spans="1:11" ht="14.25">
      <c r="A77" s="139">
        <v>504</v>
      </c>
      <c r="B77" s="139" t="s">
        <v>547</v>
      </c>
      <c r="C77" s="140">
        <v>4</v>
      </c>
      <c r="D77" s="140">
        <v>6</v>
      </c>
      <c r="E77" s="161">
        <v>25</v>
      </c>
      <c r="F77" s="140">
        <v>7</v>
      </c>
      <c r="G77" s="140">
        <v>15</v>
      </c>
      <c r="H77" s="161">
        <v>14.28571428571428</v>
      </c>
      <c r="I77" s="140">
        <v>19592</v>
      </c>
      <c r="J77" s="140">
        <v>33418</v>
      </c>
      <c r="K77" s="161">
        <v>-21.304614128215594</v>
      </c>
    </row>
    <row r="78" spans="1:11" ht="14.25">
      <c r="A78" s="139">
        <v>505</v>
      </c>
      <c r="B78" s="139" t="s">
        <v>548</v>
      </c>
      <c r="C78" s="140">
        <v>19</v>
      </c>
      <c r="D78" s="140">
        <v>15</v>
      </c>
      <c r="E78" s="161">
        <v>-21.052631578947366</v>
      </c>
      <c r="F78" s="140">
        <v>52</v>
      </c>
      <c r="G78" s="140">
        <v>52</v>
      </c>
      <c r="H78" s="161">
        <v>0</v>
      </c>
      <c r="I78" s="140">
        <v>144003</v>
      </c>
      <c r="J78" s="140">
        <v>126210</v>
      </c>
      <c r="K78" s="161">
        <v>-12.35599258348784</v>
      </c>
    </row>
    <row r="79" spans="1:11" ht="14.25">
      <c r="A79" s="139">
        <v>521</v>
      </c>
      <c r="B79" s="139" t="s">
        <v>549</v>
      </c>
      <c r="C79" s="140">
        <v>28</v>
      </c>
      <c r="D79" s="140">
        <v>30</v>
      </c>
      <c r="E79" s="161">
        <v>-14.28571428571429</v>
      </c>
      <c r="F79" s="140">
        <v>249</v>
      </c>
      <c r="G79" s="140">
        <v>189</v>
      </c>
      <c r="H79" s="161">
        <v>-32.1285140562249</v>
      </c>
      <c r="I79" s="140">
        <v>372401</v>
      </c>
      <c r="J79" s="140">
        <v>329506</v>
      </c>
      <c r="K79" s="161">
        <v>-14.386642355955004</v>
      </c>
    </row>
    <row r="80" spans="1:11" ht="14.25">
      <c r="A80" s="139">
        <v>522</v>
      </c>
      <c r="B80" s="139" t="s">
        <v>550</v>
      </c>
      <c r="C80" s="140">
        <v>15</v>
      </c>
      <c r="D80" s="140">
        <v>21</v>
      </c>
      <c r="E80" s="161">
        <v>-13.33333333333333</v>
      </c>
      <c r="F80" s="140">
        <v>67</v>
      </c>
      <c r="G80" s="140">
        <v>89</v>
      </c>
      <c r="H80" s="161">
        <v>-47.76119402985075</v>
      </c>
      <c r="I80" s="140">
        <v>245422</v>
      </c>
      <c r="J80" s="140">
        <v>218323</v>
      </c>
      <c r="K80" s="161">
        <v>-39.820798461425625</v>
      </c>
    </row>
    <row r="81" spans="1:11" ht="14.25">
      <c r="A81" s="139">
        <v>523</v>
      </c>
      <c r="B81" s="139" t="s">
        <v>551</v>
      </c>
      <c r="C81" s="140">
        <v>6</v>
      </c>
      <c r="D81" s="140">
        <v>9</v>
      </c>
      <c r="E81" s="161">
        <v>50</v>
      </c>
      <c r="F81" s="140">
        <v>15</v>
      </c>
      <c r="G81" s="140">
        <v>28</v>
      </c>
      <c r="H81" s="161">
        <v>86.66666666666667</v>
      </c>
      <c r="I81" s="140">
        <v>35637</v>
      </c>
      <c r="J81" s="140">
        <v>44486</v>
      </c>
      <c r="K81" s="161">
        <v>24.830934141482164</v>
      </c>
    </row>
    <row r="82" spans="1:11" ht="14.25">
      <c r="A82" s="139">
        <v>524</v>
      </c>
      <c r="B82" s="139" t="s">
        <v>552</v>
      </c>
      <c r="C82" s="140">
        <v>6</v>
      </c>
      <c r="D82" s="140">
        <v>7</v>
      </c>
      <c r="E82" s="161">
        <v>-16.666666666666664</v>
      </c>
      <c r="F82" s="140">
        <v>50</v>
      </c>
      <c r="G82" s="140">
        <v>30</v>
      </c>
      <c r="H82" s="161">
        <v>-58</v>
      </c>
      <c r="I82" s="140">
        <v>69508</v>
      </c>
      <c r="J82" s="140">
        <v>59837</v>
      </c>
      <c r="K82" s="161">
        <v>-19.12585601657363</v>
      </c>
    </row>
    <row r="83" spans="1:11" ht="14.25">
      <c r="A83" s="139">
        <v>525</v>
      </c>
      <c r="B83" s="139" t="s">
        <v>553</v>
      </c>
      <c r="C83" s="140">
        <v>2</v>
      </c>
      <c r="D83" s="140">
        <v>5</v>
      </c>
      <c r="E83" s="161">
        <v>100</v>
      </c>
      <c r="F83" s="140" t="s">
        <v>569</v>
      </c>
      <c r="G83" s="140">
        <v>26</v>
      </c>
      <c r="H83" s="140" t="s">
        <v>569</v>
      </c>
      <c r="I83" s="140" t="s">
        <v>569</v>
      </c>
      <c r="J83" s="140">
        <v>37493</v>
      </c>
      <c r="K83" s="140" t="s">
        <v>569</v>
      </c>
    </row>
    <row r="84" spans="1:11" ht="14.25">
      <c r="A84" s="139">
        <v>526</v>
      </c>
      <c r="B84" s="139" t="s">
        <v>554</v>
      </c>
      <c r="C84" s="140">
        <v>4</v>
      </c>
      <c r="D84" s="140">
        <v>5</v>
      </c>
      <c r="E84" s="161">
        <v>25</v>
      </c>
      <c r="F84" s="140">
        <v>24</v>
      </c>
      <c r="G84" s="140">
        <v>51</v>
      </c>
      <c r="H84" s="161">
        <v>112.5</v>
      </c>
      <c r="I84" s="140">
        <v>69596</v>
      </c>
      <c r="J84" s="140">
        <v>78642</v>
      </c>
      <c r="K84" s="161">
        <v>12.997873441002362</v>
      </c>
    </row>
    <row r="85" spans="1:11" ht="14.25">
      <c r="A85" s="139">
        <v>527</v>
      </c>
      <c r="B85" s="139" t="s">
        <v>555</v>
      </c>
      <c r="C85" s="140">
        <v>32</v>
      </c>
      <c r="D85" s="140">
        <v>35</v>
      </c>
      <c r="E85" s="161">
        <v>-9.375</v>
      </c>
      <c r="F85" s="140">
        <v>209</v>
      </c>
      <c r="G85" s="140">
        <v>264</v>
      </c>
      <c r="H85" s="161">
        <v>10.047846889952151</v>
      </c>
      <c r="I85" s="140">
        <v>725813</v>
      </c>
      <c r="J85" s="140">
        <v>1264505</v>
      </c>
      <c r="K85" s="161">
        <v>26.820131356148202</v>
      </c>
    </row>
    <row r="86" spans="1:11" ht="14.25">
      <c r="A86" s="139">
        <v>541</v>
      </c>
      <c r="B86" s="139" t="s">
        <v>556</v>
      </c>
      <c r="C86" s="140">
        <v>3</v>
      </c>
      <c r="D86" s="140">
        <v>4</v>
      </c>
      <c r="E86" s="161">
        <v>0</v>
      </c>
      <c r="F86" s="140" t="s">
        <v>569</v>
      </c>
      <c r="G86" s="140">
        <v>14</v>
      </c>
      <c r="H86" s="140" t="s">
        <v>569</v>
      </c>
      <c r="I86" s="140" t="s">
        <v>569</v>
      </c>
      <c r="J86" s="140">
        <v>42419</v>
      </c>
      <c r="K86" s="140" t="s">
        <v>569</v>
      </c>
    </row>
    <row r="87" spans="1:11" ht="14.25">
      <c r="A87" s="139">
        <v>542</v>
      </c>
      <c r="B87" s="139" t="s">
        <v>557</v>
      </c>
      <c r="C87" s="140">
        <v>5</v>
      </c>
      <c r="D87" s="140">
        <v>5</v>
      </c>
      <c r="E87" s="161">
        <v>-40</v>
      </c>
      <c r="F87" s="140">
        <v>27</v>
      </c>
      <c r="G87" s="140">
        <v>16</v>
      </c>
      <c r="H87" s="161">
        <v>-55.55555555555556</v>
      </c>
      <c r="I87" s="140">
        <v>135461</v>
      </c>
      <c r="J87" s="140">
        <v>64101</v>
      </c>
      <c r="K87" s="161">
        <v>-55.7798923675449</v>
      </c>
    </row>
    <row r="88" spans="1:11" ht="14.25">
      <c r="A88" s="139">
        <v>543</v>
      </c>
      <c r="B88" s="139" t="s">
        <v>558</v>
      </c>
      <c r="C88" s="140">
        <v>24</v>
      </c>
      <c r="D88" s="140">
        <v>34</v>
      </c>
      <c r="E88" s="161">
        <v>25</v>
      </c>
      <c r="F88" s="140">
        <v>126</v>
      </c>
      <c r="G88" s="140">
        <v>154</v>
      </c>
      <c r="H88" s="161">
        <v>6.349206349206349</v>
      </c>
      <c r="I88" s="140">
        <v>693093</v>
      </c>
      <c r="J88" s="140">
        <v>890010</v>
      </c>
      <c r="K88" s="161">
        <v>21.589887648555095</v>
      </c>
    </row>
    <row r="89" spans="1:11" ht="14.25">
      <c r="A89" s="139">
        <v>544</v>
      </c>
      <c r="B89" s="139" t="s">
        <v>559</v>
      </c>
      <c r="C89" s="140" t="s">
        <v>317</v>
      </c>
      <c r="D89" s="140">
        <v>1</v>
      </c>
      <c r="E89" s="140" t="s">
        <v>317</v>
      </c>
      <c r="F89" s="140" t="s">
        <v>317</v>
      </c>
      <c r="G89" s="140" t="s">
        <v>569</v>
      </c>
      <c r="H89" s="140" t="s">
        <v>317</v>
      </c>
      <c r="I89" s="140" t="s">
        <v>317</v>
      </c>
      <c r="J89" s="140" t="s">
        <v>569</v>
      </c>
      <c r="K89" s="140" t="s">
        <v>317</v>
      </c>
    </row>
    <row r="90" spans="1:11" ht="14.25">
      <c r="A90" s="139">
        <v>545</v>
      </c>
      <c r="B90" s="139" t="s">
        <v>560</v>
      </c>
      <c r="C90" s="140">
        <v>12</v>
      </c>
      <c r="D90" s="140">
        <v>11</v>
      </c>
      <c r="E90" s="161">
        <v>-8.333333333333337</v>
      </c>
      <c r="F90" s="140">
        <v>64</v>
      </c>
      <c r="G90" s="140">
        <v>67</v>
      </c>
      <c r="H90" s="161">
        <v>4.6875</v>
      </c>
      <c r="I90" s="140">
        <v>311190</v>
      </c>
      <c r="J90" s="140">
        <v>285288</v>
      </c>
      <c r="K90" s="161">
        <v>-8.323532247180177</v>
      </c>
    </row>
    <row r="91" spans="1:11" ht="14.25">
      <c r="A91" s="139">
        <v>546</v>
      </c>
      <c r="B91" s="139" t="s">
        <v>561</v>
      </c>
      <c r="C91" s="140">
        <v>5</v>
      </c>
      <c r="D91" s="140">
        <v>6</v>
      </c>
      <c r="E91" s="161">
        <v>0</v>
      </c>
      <c r="F91" s="140">
        <v>36</v>
      </c>
      <c r="G91" s="140">
        <v>38</v>
      </c>
      <c r="H91" s="161">
        <v>2.777777777777768</v>
      </c>
      <c r="I91" s="140">
        <v>60963</v>
      </c>
      <c r="J91" s="140">
        <v>71340</v>
      </c>
      <c r="K91" s="161">
        <v>13.249019897314774</v>
      </c>
    </row>
    <row r="92" spans="1:11" ht="14.25">
      <c r="A92" s="139">
        <v>547</v>
      </c>
      <c r="B92" s="139" t="s">
        <v>562</v>
      </c>
      <c r="C92" s="140">
        <v>47</v>
      </c>
      <c r="D92" s="140">
        <v>48</v>
      </c>
      <c r="E92" s="161">
        <v>-8.510638297872342</v>
      </c>
      <c r="F92" s="140">
        <v>289</v>
      </c>
      <c r="G92" s="140">
        <v>282</v>
      </c>
      <c r="H92" s="161">
        <v>-11.764705882352944</v>
      </c>
      <c r="I92" s="140">
        <v>1055387</v>
      </c>
      <c r="J92" s="140">
        <v>902450</v>
      </c>
      <c r="K92" s="161">
        <v>-17.707532876565658</v>
      </c>
    </row>
    <row r="93" spans="1:11" ht="14.25">
      <c r="A93" s="139">
        <v>548</v>
      </c>
      <c r="B93" s="139" t="s">
        <v>563</v>
      </c>
      <c r="C93" s="140" t="s">
        <v>317</v>
      </c>
      <c r="D93" s="140" t="s">
        <v>317</v>
      </c>
      <c r="E93" s="140" t="s">
        <v>317</v>
      </c>
      <c r="F93" s="140" t="s">
        <v>317</v>
      </c>
      <c r="G93" s="140" t="s">
        <v>317</v>
      </c>
      <c r="H93" s="140" t="s">
        <v>317</v>
      </c>
      <c r="I93" s="140" t="s">
        <v>317</v>
      </c>
      <c r="J93" s="140" t="s">
        <v>317</v>
      </c>
      <c r="K93" s="140" t="s">
        <v>317</v>
      </c>
    </row>
    <row r="94" spans="1:11" ht="14.25">
      <c r="A94" s="139">
        <v>561</v>
      </c>
      <c r="B94" s="139" t="s">
        <v>564</v>
      </c>
      <c r="C94" s="140">
        <v>11</v>
      </c>
      <c r="D94" s="140">
        <v>11</v>
      </c>
      <c r="E94" s="161">
        <v>0</v>
      </c>
      <c r="F94" s="140">
        <v>79</v>
      </c>
      <c r="G94" s="140">
        <v>92</v>
      </c>
      <c r="H94" s="161">
        <v>16.455696202531644</v>
      </c>
      <c r="I94" s="140">
        <v>864864</v>
      </c>
      <c r="J94" s="140">
        <v>697561</v>
      </c>
      <c r="K94" s="161">
        <v>-19.34442871942872</v>
      </c>
    </row>
    <row r="95" spans="1:11" ht="14.25">
      <c r="A95" s="139">
        <v>562</v>
      </c>
      <c r="B95" s="139" t="s">
        <v>565</v>
      </c>
      <c r="C95" s="140">
        <v>16</v>
      </c>
      <c r="D95" s="140">
        <v>19</v>
      </c>
      <c r="E95" s="161">
        <v>0</v>
      </c>
      <c r="F95" s="140">
        <v>84</v>
      </c>
      <c r="G95" s="140">
        <v>88</v>
      </c>
      <c r="H95" s="161">
        <v>-9.523809523809524</v>
      </c>
      <c r="I95" s="140">
        <v>457556</v>
      </c>
      <c r="J95" s="140">
        <v>383781</v>
      </c>
      <c r="K95" s="161">
        <v>-17.152435985977675</v>
      </c>
    </row>
    <row r="96" spans="1:11" ht="14.25">
      <c r="A96" s="139">
        <v>563</v>
      </c>
      <c r="B96" s="139" t="s">
        <v>566</v>
      </c>
      <c r="C96" s="140">
        <v>19</v>
      </c>
      <c r="D96" s="140">
        <v>25</v>
      </c>
      <c r="E96" s="161">
        <v>10.526315789473696</v>
      </c>
      <c r="F96" s="140">
        <v>192</v>
      </c>
      <c r="G96" s="140">
        <v>124</v>
      </c>
      <c r="H96" s="161">
        <v>-44.791666666666664</v>
      </c>
      <c r="I96" s="140">
        <v>1179217</v>
      </c>
      <c r="J96" s="140">
        <v>938226</v>
      </c>
      <c r="K96" s="161">
        <v>-20.958059458098045</v>
      </c>
    </row>
    <row r="97" spans="1:11" ht="14.25">
      <c r="A97" s="139">
        <v>564</v>
      </c>
      <c r="B97" s="139" t="s">
        <v>567</v>
      </c>
      <c r="C97" s="140">
        <v>3</v>
      </c>
      <c r="D97" s="140">
        <v>3</v>
      </c>
      <c r="E97" s="161">
        <v>-33.333333333333336</v>
      </c>
      <c r="F97" s="140" t="s">
        <v>569</v>
      </c>
      <c r="G97" s="140" t="s">
        <v>569</v>
      </c>
      <c r="H97" s="140" t="s">
        <v>569</v>
      </c>
      <c r="I97" s="140" t="s">
        <v>569</v>
      </c>
      <c r="J97" s="140" t="s">
        <v>569</v>
      </c>
      <c r="K97" s="140" t="s">
        <v>569</v>
      </c>
    </row>
    <row r="98" spans="2:9" ht="14.25">
      <c r="B98" s="166"/>
      <c r="I98" s="167"/>
    </row>
    <row r="99" ht="14.25">
      <c r="B99" s="166"/>
    </row>
    <row r="100" ht="14.25">
      <c r="B100" s="166"/>
    </row>
    <row r="101" ht="14.25">
      <c r="B101" s="166"/>
    </row>
    <row r="102" ht="14.25">
      <c r="B102" s="166"/>
    </row>
    <row r="103" ht="14.25">
      <c r="B103" s="166"/>
    </row>
    <row r="104" ht="14.25">
      <c r="B104" s="166"/>
    </row>
    <row r="105" ht="14.25">
      <c r="B105" s="166"/>
    </row>
    <row r="106" ht="14.25">
      <c r="B106" s="166"/>
    </row>
    <row r="107" ht="14.25">
      <c r="B107" s="166"/>
    </row>
    <row r="108" ht="14.25">
      <c r="B108" s="166"/>
    </row>
    <row r="109" ht="14.25">
      <c r="B109" s="166"/>
    </row>
    <row r="110" ht="14.25">
      <c r="B110" s="166"/>
    </row>
    <row r="111" ht="14.25">
      <c r="B111" s="166"/>
    </row>
    <row r="112" ht="14.25">
      <c r="B112" s="166"/>
    </row>
    <row r="113" ht="14.25">
      <c r="B113" s="166"/>
    </row>
    <row r="114" ht="14.25">
      <c r="B114" s="166"/>
    </row>
    <row r="115" ht="14.25">
      <c r="B115" s="166"/>
    </row>
    <row r="116" ht="14.25">
      <c r="B116" s="166"/>
    </row>
    <row r="117" ht="14.25">
      <c r="B117" s="166"/>
    </row>
    <row r="118" ht="14.25">
      <c r="B118" s="166"/>
    </row>
  </sheetData>
  <printOptions/>
  <pageMargins left="0.75" right="0.75" top="1" bottom="1" header="0.512" footer="0.51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福島県企画調整部統計調査課</dc:creator>
  <cp:keywords/>
  <dc:description/>
  <cp:lastModifiedBy>統計調査課</cp:lastModifiedBy>
  <cp:lastPrinted>2002-06-13T08:11:46Z</cp:lastPrinted>
  <dcterms:created xsi:type="dcterms:W3CDTF">2000-07-03T00:41:47Z</dcterms:created>
  <dcterms:modified xsi:type="dcterms:W3CDTF">2002-06-13T08:11:52Z</dcterms:modified>
  <cp:category/>
  <cp:version/>
  <cp:contentType/>
  <cp:contentStatus/>
</cp:coreProperties>
</file>