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C38" i="9"/>
  <c r="BW37" i="9"/>
  <c r="BE37" i="9"/>
  <c r="AM37" i="9"/>
  <c r="BW36" i="9"/>
  <c r="CO34" i="9" s="1"/>
  <c r="CO35" i="9" s="1"/>
  <c r="CO36" i="9" s="1"/>
  <c r="CO37" i="9" s="1"/>
  <c r="CO38" i="9" s="1"/>
  <c r="CO39" i="9" s="1"/>
  <c r="CO40" i="9" s="1"/>
  <c r="CO41" i="9" s="1"/>
  <c r="CO42" i="9" s="1"/>
  <c r="CO43" i="9" s="1"/>
  <c r="AM36" i="9"/>
  <c r="BW35" i="9"/>
  <c r="BW34" i="9"/>
  <c r="C34" i="9"/>
  <c r="C35" i="9" s="1"/>
  <c r="C36" i="9" l="1"/>
  <c r="C37"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alcChain>
</file>

<file path=xl/sharedStrings.xml><?xml version="1.0" encoding="utf-8"?>
<sst xmlns="http://schemas.openxmlformats.org/spreadsheetml/2006/main" count="941" uniqueCount="565">
  <si>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</si>
  <si>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</si>
  <si>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</si>
  <si>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</si>
  <si>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</si>
  <si>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</si>
  <si>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</si>
  <si>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</si>
  <si>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</si>
  <si>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</si>
  <si>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</si>
  <si>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</si>
  <si>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</si>
  <si>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</si>
  <si>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</si>
  <si>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</si>
  <si>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</si>
  <si>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</si>
  <si>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</si>
  <si>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</si>
  <si>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</si>
  <si>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</si>
  <si>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</si>
  <si>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</si>
  <si>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</si>
  <si>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</si>
  <si>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</si>
  <si>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</si>
  <si>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</si>
  <si>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</si>
  <si>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</si>
  <si>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</si>
  <si>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</si>
  <si>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</si>
  <si>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</si>
  <si>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</si>
  <si>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</si>
  <si>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</si>
  <si>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</si>
  <si>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</si>
  <si>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</si>
  <si>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</si>
  <si>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</si>
  <si>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</si>
  <si>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</si>
  <si>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</si>
  <si>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</si>
  <si>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</si>
  <si>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</si>
  <si>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</si>
  <si>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</si>
  <si>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</si>
  <si>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</si>
  <si>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</si>
  <si>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</si>
  <si>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</si>
  <si>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</si>
  <si>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</si>
  <si>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</si>
  <si>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</si>
  <si>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</si>
  <si>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</si>
  <si>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</si>
  <si>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</si>
  <si>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</si>
  <si>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</si>
  <si>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</si>
  <si>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</si>
  <si>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</si>
  <si>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</si>
  <si>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</si>
  <si>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</si>
  <si>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</si>
  <si>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</si>
  <si>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</si>
  <si>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</si>
  <si>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</si>
  <si>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</si>
  <si>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</si>
  <si>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</si>
  <si>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</si>
  <si>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</si>
  <si>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いわき市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</si>
  <si>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</si>
  <si>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</si>
  <si>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</si>
  <si>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</si>
  <si>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</si>
  <si>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</si>
  <si>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</si>
  <si>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</si>
  <si>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</si>
  <si>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</si>
  <si>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</si>
  <si>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</si>
  <si>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</si>
  <si>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</si>
  <si>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</si>
  <si>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</si>
  <si>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</si>
  <si>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</si>
  <si>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</si>
  <si>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</si>
  <si>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</si>
  <si>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</si>
  <si>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</si>
  <si>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</si>
  <si>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</si>
  <si>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</si>
  <si>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</si>
  <si>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</si>
  <si>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</si>
  <si>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</si>
  <si>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</si>
  <si>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</si>
  <si>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</si>
  <si>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</si>
  <si>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</si>
  <si>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</si>
  <si>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</si>
  <si>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</si>
  <si>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</si>
  <si>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</si>
  <si>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</si>
  <si>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</si>
  <si>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</si>
  <si>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</si>
  <si>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</si>
  <si>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</si>
  <si>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</si>
  <si>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</si>
  <si>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</si>
  <si>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</si>
  <si>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</si>
  <si>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</si>
  <si>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</si>
  <si>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</si>
  <si>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</si>
  <si>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</si>
  <si>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</si>
  <si>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</si>
  <si>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</si>
  <si>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</si>
  <si>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</si>
  <si>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</si>
  <si>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</si>
  <si>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</si>
  <si>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</si>
  <si>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</si>
  <si>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</si>
  <si>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</si>
  <si>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</si>
  <si>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</si>
  <si>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</si>
  <si>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</si>
  <si>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</si>
  <si>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</si>
  <si>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</si>
  <si>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</si>
  <si>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</si>
  <si>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</si>
  <si>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</si>
  <si>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</si>
  <si>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</si>
  <si>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</si>
  <si>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</si>
  <si>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</si>
  <si>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</si>
  <si>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</si>
  <si>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</si>
  <si>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</si>
  <si>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</si>
  <si>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</si>
  <si>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</si>
  <si>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</si>
  <si>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</si>
  <si>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</si>
  <si>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</si>
  <si>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</si>
  <si>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</si>
  <si>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</si>
  <si>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</si>
  <si>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</si>
  <si>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</si>
  <si>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</si>
  <si>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</si>
  <si>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</si>
  <si>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</si>
  <si>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</si>
  <si>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</si>
  <si>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</si>
  <si>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</si>
  <si>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</si>
  <si>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</si>
  <si>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</si>
  <si>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</si>
  <si>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福島県いわき市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</si>
  <si>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</si>
  <si>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</si>
  <si>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</si>
  <si>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</si>
  <si>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</si>
  <si>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</si>
  <si>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</si>
  <si>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</si>
  <si>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</si>
  <si>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</si>
  <si>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</si>
  <si>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</si>
  <si>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</si>
  <si>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</si>
  <si>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</si>
  <si>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</si>
  <si>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</si>
  <si>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</si>
  <si>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</si>
  <si>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</si>
  <si>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</si>
  <si>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</si>
  <si>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</si>
  <si>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</si>
  <si>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</si>
  <si>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</si>
  <si>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</si>
  <si>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</si>
  <si>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</si>
  <si>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</si>
  <si>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</si>
  <si>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</si>
  <si>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</si>
  <si>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</si>
  <si>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</si>
  <si>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</si>
  <si>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</si>
  <si>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</si>
  <si>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</si>
  <si>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</si>
  <si>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</si>
  <si>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</si>
  <si>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</si>
  <si>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</si>
  <si>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</si>
  <si>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</si>
  <si>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</si>
  <si>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</si>
  <si>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</si>
  <si>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</si>
  <si>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</si>
  <si>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</si>
  <si>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</si>
  <si>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</si>
  <si>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</si>
  <si>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</si>
  <si>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</si>
  <si>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</si>
  <si>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</si>
  <si>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</si>
  <si>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</si>
  <si>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</si>
  <si>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</si>
  <si>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</si>
  <si>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</si>
  <si>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</si>
  <si>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</si>
  <si>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</si>
  <si>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</si>
  <si>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</si>
  <si>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</si>
  <si>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</si>
  <si>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</si>
  <si>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</si>
  <si>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</si>
  <si>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</si>
  <si>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</si>
  <si>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</si>
  <si>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</si>
  <si>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</si>
  <si>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</si>
  <si>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</si>
  <si>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</si>
  <si>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</si>
  <si>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</si>
  <si>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</si>
  <si>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</si>
  <si>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</si>
  <si>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</si>
  <si>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</si>
  <si>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</si>
  <si>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</si>
  <si>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</si>
  <si>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</si>
  <si>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</si>
  <si>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</si>
  <si>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</si>
  <si>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</si>
  <si>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</si>
  <si>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</si>
  <si>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</si>
  <si>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</si>
  <si>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</si>
  <si>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</si>
  <si>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</si>
  <si>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</si>
  <si>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</si>
  <si>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</si>
  <si>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</si>
  <si>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</si>
  <si>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</si>
  <si>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</si>
  <si>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</si>
  <si>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</si>
  <si>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</si>
  <si>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</si>
  <si>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</si>
  <si>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</si>
  <si>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</si>
  <si>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</si>
  <si>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</si>
  <si>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</si>
  <si>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</si>
  <si>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</si>
  <si>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</si>
  <si>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</si>
  <si>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</si>
  <si>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</si>
  <si>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</si>
  <si>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</si>
  <si>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</si>
  <si>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</si>
  <si>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</si>
  <si>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</si>
  <si>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</si>
  <si>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</si>
  <si>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</si>
  <si>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</si>
  <si>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</si>
  <si>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</si>
  <si>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</si>
  <si>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</si>
  <si>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</si>
  <si>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</si>
  <si>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</si>
  <si>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</si>
  <si>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</si>
  <si>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</si>
  <si>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</si>
  <si>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</si>
  <si>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福島県いわき市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</si>
  <si>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</si>
  <si>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</si>
  <si>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</si>
  <si>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</si>
  <si>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</si>
  <si>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</si>
  <si>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</si>
  <si>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</si>
  <si>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</si>
  <si>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</si>
  <si>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</si>
  <si>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</si>
  <si>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</si>
  <si>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</si>
  <si>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</si>
  <si>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</si>
  <si>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</si>
  <si>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</si>
  <si>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</si>
  <si>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</si>
  <si>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母子寡婦福祉資金貸付金特別会計</t>
    <phoneticPr fontId="5"/>
  </si>
  <si>
    <t>土地区画整理事業特別会計</t>
    <phoneticPr fontId="5"/>
  </si>
  <si>
    <t>地域汚水処理事業特別会計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</si>
  <si>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</si>
  <si>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</si>
  <si>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</si>
  <si>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</si>
  <si>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</si>
  <si>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</si>
  <si>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</si>
  <si>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</si>
  <si>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</si>
  <si>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</si>
  <si>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</si>
  <si>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</si>
  <si>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</si>
  <si>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</si>
  <si>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</si>
  <si>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後期高齢者医療特別会計</t>
    <phoneticPr fontId="5"/>
  </si>
  <si>
    <t>介護保険特別会計</t>
    <phoneticPr fontId="5"/>
  </si>
  <si>
    <t>競輪事業特別会計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</si>
  <si>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</si>
  <si>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</si>
  <si>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</si>
  <si>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</si>
  <si>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</si>
  <si>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中央卸売市場事業特別会計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</si>
  <si>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</si>
  <si>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</si>
  <si>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</si>
  <si>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</si>
  <si>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</si>
  <si>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</si>
  <si>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</si>
  <si>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</si>
  <si>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</si>
  <si>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</si>
  <si>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</si>
  <si>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</si>
  <si>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</si>
  <si>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</si>
  <si>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</si>
  <si>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</si>
  <si>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</si>
  <si>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</si>
  <si>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</si>
  <si>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</si>
  <si>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</si>
  <si>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</si>
  <si>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</si>
  <si>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</si>
  <si>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</si>
  <si>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</si>
  <si>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</si>
  <si>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</si>
  <si>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</si>
  <si>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</si>
  <si>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</si>
  <si>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</si>
  <si>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</si>
  <si>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</si>
  <si>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</si>
  <si>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</si>
  <si>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</si>
  <si>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</si>
  <si>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</si>
  <si>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</si>
  <si>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</si>
  <si>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</si>
  <si>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</si>
  <si>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</si>
  <si>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</si>
  <si>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</si>
  <si>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</si>
  <si>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</si>
  <si>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</si>
  <si>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</si>
  <si>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</si>
  <si>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</si>
  <si>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</si>
  <si>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</si>
  <si>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</si>
  <si>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</si>
  <si>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</si>
  <si>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</si>
  <si>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</si>
  <si>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</si>
  <si>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</si>
  <si>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</si>
  <si>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</si>
  <si>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</si>
  <si>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</si>
  <si>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</si>
  <si>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</si>
  <si>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</si>
  <si>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</si>
  <si>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</si>
  <si>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</si>
  <si>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</si>
  <si>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</si>
  <si>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</si>
  <si>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</si>
  <si>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</si>
  <si>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</si>
  <si>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</si>
  <si>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</si>
  <si>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</si>
  <si>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</si>
  <si>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</si>
  <si>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</si>
  <si>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</si>
  <si>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</si>
  <si>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</si>
  <si>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</si>
  <si>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</si>
  <si>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</si>
  <si>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</si>
  <si>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</si>
  <si>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</si>
  <si>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</si>
  <si>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</si>
  <si>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</si>
  <si>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</si>
  <si>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</si>
  <si>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</si>
  <si>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</si>
  <si>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</si>
  <si>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</si>
  <si>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</si>
  <si>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</si>
  <si>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</si>
  <si>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</si>
  <si>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</si>
  <si>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</si>
  <si>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</si>
  <si>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</si>
  <si>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</si>
  <si>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</si>
  <si>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</si>
  <si>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</si>
  <si>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</si>
  <si>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</si>
  <si>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</si>
  <si>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</si>
  <si>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</si>
  <si>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</si>
  <si>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</si>
  <si>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</si>
  <si>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</si>
  <si>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</si>
  <si>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</si>
  <si>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</si>
  <si>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</si>
  <si>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</si>
  <si>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</si>
  <si>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</si>
  <si>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</si>
  <si>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</si>
  <si>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</si>
  <si>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</si>
  <si>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0.25</t>
  </si>
  <si>
    <t>土地区画整理事業特別会計</t>
  </si>
  <si>
    <t>▲ 2.61</t>
  </si>
  <si>
    <t>水道事業会計</t>
  </si>
  <si>
    <t>一般会計</t>
  </si>
  <si>
    <t>病院事業会計</t>
  </si>
  <si>
    <t>国民健康保険事業（事業勘定）特別会計</t>
  </si>
  <si>
    <t>競輪事業特別会計</t>
  </si>
  <si>
    <t>介護保険特別会計</t>
  </si>
  <si>
    <t>地域汚水処理事業特別会計</t>
  </si>
  <si>
    <t>その他会計（赤字）</t>
  </si>
  <si>
    <t>▲ 0.08</t>
  </si>
  <si>
    <t>その他会計（黒字）</t>
  </si>
  <si>
    <t>いわき市国際交流協会</t>
    <rPh sb="3" eb="4">
      <t>シ</t>
    </rPh>
    <rPh sb="4" eb="6">
      <t>コクサイ</t>
    </rPh>
    <rPh sb="6" eb="8">
      <t>コウリュウ</t>
    </rPh>
    <rPh sb="8" eb="10">
      <t>キョウカイ</t>
    </rPh>
    <phoneticPr fontId="2"/>
  </si>
  <si>
    <t>常磐湯本温泉</t>
    <rPh sb="0" eb="2">
      <t>ジョウバン</t>
    </rPh>
    <rPh sb="2" eb="4">
      <t>ユモト</t>
    </rPh>
    <rPh sb="4" eb="6">
      <t>オンセン</t>
    </rPh>
    <phoneticPr fontId="2"/>
  </si>
  <si>
    <t>いわき市社会福祉施設事業団</t>
    <rPh sb="3" eb="4">
      <t>シ</t>
    </rPh>
    <rPh sb="4" eb="6">
      <t>シャカイ</t>
    </rPh>
    <rPh sb="6" eb="8">
      <t>フクシ</t>
    </rPh>
    <rPh sb="8" eb="10">
      <t>シセツ</t>
    </rPh>
    <rPh sb="10" eb="13">
      <t>ジギョウダン</t>
    </rPh>
    <phoneticPr fontId="2"/>
  </si>
  <si>
    <t>いわきの里鬼ヶ城</t>
    <rPh sb="4" eb="5">
      <t>サト</t>
    </rPh>
    <rPh sb="5" eb="6">
      <t>オニ</t>
    </rPh>
    <rPh sb="7" eb="8">
      <t>シロ</t>
    </rPh>
    <phoneticPr fontId="2"/>
  </si>
  <si>
    <t>いわき勤労福祉事業団</t>
    <rPh sb="3" eb="5">
      <t>キンロウ</t>
    </rPh>
    <rPh sb="5" eb="7">
      <t>フクシ</t>
    </rPh>
    <rPh sb="7" eb="10">
      <t>ジギョウダン</t>
    </rPh>
    <phoneticPr fontId="2"/>
  </si>
  <si>
    <t>いわき市勤労者福祉サービスセンター</t>
    <rPh sb="3" eb="4">
      <t>シ</t>
    </rPh>
    <rPh sb="4" eb="7">
      <t>キンロウシャ</t>
    </rPh>
    <rPh sb="7" eb="9">
      <t>フクシ</t>
    </rPh>
    <phoneticPr fontId="2"/>
  </si>
  <si>
    <t>いわき市産業振興公社</t>
    <rPh sb="3" eb="4">
      <t>シ</t>
    </rPh>
    <rPh sb="4" eb="6">
      <t>サンギョウ</t>
    </rPh>
    <rPh sb="6" eb="8">
      <t>シンコウ</t>
    </rPh>
    <rPh sb="8" eb="10">
      <t>コウシャ</t>
    </rPh>
    <phoneticPr fontId="2"/>
  </si>
  <si>
    <t>いわき市観光物産センター</t>
    <rPh sb="3" eb="4">
      <t>シ</t>
    </rPh>
    <rPh sb="4" eb="6">
      <t>カンコウ</t>
    </rPh>
    <rPh sb="6" eb="8">
      <t>ブッサン</t>
    </rPh>
    <phoneticPr fontId="2"/>
  </si>
  <si>
    <t>いわきニュータウンセンター</t>
    <phoneticPr fontId="2"/>
  </si>
  <si>
    <t>いわき市土地開発公社</t>
    <rPh sb="3" eb="4">
      <t>シ</t>
    </rPh>
    <rPh sb="4" eb="6">
      <t>トチ</t>
    </rPh>
    <rPh sb="6" eb="8">
      <t>カイハツ</t>
    </rPh>
    <rPh sb="8" eb="10">
      <t>コウシャ</t>
    </rPh>
    <phoneticPr fontId="2"/>
  </si>
  <si>
    <t>いわき市公園緑地観光公社</t>
    <rPh sb="3" eb="4">
      <t>シ</t>
    </rPh>
    <rPh sb="4" eb="6">
      <t>コウエン</t>
    </rPh>
    <rPh sb="6" eb="8">
      <t>リョクチ</t>
    </rPh>
    <rPh sb="8" eb="10">
      <t>カンコウ</t>
    </rPh>
    <rPh sb="10" eb="12">
      <t>コウシャ</t>
    </rPh>
    <phoneticPr fontId="2"/>
  </si>
  <si>
    <t>いわき市潮学生寮</t>
    <rPh sb="3" eb="4">
      <t>シ</t>
    </rPh>
    <rPh sb="4" eb="5">
      <t>ウシオ</t>
    </rPh>
    <rPh sb="5" eb="8">
      <t>ガクセイリョウ</t>
    </rPh>
    <phoneticPr fontId="2"/>
  </si>
  <si>
    <t>いわき市教育文化事業団</t>
    <rPh sb="3" eb="4">
      <t>シ</t>
    </rPh>
    <rPh sb="4" eb="6">
      <t>キョウイク</t>
    </rPh>
    <rPh sb="6" eb="8">
      <t>ブンカ</t>
    </rPh>
    <rPh sb="8" eb="11">
      <t>ジギョウダン</t>
    </rPh>
    <phoneticPr fontId="2"/>
  </si>
  <si>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</si>
  <si>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</si>
  <si>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</si>
  <si>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福島県市町村総合事務組合（消防賞じゅつ特別会計）</t>
    <rPh sb="0" eb="3">
      <t>フクシマケン</t>
    </rPh>
    <rPh sb="3" eb="6">
      <t>シチョウソン</t>
    </rPh>
    <rPh sb="6" eb="8">
      <t>ソウゴウ</t>
    </rPh>
    <rPh sb="8" eb="10">
      <t>ジム</t>
    </rPh>
    <rPh sb="10" eb="12">
      <t>クミアイ</t>
    </rPh>
    <rPh sb="13" eb="15">
      <t>ショウボウ</t>
    </rPh>
    <rPh sb="15" eb="16">
      <t>ショウ</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</si>
  <si>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</si>
  <si>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</si>
  <si>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</si>
  <si>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</si>
  <si>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</si>
  <si>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phoneticPr fontId="5"/>
  </si>
  <si>
    <t>法適用企業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</si>
</sst>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25288</c:v>
                </c:pt>
                <c:pt idx="1">
                  <c:v>22236</c:v>
                </c:pt>
                <c:pt idx="2">
                  <c:v>39352</c:v>
                </c:pt>
                <c:pt idx="3">
                  <c:v>112309</c:v>
                </c:pt>
                <c:pt idx="4">
                  <c:v>143980</c:v>
                </c:pt>
              </c:numCache>
            </c:numRef>
          </c:val>
          <c:smooth val="0"/>
        </c:ser>
        <c:dLbls>
          <c:showLegendKey val="0"/>
          <c:showVal val="0"/>
          <c:showCatName val="0"/>
          <c:showSerName val="0"/>
          <c:showPercent val="0"/>
          <c:showBubbleSize val="0"/>
        </c:dLbls>
        <c:marker val="1"/>
        <c:smooth val="0"/>
        <c:axId val="194275200"/>
        <c:axId val="185548800"/>
      </c:lineChart>
      <c:catAx>
        <c:axId val="194275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548800"/>
        <c:crosses val="autoZero"/>
        <c:auto val="1"/>
        <c:lblAlgn val="ctr"/>
        <c:lblOffset val="100"/>
        <c:tickLblSkip val="1"/>
        <c:tickMarkSkip val="1"/>
        <c:noMultiLvlLbl val="0"/>
      </c:catAx>
      <c:valAx>
        <c:axId val="1855488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275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5.0999999999999996</c:v>
                </c:pt>
                <c:pt idx="1">
                  <c:v>4.54</c:v>
                </c:pt>
                <c:pt idx="2">
                  <c:v>6.64</c:v>
                </c:pt>
                <c:pt idx="3">
                  <c:v>9.3800000000000008</c:v>
                </c:pt>
                <c:pt idx="4">
                  <c:v>7.48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10.56</c:v>
                </c:pt>
                <c:pt idx="1">
                  <c:v>11.59</c:v>
                </c:pt>
                <c:pt idx="2">
                  <c:v>13.89</c:v>
                </c:pt>
                <c:pt idx="3">
                  <c:v>14.57</c:v>
                </c:pt>
                <c:pt idx="4">
                  <c:v>16.13</c:v>
                </c:pt>
              </c:numCache>
            </c:numRef>
          </c:val>
        </c:ser>
        <c:dLbls>
          <c:showLegendKey val="0"/>
          <c:showVal val="0"/>
          <c:showCatName val="0"/>
          <c:showSerName val="0"/>
          <c:showPercent val="0"/>
          <c:showBubbleSize val="0"/>
        </c:dLbls>
        <c:gapWidth val="250"/>
        <c:overlap val="100"/>
        <c:axId val="185606528"/>
        <c:axId val="185608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5.66</c:v>
                </c:pt>
                <c:pt idx="1">
                  <c:v>0.31</c:v>
                </c:pt>
                <c:pt idx="2">
                  <c:v>4.2699999999999996</c:v>
                </c:pt>
                <c:pt idx="3">
                  <c:v>3.58</c:v>
                </c:pt>
                <c:pt idx="4">
                  <c:v>-0.25</c:v>
                </c:pt>
              </c:numCache>
            </c:numRef>
          </c:val>
          <c:smooth val="0"/>
        </c:ser>
        <c:dLbls>
          <c:showLegendKey val="0"/>
          <c:showVal val="0"/>
          <c:showCatName val="0"/>
          <c:showSerName val="0"/>
          <c:showPercent val="0"/>
          <c:showBubbleSize val="0"/>
        </c:dLbls>
        <c:marker val="1"/>
        <c:smooth val="0"/>
        <c:axId val="185606528"/>
        <c:axId val="185608448"/>
      </c:lineChart>
      <c:catAx>
        <c:axId val="18560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608448"/>
        <c:crosses val="autoZero"/>
        <c:auto val="1"/>
        <c:lblAlgn val="ctr"/>
        <c:lblOffset val="100"/>
        <c:tickLblSkip val="1"/>
        <c:tickMarkSkip val="1"/>
        <c:noMultiLvlLbl val="0"/>
      </c:catAx>
      <c:valAx>
        <c:axId val="18560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60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0.02</c:v>
                </c:pt>
                <c:pt idx="4">
                  <c:v>#N/A</c:v>
                </c:pt>
                <c:pt idx="5">
                  <c:v>0.25</c:v>
                </c:pt>
                <c:pt idx="6">
                  <c:v>#N/A</c:v>
                </c:pt>
                <c:pt idx="7">
                  <c:v>0.04</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0.08</c:v>
                </c:pt>
                <c:pt idx="3">
                  <c:v>#N/A</c:v>
                </c:pt>
                <c:pt idx="4">
                  <c:v>0</c:v>
                </c:pt>
                <c:pt idx="5">
                  <c:v>0</c:v>
                </c:pt>
                <c:pt idx="6">
                  <c:v>0</c:v>
                </c:pt>
                <c:pt idx="7">
                  <c:v>0</c:v>
                </c:pt>
                <c:pt idx="8">
                  <c:v>0</c:v>
                </c:pt>
                <c:pt idx="9">
                  <c:v>0</c:v>
                </c:pt>
              </c:numCache>
            </c:numRef>
          </c:val>
        </c:ser>
        <c:ser>
          <c:idx val="2"/>
          <c:order val="2"/>
          <c:tx>
            <c:strRef>
              <c:f>データシート!$A$29</c:f>
              <c:strCache>
                <c:ptCount val="1"/>
                <c:pt idx="0">
                  <c:v>地域汚水処理事業特別会計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0.31</c:v>
                </c:pt>
                <c:pt idx="2">
                  <c:v>#N/A</c:v>
                </c:pt>
                <c:pt idx="3">
                  <c:v>0.35</c:v>
                </c:pt>
                <c:pt idx="4">
                  <c:v>#N/A</c:v>
                </c:pt>
                <c:pt idx="5">
                  <c:v>0.39</c:v>
                </c:pt>
                <c:pt idx="6">
                  <c:v>#N/A</c:v>
                </c:pt>
                <c:pt idx="7">
                  <c:v>0.43</c:v>
                </c:pt>
                <c:pt idx="8">
                  <c:v>#N/A</c:v>
                </c:pt>
                <c:pt idx="9">
                  <c:v>0.46</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0.28000000000000003</c:v>
                </c:pt>
                <c:pt idx="2">
                  <c:v>#N/A</c:v>
                </c:pt>
                <c:pt idx="3">
                  <c:v>0.96</c:v>
                </c:pt>
                <c:pt idx="4">
                  <c:v>#N/A</c:v>
                </c:pt>
                <c:pt idx="5">
                  <c:v>1.19</c:v>
                </c:pt>
                <c:pt idx="6">
                  <c:v>#N/A</c:v>
                </c:pt>
                <c:pt idx="7">
                  <c:v>1.36</c:v>
                </c:pt>
                <c:pt idx="8">
                  <c:v>#N/A</c:v>
                </c:pt>
                <c:pt idx="9">
                  <c:v>0.78</c:v>
                </c:pt>
              </c:numCache>
            </c:numRef>
          </c:val>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0.24</c:v>
                </c:pt>
                <c:pt idx="2">
                  <c:v>#N/A</c:v>
                </c:pt>
                <c:pt idx="3">
                  <c:v>0.6</c:v>
                </c:pt>
                <c:pt idx="4">
                  <c:v>#N/A</c:v>
                </c:pt>
                <c:pt idx="5">
                  <c:v>1.27</c:v>
                </c:pt>
                <c:pt idx="6">
                  <c:v>#N/A</c:v>
                </c:pt>
                <c:pt idx="7">
                  <c:v>1.39</c:v>
                </c:pt>
                <c:pt idx="8">
                  <c:v>#N/A</c:v>
                </c:pt>
                <c:pt idx="9">
                  <c:v>0.78</c:v>
                </c:pt>
              </c:numCache>
            </c:numRef>
          </c:val>
        </c:ser>
        <c:ser>
          <c:idx val="5"/>
          <c:order val="5"/>
          <c:tx>
            <c:strRef>
              <c:f>データシート!$A$32</c:f>
              <c:strCache>
                <c:ptCount val="1"/>
                <c:pt idx="0">
                  <c:v>国民健康保険事業（事業勘定）特別会計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1.31</c:v>
                </c:pt>
                <c:pt idx="2">
                  <c:v>#N/A</c:v>
                </c:pt>
                <c:pt idx="3">
                  <c:v>1.99</c:v>
                </c:pt>
                <c:pt idx="4">
                  <c:v>#N/A</c:v>
                </c:pt>
                <c:pt idx="5">
                  <c:v>3.86</c:v>
                </c:pt>
                <c:pt idx="6">
                  <c:v>#N/A</c:v>
                </c:pt>
                <c:pt idx="7">
                  <c:v>3.36</c:v>
                </c:pt>
                <c:pt idx="8">
                  <c:v>#N/A</c:v>
                </c:pt>
                <c:pt idx="9">
                  <c:v>4.1900000000000004</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1.49</c:v>
                </c:pt>
                <c:pt idx="2">
                  <c:v>#N/A</c:v>
                </c:pt>
                <c:pt idx="3">
                  <c:v>1.52</c:v>
                </c:pt>
                <c:pt idx="4">
                  <c:v>#N/A</c:v>
                </c:pt>
                <c:pt idx="5">
                  <c:v>3.52</c:v>
                </c:pt>
                <c:pt idx="6">
                  <c:v>#N/A</c:v>
                </c:pt>
                <c:pt idx="7">
                  <c:v>5.28</c:v>
                </c:pt>
                <c:pt idx="8">
                  <c:v>#N/A</c:v>
                </c:pt>
                <c:pt idx="9">
                  <c:v>6.84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4.7699999999999996</c:v>
                </c:pt>
                <c:pt idx="2">
                  <c:v>#N/A</c:v>
                </c:pt>
                <c:pt idx="3">
                  <c:v>4.18</c:v>
                </c:pt>
                <c:pt idx="4">
                  <c:v>#N/A</c:v>
                </c:pt>
                <c:pt idx="5">
                  <c:v>6.28</c:v>
                </c:pt>
                <c:pt idx="6">
                  <c:v>#N/A</c:v>
                </c:pt>
                <c:pt idx="7">
                  <c:v>9</c:v>
                </c:pt>
                <c:pt idx="8">
                  <c:v>#N/A</c:v>
                </c:pt>
                <c:pt idx="9">
                  <c:v>9.66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8.98</c:v>
                </c:pt>
                <c:pt idx="2">
                  <c:v>#N/A</c:v>
                </c:pt>
                <c:pt idx="3">
                  <c:v>9.2200000000000006</c:v>
                </c:pt>
                <c:pt idx="4">
                  <c:v>#N/A</c:v>
                </c:pt>
                <c:pt idx="5">
                  <c:v>9.94</c:v>
                </c:pt>
                <c:pt idx="6">
                  <c:v>#N/A</c:v>
                </c:pt>
                <c:pt idx="7">
                  <c:v>10.97</c:v>
                </c:pt>
                <c:pt idx="8">
                  <c:v>#N/A</c:v>
                </c:pt>
                <c:pt idx="9">
                  <c:v>11.39</c:v>
                </c:pt>
              </c:numCache>
            </c:numRef>
          </c:val>
        </c:ser>
        <c:ser>
          <c:idx val="9"/>
          <c:order val="9"/>
          <c:tx>
            <c:strRef>
              <c:f>データシート!$A$36</c:f>
              <c:strCache>
                <c:ptCount val="1"/>
                <c:pt idx="0">
                  <c:v>土地区画整理事業特別会計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2.61</c:v>
                </c:pt>
                <c:pt idx="9">
                  <c:v>#N/A</c:v>
                </c:pt>
              </c:numCache>
            </c:numRef>
          </c:val>
        </c:ser>
        <c:dLbls>
          <c:showLegendKey val="0"/>
          <c:showVal val="0"/>
          <c:showCatName val="0"/>
          <c:showSerName val="0"/>
          <c:showPercent val="0"/>
          <c:showBubbleSize val="0"/>
        </c:dLbls>
        <c:gapWidth val="150"/>
        <c:overlap val="100"/>
        <c:axId val="195311872"/>
        <c:axId val="195313664"/>
      </c:barChart>
      <c:catAx>
        <c:axId val="19531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313664"/>
        <c:crosses val="autoZero"/>
        <c:auto val="1"/>
        <c:lblAlgn val="ctr"/>
        <c:lblOffset val="100"/>
        <c:tickLblSkip val="1"/>
        <c:tickMarkSkip val="1"/>
        <c:noMultiLvlLbl val="0"/>
      </c:catAx>
      <c:valAx>
        <c:axId val="195313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311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13614</c:v>
                </c:pt>
                <c:pt idx="5">
                  <c:v>13462</c:v>
                </c:pt>
                <c:pt idx="8">
                  <c:v>13253</c:v>
                </c:pt>
                <c:pt idx="11">
                  <c:v>13024</c:v>
                </c:pt>
                <c:pt idx="14">
                  <c:v>12765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972</c:v>
                </c:pt>
                <c:pt idx="3">
                  <c:v>972</c:v>
                </c:pt>
                <c:pt idx="6">
                  <c:v>973</c:v>
                </c:pt>
                <c:pt idx="9">
                  <c:v>973</c:v>
                </c:pt>
                <c:pt idx="12">
                  <c:v>1840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c:v>
                </c:pt>
                <c:pt idx="3">
                  <c:v>3</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3755</c:v>
                </c:pt>
                <c:pt idx="3">
                  <c:v>3738</c:v>
                </c:pt>
                <c:pt idx="6">
                  <c:v>3743</c:v>
                </c:pt>
                <c:pt idx="9">
                  <c:v>3308</c:v>
                </c:pt>
                <c:pt idx="12">
                  <c:v>3134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16668</c:v>
                </c:pt>
                <c:pt idx="3">
                  <c:v>17000</c:v>
                </c:pt>
                <c:pt idx="6">
                  <c:v>16276</c:v>
                </c:pt>
                <c:pt idx="9">
                  <c:v>15136</c:v>
                </c:pt>
                <c:pt idx="12">
                  <c:v>14490</c:v>
                </c:pt>
              </c:numCache>
            </c:numRef>
          </c:val>
        </c:ser>
        <c:dLbls>
          <c:showLegendKey val="0"/>
          <c:showVal val="0"/>
          <c:showCatName val="0"/>
          <c:showSerName val="0"/>
          <c:showPercent val="0"/>
          <c:showBubbleSize val="0"/>
        </c:dLbls>
        <c:gapWidth val="100"/>
        <c:overlap val="100"/>
        <c:axId val="194393984"/>
        <c:axId val="194408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7784</c:v>
                </c:pt>
                <c:pt idx="2">
                  <c:v>#N/A</c:v>
                </c:pt>
                <c:pt idx="3">
                  <c:v>#N/A</c:v>
                </c:pt>
                <c:pt idx="4">
                  <c:v>8251</c:v>
                </c:pt>
                <c:pt idx="5">
                  <c:v>#N/A</c:v>
                </c:pt>
                <c:pt idx="6">
                  <c:v>#N/A</c:v>
                </c:pt>
                <c:pt idx="7">
                  <c:v>7742</c:v>
                </c:pt>
                <c:pt idx="8">
                  <c:v>#N/A</c:v>
                </c:pt>
                <c:pt idx="9">
                  <c:v>#N/A</c:v>
                </c:pt>
                <c:pt idx="10">
                  <c:v>6396</c:v>
                </c:pt>
                <c:pt idx="11">
                  <c:v>#N/A</c:v>
                </c:pt>
                <c:pt idx="12">
                  <c:v>#N/A</c:v>
                </c:pt>
                <c:pt idx="13">
                  <c:v>6702</c:v>
                </c:pt>
                <c:pt idx="14">
                  <c:v>#N/A</c:v>
                </c:pt>
              </c:numCache>
            </c:numRef>
          </c:val>
          <c:smooth val="0"/>
        </c:ser>
        <c:dLbls>
          <c:showLegendKey val="0"/>
          <c:showVal val="0"/>
          <c:showCatName val="0"/>
          <c:showSerName val="0"/>
          <c:showPercent val="0"/>
          <c:showBubbleSize val="0"/>
        </c:dLbls>
        <c:marker val="1"/>
        <c:smooth val="0"/>
        <c:axId val="194393984"/>
        <c:axId val="194408448"/>
      </c:lineChart>
      <c:catAx>
        <c:axId val="19439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408448"/>
        <c:crosses val="autoZero"/>
        <c:auto val="1"/>
        <c:lblAlgn val="ctr"/>
        <c:lblOffset val="100"/>
        <c:tickLblSkip val="1"/>
        <c:tickMarkSkip val="1"/>
        <c:noMultiLvlLbl val="0"/>
      </c:catAx>
      <c:valAx>
        <c:axId val="19440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39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113822</c:v>
                </c:pt>
                <c:pt idx="5">
                  <c:v>113069</c:v>
                </c:pt>
                <c:pt idx="8">
                  <c:v>112406</c:v>
                </c:pt>
                <c:pt idx="11">
                  <c:v>112207</c:v>
                </c:pt>
                <c:pt idx="14">
                  <c:v>111479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38528</c:v>
                </c:pt>
                <c:pt idx="5">
                  <c:v>35254</c:v>
                </c:pt>
                <c:pt idx="8">
                  <c:v>32563</c:v>
                </c:pt>
                <c:pt idx="11">
                  <c:v>30274</c:v>
                </c:pt>
                <c:pt idx="14">
                  <c:v>28257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16705</c:v>
                </c:pt>
                <c:pt idx="5">
                  <c:v>20803</c:v>
                </c:pt>
                <c:pt idx="8">
                  <c:v>24857</c:v>
                </c:pt>
                <c:pt idx="11">
                  <c:v>29456</c:v>
                </c:pt>
                <c:pt idx="14">
                  <c:v>33004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22882</c:v>
                </c:pt>
                <c:pt idx="3">
                  <c:v>20936</c:v>
                </c:pt>
                <c:pt idx="6">
                  <c:v>19912</c:v>
                </c:pt>
                <c:pt idx="9">
                  <c:v>18227</c:v>
                </c:pt>
                <c:pt idx="12">
                  <c:v>16830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c:v>
                </c:pt>
                <c:pt idx="3">
                  <c:v>16</c:v>
                </c:pt>
                <c:pt idx="6">
                  <c:v>14</c:v>
                </c:pt>
                <c:pt idx="9">
                  <c:v>13</c:v>
                </c:pt>
                <c:pt idx="12">
                  <c:v>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56253</c:v>
                </c:pt>
                <c:pt idx="3">
                  <c:v>54290</c:v>
                </c:pt>
                <c:pt idx="6">
                  <c:v>53311</c:v>
                </c:pt>
                <c:pt idx="9">
                  <c:v>51110</c:v>
                </c:pt>
                <c:pt idx="12">
                  <c:v>48072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12149</c:v>
                </c:pt>
                <c:pt idx="3">
                  <c:v>11179</c:v>
                </c:pt>
                <c:pt idx="6">
                  <c:v>11283</c:v>
                </c:pt>
                <c:pt idx="9">
                  <c:v>10873</c:v>
                </c:pt>
                <c:pt idx="12">
                  <c:v>8151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136283</c:v>
                </c:pt>
                <c:pt idx="3">
                  <c:v>132768</c:v>
                </c:pt>
                <c:pt idx="6">
                  <c:v>128713</c:v>
                </c:pt>
                <c:pt idx="9">
                  <c:v>126446</c:v>
                </c:pt>
                <c:pt idx="12">
                  <c:v>125224</c:v>
                </c:pt>
              </c:numCache>
            </c:numRef>
          </c:val>
        </c:ser>
        <c:dLbls>
          <c:showLegendKey val="0"/>
          <c:showVal val="0"/>
          <c:showCatName val="0"/>
          <c:showSerName val="0"/>
          <c:showPercent val="0"/>
          <c:showBubbleSize val="0"/>
        </c:dLbls>
        <c:gapWidth val="100"/>
        <c:overlap val="100"/>
        <c:axId val="196061056"/>
        <c:axId val="196067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58534</c:v>
                </c:pt>
                <c:pt idx="2">
                  <c:v>#N/A</c:v>
                </c:pt>
                <c:pt idx="3">
                  <c:v>#N/A</c:v>
                </c:pt>
                <c:pt idx="4">
                  <c:v>50063</c:v>
                </c:pt>
                <c:pt idx="5">
                  <c:v>#N/A</c:v>
                </c:pt>
                <c:pt idx="6">
                  <c:v>#N/A</c:v>
                </c:pt>
                <c:pt idx="7">
                  <c:v>43408</c:v>
                </c:pt>
                <c:pt idx="8">
                  <c:v>#N/A</c:v>
                </c:pt>
                <c:pt idx="9">
                  <c:v>#N/A</c:v>
                </c:pt>
                <c:pt idx="10">
                  <c:v>34731</c:v>
                </c:pt>
                <c:pt idx="11">
                  <c:v>#N/A</c:v>
                </c:pt>
                <c:pt idx="12">
                  <c:v>#N/A</c:v>
                </c:pt>
                <c:pt idx="13">
                  <c:v>25563</c:v>
                </c:pt>
                <c:pt idx="14">
                  <c:v>#N/A</c:v>
                </c:pt>
              </c:numCache>
            </c:numRef>
          </c:val>
          <c:smooth val="0"/>
        </c:ser>
        <c:dLbls>
          <c:showLegendKey val="0"/>
          <c:showVal val="0"/>
          <c:showCatName val="0"/>
          <c:showSerName val="0"/>
          <c:showPercent val="0"/>
          <c:showBubbleSize val="0"/>
        </c:dLbls>
        <c:marker val="1"/>
        <c:smooth val="0"/>
        <c:axId val="196061056"/>
        <c:axId val="196067328"/>
      </c:lineChart>
      <c:catAx>
        <c:axId val="19606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067328"/>
        <c:crosses val="autoZero"/>
        <c:auto val="1"/>
        <c:lblAlgn val="ctr"/>
        <c:lblOffset val="100"/>
        <c:tickLblSkip val="1"/>
        <c:tickMarkSkip val="1"/>
        <c:noMultiLvlLbl val="0"/>
      </c:catAx>
      <c:valAx>
        <c:axId val="19606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06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333,802
332,068
1,232.02
223,391,411
207,465,141
5,477,143
73,244,677
127,342,413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40.8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分子となる基準財政</a:t>
          </a:r>
          <a:r>
            <a:rPr kumimoji="1" lang="ja-JP" altLang="en-US" sz="1300">
              <a:solidFill>
                <a:schemeClr val="dk1"/>
              </a:solidFill>
              <a:effectLst/>
              <a:latin typeface="+mn-ea"/>
              <a:ea typeface="+mn-ea"/>
              <a:cs typeface="+mn-cs"/>
            </a:rPr>
            <a:t>収入</a:t>
          </a:r>
          <a:r>
            <a:rPr kumimoji="1" lang="ja-JP" altLang="ja-JP" sz="1300">
              <a:solidFill>
                <a:schemeClr val="dk1"/>
              </a:solidFill>
              <a:effectLst/>
              <a:latin typeface="+mn-ea"/>
              <a:ea typeface="+mn-ea"/>
              <a:cs typeface="+mn-cs"/>
            </a:rPr>
            <a:t>額は、納税義務者数</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増等により市町村民税（所得割）が増となったことなどにより</a:t>
          </a:r>
          <a:r>
            <a:rPr kumimoji="1" lang="ja-JP" altLang="en-US" sz="1300">
              <a:solidFill>
                <a:schemeClr val="dk1"/>
              </a:solidFill>
              <a:effectLst/>
              <a:latin typeface="+mn-ea"/>
              <a:ea typeface="+mn-ea"/>
              <a:cs typeface="+mn-cs"/>
            </a:rPr>
            <a:t>、前年度と比較して、</a:t>
          </a:r>
          <a:r>
            <a:rPr kumimoji="1" lang="en-US" altLang="ja-JP" sz="1300">
              <a:solidFill>
                <a:schemeClr val="dk1"/>
              </a:solidFill>
              <a:effectLst/>
              <a:latin typeface="+mn-ea"/>
              <a:ea typeface="+mn-ea"/>
              <a:cs typeface="+mn-cs"/>
            </a:rPr>
            <a:t>20.0</a:t>
          </a:r>
          <a:r>
            <a:rPr kumimoji="1" lang="ja-JP" altLang="ja-JP" sz="1300">
              <a:solidFill>
                <a:schemeClr val="dk1"/>
              </a:solidFill>
              <a:effectLst/>
              <a:latin typeface="+mn-ea"/>
              <a:ea typeface="+mn-ea"/>
              <a:cs typeface="+mn-cs"/>
            </a:rPr>
            <a:t>億円の増となった一方で、</a:t>
          </a:r>
          <a:r>
            <a:rPr kumimoji="1" lang="ja-JP" altLang="en-US" sz="1300">
              <a:solidFill>
                <a:schemeClr val="dk1"/>
              </a:solidFill>
              <a:effectLst/>
              <a:latin typeface="+mn-ea"/>
              <a:ea typeface="+mn-ea"/>
              <a:cs typeface="+mn-cs"/>
            </a:rPr>
            <a:t>分母となる基準財政需要額が前年度と同程度に推移した。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この結果、平成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年度を含む過去</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か年の平均である財政力指数は、</a:t>
          </a:r>
          <a:r>
            <a:rPr kumimoji="1" lang="ja-JP" altLang="ja-JP" sz="1300" baseline="0">
              <a:solidFill>
                <a:schemeClr val="dk1"/>
              </a:solidFill>
              <a:effectLst/>
              <a:latin typeface="+mn-lt"/>
              <a:ea typeface="+mn-ea"/>
              <a:cs typeface="+mn-cs"/>
            </a:rPr>
            <a:t>前年度から</a:t>
          </a:r>
          <a:r>
            <a:rPr kumimoji="1" lang="en-US" altLang="ja-JP" sz="1300">
              <a:solidFill>
                <a:schemeClr val="dk1"/>
              </a:solidFill>
              <a:effectLst/>
              <a:latin typeface="+mn-ea"/>
              <a:ea typeface="+mn-ea"/>
              <a:cs typeface="+mn-cs"/>
            </a:rPr>
            <a:t>0.3</a:t>
          </a:r>
          <a:r>
            <a:rPr kumimoji="1" lang="ja-JP" altLang="en-US" sz="1300">
              <a:solidFill>
                <a:schemeClr val="dk1"/>
              </a:solidFill>
              <a:effectLst/>
              <a:latin typeface="+mn-ea"/>
              <a:ea typeface="+mn-ea"/>
              <a:cs typeface="+mn-cs"/>
            </a:rPr>
            <a:t>ポイント上昇した。</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3810</xdr:rowOff>
    </xdr:from>
    <xdr:to>
      <xdr:col>7</xdr:col>
      <xdr:colOff>152400</xdr:colOff>
      <xdr:row>41</xdr:row>
      <xdr:rowOff>76200</xdr:rowOff>
    </xdr:to>
    <xdr:cxnSp macro="">
      <xdr:nvCxnSpPr>
        <xdr:cNvPr id="65" name="直線コネクタ 64"/>
        <xdr:cNvCxnSpPr/>
      </xdr:nvCxnSpPr>
      <xdr:spPr>
        <a:xfrm flipV="1">
          <a:off x="4114800" y="70332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6"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100330</xdr:rowOff>
    </xdr:to>
    <xdr:cxnSp macro="">
      <xdr:nvCxnSpPr>
        <xdr:cNvPr id="68" name="直線コネクタ 67"/>
        <xdr:cNvCxnSpPr/>
      </xdr:nvCxnSpPr>
      <xdr:spPr>
        <a:xfrm flipV="1">
          <a:off x="3225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0" name="テキスト ボックス 69"/>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52070</xdr:rowOff>
    </xdr:from>
    <xdr:to>
      <xdr:col>4</xdr:col>
      <xdr:colOff>482600</xdr:colOff>
      <xdr:row>41</xdr:row>
      <xdr:rowOff>100330</xdr:rowOff>
    </xdr:to>
    <xdr:cxnSp macro="">
      <xdr:nvCxnSpPr>
        <xdr:cNvPr id="71" name="直線コネクタ 70"/>
        <xdr:cNvCxnSpPr/>
      </xdr:nvCxnSpPr>
      <xdr:spPr>
        <a:xfrm>
          <a:off x="2336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73" name="テキスト ボックス 72"/>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3810</xdr:rowOff>
    </xdr:from>
    <xdr:to>
      <xdr:col>3</xdr:col>
      <xdr:colOff>279400</xdr:colOff>
      <xdr:row>41</xdr:row>
      <xdr:rowOff>52070</xdr:rowOff>
    </xdr:to>
    <xdr:cxnSp macro="">
      <xdr:nvCxnSpPr>
        <xdr:cNvPr id="74" name="直線コネクタ 73"/>
        <xdr:cNvCxnSpPr/>
      </xdr:nvCxnSpPr>
      <xdr:spPr>
        <a:xfrm>
          <a:off x="1447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76" name="テキスト ボックス 75"/>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78" name="テキスト ボックス 77"/>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124460</xdr:rowOff>
    </xdr:from>
    <xdr:to>
      <xdr:col>7</xdr:col>
      <xdr:colOff>203200</xdr:colOff>
      <xdr:row>41</xdr:row>
      <xdr:rowOff>54610</xdr:rowOff>
    </xdr:to>
    <xdr:sp macro="" textlink="">
      <xdr:nvSpPr>
        <xdr:cNvPr id="84" name="円/楕円 83"/>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96537</xdr:rowOff>
    </xdr:from>
    <xdr:ext cx="762000" cy="259045"/>
    <xdr:sp macro="" textlink="">
      <xdr:nvSpPr>
        <xdr:cNvPr id="85" name="財政力該当値テキスト"/>
        <xdr:cNvSpPr txBox="1"/>
      </xdr:nvSpPr>
      <xdr:spPr>
        <a:xfrm>
          <a:off x="5041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6" name="円/楕円 85"/>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87" name="テキスト ボックス 86"/>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49530</xdr:rowOff>
    </xdr:from>
    <xdr:to>
      <xdr:col>4</xdr:col>
      <xdr:colOff>533400</xdr:colOff>
      <xdr:row>41</xdr:row>
      <xdr:rowOff>151130</xdr:rowOff>
    </xdr:to>
    <xdr:sp macro="" textlink="">
      <xdr:nvSpPr>
        <xdr:cNvPr id="88" name="円/楕円 87"/>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135907</xdr:rowOff>
    </xdr:from>
    <xdr:ext cx="762000" cy="259045"/>
    <xdr:sp macro="" textlink="">
      <xdr:nvSpPr>
        <xdr:cNvPr id="89" name="テキスト ボックス 88"/>
        <xdr:cNvSpPr txBox="1"/>
      </xdr:nvSpPr>
      <xdr:spPr>
        <a:xfrm>
          <a:off x="2844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1270</xdr:rowOff>
    </xdr:from>
    <xdr:to>
      <xdr:col>3</xdr:col>
      <xdr:colOff>330200</xdr:colOff>
      <xdr:row>41</xdr:row>
      <xdr:rowOff>102870</xdr:rowOff>
    </xdr:to>
    <xdr:sp macro="" textlink="">
      <xdr:nvSpPr>
        <xdr:cNvPr id="90" name="円/楕円 89"/>
        <xdr:cNvSpPr/>
      </xdr:nvSpPr>
      <xdr:spPr>
        <a:xfrm>
          <a:off x="2286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87647</xdr:rowOff>
    </xdr:from>
    <xdr:ext cx="762000" cy="259045"/>
    <xdr:sp macro="" textlink="">
      <xdr:nvSpPr>
        <xdr:cNvPr id="91" name="テキスト ボックス 90"/>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92" name="円/楕円 91"/>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39387</xdr:rowOff>
    </xdr:from>
    <xdr:ext cx="762000" cy="259045"/>
    <xdr:sp macro="" textlink="">
      <xdr:nvSpPr>
        <xdr:cNvPr id="93" name="テキスト ボックス 92"/>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個人所得の増加や企業収益の改善等により市税が増となったことに伴う普通交付税の減等により、分母となる経常一般財源が前年度と比較して</a:t>
          </a:r>
          <a:r>
            <a:rPr kumimoji="1" lang="en-US" altLang="ja-JP" sz="1300">
              <a:latin typeface="ＭＳ Ｐゴシック"/>
            </a:rPr>
            <a:t>4.8</a:t>
          </a:r>
          <a:r>
            <a:rPr kumimoji="1" lang="ja-JP" altLang="en-US" sz="1300">
              <a:latin typeface="ＭＳ Ｐゴシック"/>
            </a:rPr>
            <a:t>億円の減となったこと、また、分子となる経常経費充当一般財源は、消費税率の改定により施設管理費が増となったことに伴う物件費の増等により、前年度と比較して</a:t>
          </a:r>
          <a:r>
            <a:rPr kumimoji="1" lang="en-US" altLang="ja-JP" sz="1300">
              <a:latin typeface="ＭＳ Ｐゴシック"/>
            </a:rPr>
            <a:t>2.5</a:t>
          </a:r>
          <a:r>
            <a:rPr kumimoji="1" lang="ja-JP" altLang="en-US" sz="1300">
              <a:latin typeface="ＭＳ Ｐゴシック"/>
            </a:rPr>
            <a:t>億円の増となった。</a:t>
          </a:r>
          <a:endParaRPr kumimoji="1" lang="en-US" altLang="ja-JP" sz="1300">
            <a:latin typeface="ＭＳ Ｐゴシック"/>
          </a:endParaRPr>
        </a:p>
        <a:p>
          <a:r>
            <a:rPr kumimoji="1" lang="ja-JP" altLang="en-US" sz="1300" baseline="0">
              <a:latin typeface="ＭＳ Ｐゴシック"/>
            </a:rPr>
            <a:t>　この結果、経常収支比率は、前年度から</a:t>
          </a:r>
          <a:r>
            <a:rPr kumimoji="1" lang="en-US" altLang="ja-JP" sz="1300" baseline="0">
              <a:latin typeface="ＭＳ Ｐゴシック"/>
            </a:rPr>
            <a:t>0.9</a:t>
          </a:r>
          <a:r>
            <a:rPr kumimoji="1" lang="ja-JP" altLang="en-US" sz="1300" baseline="0">
              <a:latin typeface="ＭＳ Ｐゴシック"/>
            </a:rPr>
            <a:t>ポイント上昇した。</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160274</xdr:rowOff>
    </xdr:from>
    <xdr:to>
      <xdr:col>7</xdr:col>
      <xdr:colOff>152400</xdr:colOff>
      <xdr:row>63</xdr:row>
      <xdr:rowOff>32258</xdr:rowOff>
    </xdr:to>
    <xdr:cxnSp macro="">
      <xdr:nvCxnSpPr>
        <xdr:cNvPr id="126" name="直線コネクタ 125"/>
        <xdr:cNvCxnSpPr/>
      </xdr:nvCxnSpPr>
      <xdr:spPr>
        <a:xfrm>
          <a:off x="4114800" y="1079017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27"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160274</xdr:rowOff>
    </xdr:from>
    <xdr:to>
      <xdr:col>6</xdr:col>
      <xdr:colOff>0</xdr:colOff>
      <xdr:row>63</xdr:row>
      <xdr:rowOff>22606</xdr:rowOff>
    </xdr:to>
    <xdr:cxnSp macro="">
      <xdr:nvCxnSpPr>
        <xdr:cNvPr id="129" name="直線コネクタ 128"/>
        <xdr:cNvCxnSpPr/>
      </xdr:nvCxnSpPr>
      <xdr:spPr>
        <a:xfrm flipV="1">
          <a:off x="3225800" y="1079017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1" name="テキスト ボックス 130"/>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22606</xdr:rowOff>
    </xdr:from>
    <xdr:to>
      <xdr:col>4</xdr:col>
      <xdr:colOff>482600</xdr:colOff>
      <xdr:row>65</xdr:row>
      <xdr:rowOff>56134</xdr:rowOff>
    </xdr:to>
    <xdr:cxnSp macro="">
      <xdr:nvCxnSpPr>
        <xdr:cNvPr id="132" name="直線コネクタ 131"/>
        <xdr:cNvCxnSpPr/>
      </xdr:nvCxnSpPr>
      <xdr:spPr>
        <a:xfrm flipV="1">
          <a:off x="2336800" y="10823956"/>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34" name="テキスト ボックス 13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22606</xdr:rowOff>
    </xdr:from>
    <xdr:to>
      <xdr:col>3</xdr:col>
      <xdr:colOff>279400</xdr:colOff>
      <xdr:row>65</xdr:row>
      <xdr:rowOff>56134</xdr:rowOff>
    </xdr:to>
    <xdr:cxnSp macro="">
      <xdr:nvCxnSpPr>
        <xdr:cNvPr id="135" name="直線コネクタ 134"/>
        <xdr:cNvCxnSpPr/>
      </xdr:nvCxnSpPr>
      <xdr:spPr>
        <a:xfrm>
          <a:off x="1447800" y="10823956"/>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129303</xdr:rowOff>
    </xdr:from>
    <xdr:ext cx="762000" cy="259045"/>
    <xdr:sp macro="" textlink="">
      <xdr:nvSpPr>
        <xdr:cNvPr id="137" name="テキスト ボックス 136"/>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39" name="テキスト ボックス 138"/>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45" name="円/楕円 144"/>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169435</xdr:rowOff>
    </xdr:from>
    <xdr:ext cx="762000" cy="259045"/>
    <xdr:sp macro="" textlink="">
      <xdr:nvSpPr>
        <xdr:cNvPr id="146" name="財政構造の弾力性該当値テキスト"/>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109474</xdr:rowOff>
    </xdr:from>
    <xdr:to>
      <xdr:col>6</xdr:col>
      <xdr:colOff>50800</xdr:colOff>
      <xdr:row>63</xdr:row>
      <xdr:rowOff>39624</xdr:rowOff>
    </xdr:to>
    <xdr:sp macro="" textlink="">
      <xdr:nvSpPr>
        <xdr:cNvPr id="147" name="円/楕円 146"/>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49801</xdr:rowOff>
    </xdr:from>
    <xdr:ext cx="736600" cy="259045"/>
    <xdr:sp macro="" textlink="">
      <xdr:nvSpPr>
        <xdr:cNvPr id="148" name="テキスト ボックス 147"/>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143256</xdr:rowOff>
    </xdr:from>
    <xdr:to>
      <xdr:col>4</xdr:col>
      <xdr:colOff>533400</xdr:colOff>
      <xdr:row>63</xdr:row>
      <xdr:rowOff>73406</xdr:rowOff>
    </xdr:to>
    <xdr:sp macro="" textlink="">
      <xdr:nvSpPr>
        <xdr:cNvPr id="149" name="円/楕円 148"/>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83583</xdr:rowOff>
    </xdr:from>
    <xdr:ext cx="762000" cy="259045"/>
    <xdr:sp macro="" textlink="">
      <xdr:nvSpPr>
        <xdr:cNvPr id="150" name="テキスト ボックス 149"/>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5334</xdr:rowOff>
    </xdr:from>
    <xdr:to>
      <xdr:col>3</xdr:col>
      <xdr:colOff>330200</xdr:colOff>
      <xdr:row>65</xdr:row>
      <xdr:rowOff>106934</xdr:rowOff>
    </xdr:to>
    <xdr:sp macro="" textlink="">
      <xdr:nvSpPr>
        <xdr:cNvPr id="151" name="円/楕円 150"/>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91711</xdr:rowOff>
    </xdr:from>
    <xdr:ext cx="762000" cy="259045"/>
    <xdr:sp macro="" textlink="">
      <xdr:nvSpPr>
        <xdr:cNvPr id="152" name="テキスト ボックス 151"/>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53" name="円/楕円 152"/>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54" name="テキスト ボックス 153"/>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[166,335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人件費は、人事院勧告に基づく給与改定等により前年度と比較して</a:t>
          </a:r>
          <a:r>
            <a:rPr kumimoji="1" lang="en-US" altLang="ja-JP" sz="1300" baseline="0">
              <a:latin typeface="ＭＳ Ｐゴシック"/>
            </a:rPr>
            <a:t>2.4</a:t>
          </a:r>
          <a:r>
            <a:rPr kumimoji="1" lang="ja-JP" altLang="en-US" sz="1300" baseline="0">
              <a:latin typeface="ＭＳ Ｐゴシック"/>
            </a:rPr>
            <a:t>億円の増、物件費は除染推進事業費の増等により、</a:t>
          </a:r>
          <a:r>
            <a:rPr kumimoji="1" lang="en-US" altLang="ja-JP" sz="1300" baseline="0">
              <a:latin typeface="ＭＳ Ｐゴシック"/>
            </a:rPr>
            <a:t>21.8</a:t>
          </a:r>
          <a:r>
            <a:rPr kumimoji="1" lang="ja-JP" altLang="en-US" sz="1300" baseline="0">
              <a:latin typeface="ＭＳ Ｐゴシック"/>
            </a:rPr>
            <a:t>億円の増となった。</a:t>
          </a:r>
          <a:endParaRPr kumimoji="1" lang="en-US" altLang="ja-JP" sz="1300" baseline="0">
            <a:latin typeface="ＭＳ Ｐゴシック"/>
          </a:endParaRPr>
        </a:p>
        <a:p>
          <a:r>
            <a:rPr kumimoji="1" lang="ja-JP" altLang="en-US" sz="1300" baseline="0">
              <a:latin typeface="ＭＳ Ｐゴシック"/>
            </a:rPr>
            <a:t>　この結果、人口</a:t>
          </a:r>
          <a:r>
            <a:rPr kumimoji="1" lang="en-US" altLang="ja-JP" sz="1300" baseline="0">
              <a:latin typeface="ＭＳ Ｐゴシック"/>
            </a:rPr>
            <a:t>1</a:t>
          </a:r>
          <a:r>
            <a:rPr kumimoji="1" lang="ja-JP" altLang="en-US" sz="1300" baseline="0">
              <a:latin typeface="ＭＳ Ｐゴシック"/>
            </a:rPr>
            <a:t>人当たり人件費・物件費等決算額は、前年度から</a:t>
          </a:r>
          <a:r>
            <a:rPr kumimoji="1" lang="en-US" altLang="ja-JP" sz="1300" baseline="0">
              <a:latin typeface="ＭＳ Ｐゴシック"/>
            </a:rPr>
            <a:t>7,483</a:t>
          </a:r>
          <a:r>
            <a:rPr kumimoji="1" lang="ja-JP" altLang="en-US" sz="1300" baseline="0">
              <a:latin typeface="ＭＳ Ｐゴシック"/>
            </a:rPr>
            <a:t>円の増となった。</a:t>
          </a:r>
          <a:endParaRPr kumimoji="1" lang="en-US" altLang="ja-JP" sz="1300" baseline="0">
            <a:latin typeface="ＭＳ Ｐゴシック"/>
          </a:endParaRPr>
        </a:p>
        <a:p>
          <a:r>
            <a:rPr kumimoji="1" lang="ja-JP" altLang="en-US" sz="1300" baseline="0">
              <a:latin typeface="ＭＳ Ｐゴシック"/>
            </a:rPr>
            <a:t>　なお、物件費については、東日本大震災に伴う特殊な要因が影響しているため、震災以降高水準で推移している。</a:t>
          </a:r>
          <a:endParaRPr kumimoji="1" lang="en-US" altLang="ja-JP" sz="1300" baseline="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132556</xdr:rowOff>
    </xdr:from>
    <xdr:to>
      <xdr:col>7</xdr:col>
      <xdr:colOff>152400</xdr:colOff>
      <xdr:row>85</xdr:row>
      <xdr:rowOff>47090</xdr:rowOff>
    </xdr:to>
    <xdr:cxnSp macro="">
      <xdr:nvCxnSpPr>
        <xdr:cNvPr id="191" name="直線コネクタ 190"/>
        <xdr:cNvCxnSpPr/>
      </xdr:nvCxnSpPr>
      <xdr:spPr>
        <a:xfrm>
          <a:off x="4114800" y="14534356"/>
          <a:ext cx="838200" cy="8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169711</xdr:rowOff>
    </xdr:from>
    <xdr:ext cx="762000" cy="259045"/>
    <xdr:sp macro="" textlink="">
      <xdr:nvSpPr>
        <xdr:cNvPr id="192" name="人件費・物件費等の状況平均値テキスト"/>
        <xdr:cNvSpPr txBox="1"/>
      </xdr:nvSpPr>
      <xdr:spPr>
        <a:xfrm>
          <a:off x="5041900" y="1371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132556</xdr:rowOff>
    </xdr:from>
    <xdr:to>
      <xdr:col>6</xdr:col>
      <xdr:colOff>0</xdr:colOff>
      <xdr:row>86</xdr:row>
      <xdr:rowOff>12548</xdr:rowOff>
    </xdr:to>
    <xdr:cxnSp macro="">
      <xdr:nvCxnSpPr>
        <xdr:cNvPr id="194" name="直線コネクタ 193"/>
        <xdr:cNvCxnSpPr/>
      </xdr:nvCxnSpPr>
      <xdr:spPr>
        <a:xfrm flipV="1">
          <a:off x="3225800" y="14534356"/>
          <a:ext cx="889000" cy="2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46665</xdr:rowOff>
    </xdr:from>
    <xdr:ext cx="736600" cy="259045"/>
    <xdr:sp macro="" textlink="">
      <xdr:nvSpPr>
        <xdr:cNvPr id="196" name="テキスト ボックス 195"/>
        <xdr:cNvSpPr txBox="1"/>
      </xdr:nvSpPr>
      <xdr:spPr>
        <a:xfrm>
          <a:off x="3733800" y="13591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138692</xdr:rowOff>
    </xdr:from>
    <xdr:to>
      <xdr:col>4</xdr:col>
      <xdr:colOff>482600</xdr:colOff>
      <xdr:row>86</xdr:row>
      <xdr:rowOff>12548</xdr:rowOff>
    </xdr:to>
    <xdr:cxnSp macro="">
      <xdr:nvCxnSpPr>
        <xdr:cNvPr id="197" name="直線コネクタ 196"/>
        <xdr:cNvCxnSpPr/>
      </xdr:nvCxnSpPr>
      <xdr:spPr>
        <a:xfrm>
          <a:off x="2336800" y="14369042"/>
          <a:ext cx="889000" cy="38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56523</xdr:rowOff>
    </xdr:from>
    <xdr:ext cx="762000" cy="259045"/>
    <xdr:sp macro="" textlink="">
      <xdr:nvSpPr>
        <xdr:cNvPr id="199" name="テキスト ボックス 198"/>
        <xdr:cNvSpPr txBox="1"/>
      </xdr:nvSpPr>
      <xdr:spPr>
        <a:xfrm>
          <a:off x="2844800" y="1360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53837</xdr:rowOff>
    </xdr:from>
    <xdr:to>
      <xdr:col>3</xdr:col>
      <xdr:colOff>279400</xdr:colOff>
      <xdr:row>83</xdr:row>
      <xdr:rowOff>138692</xdr:rowOff>
    </xdr:to>
    <xdr:cxnSp macro="">
      <xdr:nvCxnSpPr>
        <xdr:cNvPr id="200" name="直線コネクタ 199"/>
        <xdr:cNvCxnSpPr/>
      </xdr:nvCxnSpPr>
      <xdr:spPr>
        <a:xfrm>
          <a:off x="1447800" y="13941287"/>
          <a:ext cx="889000" cy="42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75632</xdr:rowOff>
    </xdr:from>
    <xdr:ext cx="762000" cy="259045"/>
    <xdr:sp macro="" textlink="">
      <xdr:nvSpPr>
        <xdr:cNvPr id="202" name="テキスト ボックス 201"/>
        <xdr:cNvSpPr txBox="1"/>
      </xdr:nvSpPr>
      <xdr:spPr>
        <a:xfrm>
          <a:off x="1955800" y="1362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33611</xdr:rowOff>
    </xdr:from>
    <xdr:ext cx="762000" cy="259045"/>
    <xdr:sp macro="" textlink="">
      <xdr:nvSpPr>
        <xdr:cNvPr id="204" name="テキスト ボックス 203"/>
        <xdr:cNvSpPr txBox="1"/>
      </xdr:nvSpPr>
      <xdr:spPr>
        <a:xfrm>
          <a:off x="1066800" y="135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167740</xdr:rowOff>
    </xdr:from>
    <xdr:to>
      <xdr:col>7</xdr:col>
      <xdr:colOff>203200</xdr:colOff>
      <xdr:row>85</xdr:row>
      <xdr:rowOff>97890</xdr:rowOff>
    </xdr:to>
    <xdr:sp macro="" textlink="">
      <xdr:nvSpPr>
        <xdr:cNvPr id="210" name="円/楕円 209"/>
        <xdr:cNvSpPr/>
      </xdr:nvSpPr>
      <xdr:spPr>
        <a:xfrm>
          <a:off x="4902200" y="145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139817</xdr:rowOff>
    </xdr:from>
    <xdr:ext cx="762000" cy="259045"/>
    <xdr:sp macro="" textlink="">
      <xdr:nvSpPr>
        <xdr:cNvPr id="211" name="人件費・物件費等の状況該当値テキスト"/>
        <xdr:cNvSpPr txBox="1"/>
      </xdr:nvSpPr>
      <xdr:spPr>
        <a:xfrm>
          <a:off x="5041900" y="145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166,335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81756</xdr:rowOff>
    </xdr:from>
    <xdr:to>
      <xdr:col>6</xdr:col>
      <xdr:colOff>50800</xdr:colOff>
      <xdr:row>85</xdr:row>
      <xdr:rowOff>11906</xdr:rowOff>
    </xdr:to>
    <xdr:sp macro="" textlink="">
      <xdr:nvSpPr>
        <xdr:cNvPr id="212" name="円/楕円 211"/>
        <xdr:cNvSpPr/>
      </xdr:nvSpPr>
      <xdr:spPr>
        <a:xfrm>
          <a:off x="4064000" y="1448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168133</xdr:rowOff>
    </xdr:from>
    <xdr:ext cx="736600" cy="259045"/>
    <xdr:sp macro="" textlink="">
      <xdr:nvSpPr>
        <xdr:cNvPr id="213" name="テキスト ボックス 212"/>
        <xdr:cNvSpPr txBox="1"/>
      </xdr:nvSpPr>
      <xdr:spPr>
        <a:xfrm>
          <a:off x="3733800" y="1456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158,852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133198</xdr:rowOff>
    </xdr:from>
    <xdr:to>
      <xdr:col>4</xdr:col>
      <xdr:colOff>533400</xdr:colOff>
      <xdr:row>86</xdr:row>
      <xdr:rowOff>63348</xdr:rowOff>
    </xdr:to>
    <xdr:sp macro="" textlink="">
      <xdr:nvSpPr>
        <xdr:cNvPr id="214" name="円/楕円 213"/>
        <xdr:cNvSpPr/>
      </xdr:nvSpPr>
      <xdr:spPr>
        <a:xfrm>
          <a:off x="3175000" y="1470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48125</xdr:rowOff>
    </xdr:from>
    <xdr:ext cx="762000" cy="259045"/>
    <xdr:sp macro="" textlink="">
      <xdr:nvSpPr>
        <xdr:cNvPr id="215" name="テキスト ボックス 214"/>
        <xdr:cNvSpPr txBox="1"/>
      </xdr:nvSpPr>
      <xdr:spPr>
        <a:xfrm>
          <a:off x="2844800" y="1479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178,250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87892</xdr:rowOff>
    </xdr:from>
    <xdr:to>
      <xdr:col>3</xdr:col>
      <xdr:colOff>330200</xdr:colOff>
      <xdr:row>84</xdr:row>
      <xdr:rowOff>18042</xdr:rowOff>
    </xdr:to>
    <xdr:sp macro="" textlink="">
      <xdr:nvSpPr>
        <xdr:cNvPr id="216" name="円/楕円 215"/>
        <xdr:cNvSpPr/>
      </xdr:nvSpPr>
      <xdr:spPr>
        <a:xfrm>
          <a:off x="2286000" y="1431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2819</xdr:rowOff>
    </xdr:from>
    <xdr:ext cx="762000" cy="259045"/>
    <xdr:sp macro="" textlink="">
      <xdr:nvSpPr>
        <xdr:cNvPr id="217" name="テキスト ボックス 216"/>
        <xdr:cNvSpPr txBox="1"/>
      </xdr:nvSpPr>
      <xdr:spPr>
        <a:xfrm>
          <a:off x="1955800" y="144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3037</xdr:rowOff>
    </xdr:from>
    <xdr:to>
      <xdr:col>2</xdr:col>
      <xdr:colOff>127000</xdr:colOff>
      <xdr:row>81</xdr:row>
      <xdr:rowOff>104637</xdr:rowOff>
    </xdr:to>
    <xdr:sp macro="" textlink="">
      <xdr:nvSpPr>
        <xdr:cNvPr id="218" name="円/楕円 217"/>
        <xdr:cNvSpPr/>
      </xdr:nvSpPr>
      <xdr:spPr>
        <a:xfrm>
          <a:off x="1397000" y="138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89414</xdr:rowOff>
    </xdr:from>
    <xdr:ext cx="762000" cy="259045"/>
    <xdr:sp macro="" textlink="">
      <xdr:nvSpPr>
        <xdr:cNvPr id="219" name="テキスト ボックス 218"/>
        <xdr:cNvSpPr txBox="1"/>
      </xdr:nvSpPr>
      <xdr:spPr>
        <a:xfrm>
          <a:off x="1066800" y="1397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年度の給与改定に伴う給料表の引き上げ率が国よりも低かったこと</a:t>
          </a:r>
          <a:r>
            <a:rPr kumimoji="1" lang="ja-JP" altLang="en-US" sz="1300">
              <a:solidFill>
                <a:schemeClr val="dk1"/>
              </a:solidFill>
              <a:effectLst/>
              <a:latin typeface="+mn-ea"/>
              <a:ea typeface="+mn-ea"/>
              <a:cs typeface="+mn-cs"/>
            </a:rPr>
            <a:t>や</a:t>
          </a:r>
          <a:r>
            <a:rPr kumimoji="1" lang="ja-JP" altLang="ja-JP" sz="1300">
              <a:solidFill>
                <a:schemeClr val="dk1"/>
              </a:solidFill>
              <a:effectLst/>
              <a:latin typeface="+mn-ea"/>
              <a:ea typeface="+mn-ea"/>
              <a:cs typeface="+mn-cs"/>
            </a:rPr>
            <a:t>給料水準の高い高齢層職員の退職など</a:t>
          </a:r>
          <a:r>
            <a:rPr kumimoji="1" lang="ja-JP" altLang="en-US" sz="1300">
              <a:solidFill>
                <a:schemeClr val="dk1"/>
              </a:solidFill>
              <a:effectLst/>
              <a:latin typeface="+mn-ea"/>
              <a:ea typeface="+mn-ea"/>
              <a:cs typeface="+mn-cs"/>
            </a:rPr>
            <a:t>により、ラスパイレス指数は、前年度から</a:t>
          </a:r>
          <a:r>
            <a:rPr kumimoji="1" lang="en-US" altLang="ja-JP" sz="1300">
              <a:solidFill>
                <a:schemeClr val="dk1"/>
              </a:solidFill>
              <a:effectLst/>
              <a:latin typeface="+mn-ea"/>
              <a:ea typeface="+mn-ea"/>
              <a:cs typeface="+mn-cs"/>
            </a:rPr>
            <a:t>0.2</a:t>
          </a:r>
          <a:r>
            <a:rPr kumimoji="1" lang="ja-JP" altLang="en-US" sz="1300">
              <a:solidFill>
                <a:schemeClr val="dk1"/>
              </a:solidFill>
              <a:effectLst/>
              <a:latin typeface="+mn-ea"/>
              <a:ea typeface="+mn-ea"/>
              <a:cs typeface="+mn-cs"/>
            </a:rPr>
            <a:t>ポイント低下した。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今後も人事院勧告を踏まえた給与改定を行い、適正な給与水準の維持に努める。</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84</xdr:row>
      <xdr:rowOff>88295</xdr:rowOff>
    </xdr:to>
    <xdr:cxnSp macro="">
      <xdr:nvCxnSpPr>
        <xdr:cNvPr id="250" name="直線コネクタ 249"/>
        <xdr:cNvCxnSpPr/>
      </xdr:nvCxnSpPr>
      <xdr:spPr>
        <a:xfrm flipV="1">
          <a:off x="17018000" y="13674271"/>
          <a:ext cx="0" cy="815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60372</xdr:rowOff>
    </xdr:from>
    <xdr:ext cx="762000" cy="259045"/>
    <xdr:sp macro="" textlink="">
      <xdr:nvSpPr>
        <xdr:cNvPr id="251" name="給与水準   （国との比較）最小値テキスト"/>
        <xdr:cNvSpPr txBox="1"/>
      </xdr:nvSpPr>
      <xdr:spPr>
        <a:xfrm>
          <a:off x="17106900" y="1446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84</xdr:row>
      <xdr:rowOff>88295</xdr:rowOff>
    </xdr:from>
    <xdr:to>
      <xdr:col>24</xdr:col>
      <xdr:colOff>647700</xdr:colOff>
      <xdr:row>84</xdr:row>
      <xdr:rowOff>88295</xdr:rowOff>
    </xdr:to>
    <xdr:cxnSp macro="">
      <xdr:nvCxnSpPr>
        <xdr:cNvPr id="252" name="直線コネクタ 251"/>
        <xdr:cNvCxnSpPr/>
      </xdr:nvCxnSpPr>
      <xdr:spPr>
        <a:xfrm>
          <a:off x="16929100" y="1449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3"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4" name="直線コネクタ 253"/>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83</xdr:row>
      <xdr:rowOff>110368</xdr:rowOff>
    </xdr:to>
    <xdr:cxnSp macro="">
      <xdr:nvCxnSpPr>
        <xdr:cNvPr id="255" name="直線コネクタ 254"/>
        <xdr:cNvCxnSpPr/>
      </xdr:nvCxnSpPr>
      <xdr:spPr>
        <a:xfrm flipV="1">
          <a:off x="16179800" y="1431773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109661</xdr:rowOff>
    </xdr:from>
    <xdr:ext cx="762000" cy="259045"/>
    <xdr:sp macro="" textlink="">
      <xdr:nvSpPr>
        <xdr:cNvPr id="256" name="給与水準   （国との比較）平均値テキスト"/>
        <xdr:cNvSpPr txBox="1"/>
      </xdr:nvSpPr>
      <xdr:spPr>
        <a:xfrm>
          <a:off x="17106900" y="1399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57" name="フローチャート : 判断 256"/>
        <xdr:cNvSpPr/>
      </xdr:nvSpPr>
      <xdr:spPr>
        <a:xfrm>
          <a:off x="169672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89</xdr:row>
      <xdr:rowOff>23888</xdr:rowOff>
    </xdr:to>
    <xdr:cxnSp macro="">
      <xdr:nvCxnSpPr>
        <xdr:cNvPr id="258" name="直線コネクタ 257"/>
        <xdr:cNvCxnSpPr/>
      </xdr:nvCxnSpPr>
      <xdr:spPr>
        <a:xfrm flipV="1">
          <a:off x="15290800" y="14340718"/>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59" name="フローチャート : 判断 258"/>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0" name="テキスト ボックス 259"/>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23888</xdr:rowOff>
    </xdr:from>
    <xdr:to>
      <xdr:col>22</xdr:col>
      <xdr:colOff>203200</xdr:colOff>
      <xdr:row>89</xdr:row>
      <xdr:rowOff>58359</xdr:rowOff>
    </xdr:to>
    <xdr:cxnSp macro="">
      <xdr:nvCxnSpPr>
        <xdr:cNvPr id="261" name="直線コネクタ 260"/>
        <xdr:cNvCxnSpPr/>
      </xdr:nvCxnSpPr>
      <xdr:spPr>
        <a:xfrm flipV="1">
          <a:off x="14401800" y="152829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2" name="フローチャート : 判断 261"/>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3" name="テキスト ボックス 262"/>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89</xdr:row>
      <xdr:rowOff>58359</xdr:rowOff>
    </xdr:to>
    <xdr:cxnSp macro="">
      <xdr:nvCxnSpPr>
        <xdr:cNvPr id="264" name="直線コネクタ 263"/>
        <xdr:cNvCxnSpPr/>
      </xdr:nvCxnSpPr>
      <xdr:spPr>
        <a:xfrm>
          <a:off x="13512800" y="14294757"/>
          <a:ext cx="889000" cy="10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5" name="フローチャート : 判断 264"/>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66" name="テキスト ボックス 265"/>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67" name="フローチャート : 判断 266"/>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68" name="テキスト ボックス 267"/>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4" name="円/楕円 273"/>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8665</xdr:rowOff>
    </xdr:from>
    <xdr:ext cx="762000" cy="259045"/>
    <xdr:sp macro="" textlink="">
      <xdr:nvSpPr>
        <xdr:cNvPr id="275" name="給与水準   （国との比較）該当値テキスト"/>
        <xdr:cNvSpPr txBox="1"/>
      </xdr:nvSpPr>
      <xdr:spPr>
        <a:xfrm>
          <a:off x="17106900" y="1423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6" name="円/楕円 275"/>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145945</xdr:rowOff>
    </xdr:from>
    <xdr:ext cx="736600" cy="259045"/>
    <xdr:sp macro="" textlink="">
      <xdr:nvSpPr>
        <xdr:cNvPr id="277" name="テキスト ボックス 276"/>
        <xdr:cNvSpPr txBox="1"/>
      </xdr:nvSpPr>
      <xdr:spPr>
        <a:xfrm>
          <a:off x="15798800" y="14376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144538</xdr:rowOff>
    </xdr:from>
    <xdr:to>
      <xdr:col>22</xdr:col>
      <xdr:colOff>254000</xdr:colOff>
      <xdr:row>89</xdr:row>
      <xdr:rowOff>74688</xdr:rowOff>
    </xdr:to>
    <xdr:sp macro="" textlink="">
      <xdr:nvSpPr>
        <xdr:cNvPr id="278" name="円/楕円 277"/>
        <xdr:cNvSpPr/>
      </xdr:nvSpPr>
      <xdr:spPr>
        <a:xfrm>
          <a:off x="15240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59465</xdr:rowOff>
    </xdr:from>
    <xdr:ext cx="762000" cy="259045"/>
    <xdr:sp macro="" textlink="">
      <xdr:nvSpPr>
        <xdr:cNvPr id="279" name="テキスト ボックス 278"/>
        <xdr:cNvSpPr txBox="1"/>
      </xdr:nvSpPr>
      <xdr:spPr>
        <a:xfrm>
          <a:off x="14909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80" name="円/楕円 279"/>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81" name="テキスト ボックス 280"/>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82" name="円/楕円 281"/>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83" name="テキスト ボックス 282"/>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a:t>
          </a:r>
          <a:r>
            <a:rPr kumimoji="1" lang="ja-JP" altLang="ja-JP" sz="1300">
              <a:solidFill>
                <a:schemeClr val="dk1"/>
              </a:solidFill>
              <a:effectLst/>
              <a:latin typeface="+mn-lt"/>
              <a:ea typeface="+mn-ea"/>
              <a:cs typeface="+mn-cs"/>
            </a:rPr>
            <a:t>年度と比較し、職員数が人口の減少率を上回って減少したため、人口千人あたりの職員数</a:t>
          </a:r>
          <a:r>
            <a:rPr kumimoji="1" lang="ja-JP" altLang="en-US" sz="1300">
              <a:solidFill>
                <a:schemeClr val="dk1"/>
              </a:solidFill>
              <a:effectLst/>
              <a:latin typeface="+mn-lt"/>
              <a:ea typeface="+mn-ea"/>
              <a:cs typeface="+mn-cs"/>
            </a:rPr>
            <a:t>は、前年度から</a:t>
          </a:r>
          <a:r>
            <a:rPr kumimoji="1" lang="en-US" altLang="ja-JP" sz="1300">
              <a:solidFill>
                <a:schemeClr val="dk1"/>
              </a:solidFill>
              <a:effectLst/>
              <a:latin typeface="+mn-ea"/>
              <a:ea typeface="+mn-ea"/>
              <a:cs typeface="+mn-cs"/>
            </a:rPr>
            <a:t>0.1</a:t>
          </a:r>
          <a:r>
            <a:rPr kumimoji="1" lang="ja-JP" altLang="en-US" sz="1300">
              <a:solidFill>
                <a:schemeClr val="dk1"/>
              </a:solidFill>
              <a:effectLst/>
              <a:latin typeface="+mn-ea"/>
              <a:ea typeface="+mn-ea"/>
              <a:cs typeface="+mn-cs"/>
            </a:rPr>
            <a:t>人の</a:t>
          </a:r>
          <a:r>
            <a:rPr kumimoji="1" lang="ja-JP" altLang="ja-JP" sz="1300">
              <a:solidFill>
                <a:schemeClr val="dk1"/>
              </a:solidFill>
              <a:effectLst/>
              <a:latin typeface="+mn-lt"/>
              <a:ea typeface="+mn-ea"/>
              <a:cs typeface="+mn-cs"/>
            </a:rPr>
            <a:t>減となった。</a:t>
          </a:r>
          <a:endParaRPr lang="ja-JP" altLang="ja-JP" sz="1300">
            <a:effectLst/>
          </a:endParaRPr>
        </a:p>
        <a:p>
          <a:r>
            <a:rPr kumimoji="1" lang="ja-JP" altLang="ja-JP" sz="1300">
              <a:solidFill>
                <a:schemeClr val="dk1"/>
              </a:solidFill>
              <a:effectLst/>
              <a:latin typeface="+mn-lt"/>
              <a:ea typeface="+mn-ea"/>
              <a:cs typeface="+mn-cs"/>
            </a:rPr>
            <a:t>　今後においても、将来的な自治体運営に影響が生じないよう、市総合計画に基づき定員の適正管理に努める。</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3" name="直線コネクタ 312"/>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4"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5" name="直線コネクタ 314"/>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6"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7" name="直線コネクタ 316"/>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16298</xdr:rowOff>
    </xdr:from>
    <xdr:to>
      <xdr:col>24</xdr:col>
      <xdr:colOff>558800</xdr:colOff>
      <xdr:row>62</xdr:row>
      <xdr:rowOff>56515</xdr:rowOff>
    </xdr:to>
    <xdr:cxnSp macro="">
      <xdr:nvCxnSpPr>
        <xdr:cNvPr id="318" name="直線コネクタ 317"/>
        <xdr:cNvCxnSpPr/>
      </xdr:nvCxnSpPr>
      <xdr:spPr>
        <a:xfrm flipV="1">
          <a:off x="16179800" y="1064619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135907</xdr:rowOff>
    </xdr:from>
    <xdr:ext cx="762000" cy="259045"/>
    <xdr:sp macro="" textlink="">
      <xdr:nvSpPr>
        <xdr:cNvPr id="319"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20" name="フローチャート : 判断 319"/>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48471</xdr:rowOff>
    </xdr:from>
    <xdr:to>
      <xdr:col>23</xdr:col>
      <xdr:colOff>406400</xdr:colOff>
      <xdr:row>62</xdr:row>
      <xdr:rowOff>56515</xdr:rowOff>
    </xdr:to>
    <xdr:cxnSp macro="">
      <xdr:nvCxnSpPr>
        <xdr:cNvPr id="321" name="直線コネクタ 320"/>
        <xdr:cNvCxnSpPr/>
      </xdr:nvCxnSpPr>
      <xdr:spPr>
        <a:xfrm>
          <a:off x="15290800" y="106783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2" name="フローチャート : 判断 321"/>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3" name="テキスト ボックス 322"/>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36406</xdr:rowOff>
    </xdr:from>
    <xdr:to>
      <xdr:col>22</xdr:col>
      <xdr:colOff>203200</xdr:colOff>
      <xdr:row>62</xdr:row>
      <xdr:rowOff>48471</xdr:rowOff>
    </xdr:to>
    <xdr:cxnSp macro="">
      <xdr:nvCxnSpPr>
        <xdr:cNvPr id="324" name="直線コネクタ 323"/>
        <xdr:cNvCxnSpPr/>
      </xdr:nvCxnSpPr>
      <xdr:spPr>
        <a:xfrm>
          <a:off x="14401800" y="106663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5" name="フローチャート : 判断 324"/>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6" name="テキスト ボックス 325"/>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36406</xdr:rowOff>
    </xdr:from>
    <xdr:to>
      <xdr:col>21</xdr:col>
      <xdr:colOff>0</xdr:colOff>
      <xdr:row>62</xdr:row>
      <xdr:rowOff>64558</xdr:rowOff>
    </xdr:to>
    <xdr:cxnSp macro="">
      <xdr:nvCxnSpPr>
        <xdr:cNvPr id="327" name="直線コネクタ 326"/>
        <xdr:cNvCxnSpPr/>
      </xdr:nvCxnSpPr>
      <xdr:spPr>
        <a:xfrm flipV="1">
          <a:off x="13512800" y="1066630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8" name="フローチャート : 判断 327"/>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29" name="テキスト ボックス 328"/>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0" name="フローチャート : 判断 329"/>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124054</xdr:rowOff>
    </xdr:from>
    <xdr:ext cx="762000" cy="259045"/>
    <xdr:sp macro="" textlink="">
      <xdr:nvSpPr>
        <xdr:cNvPr id="331" name="テキスト ボックス 330"/>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136948</xdr:rowOff>
    </xdr:from>
    <xdr:to>
      <xdr:col>24</xdr:col>
      <xdr:colOff>609600</xdr:colOff>
      <xdr:row>62</xdr:row>
      <xdr:rowOff>67098</xdr:rowOff>
    </xdr:to>
    <xdr:sp macro="" textlink="">
      <xdr:nvSpPr>
        <xdr:cNvPr id="337" name="円/楕円 336"/>
        <xdr:cNvSpPr/>
      </xdr:nvSpPr>
      <xdr:spPr>
        <a:xfrm>
          <a:off x="169672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109025</xdr:rowOff>
    </xdr:from>
    <xdr:ext cx="762000" cy="259045"/>
    <xdr:sp macro="" textlink="">
      <xdr:nvSpPr>
        <xdr:cNvPr id="338" name="定員管理の状況該当値テキスト"/>
        <xdr:cNvSpPr txBox="1"/>
      </xdr:nvSpPr>
      <xdr:spPr>
        <a:xfrm>
          <a:off x="17106900" y="1056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5715</xdr:rowOff>
    </xdr:from>
    <xdr:to>
      <xdr:col>23</xdr:col>
      <xdr:colOff>457200</xdr:colOff>
      <xdr:row>62</xdr:row>
      <xdr:rowOff>107315</xdr:rowOff>
    </xdr:to>
    <xdr:sp macro="" textlink="">
      <xdr:nvSpPr>
        <xdr:cNvPr id="339" name="円/楕円 338"/>
        <xdr:cNvSpPr/>
      </xdr:nvSpPr>
      <xdr:spPr>
        <a:xfrm>
          <a:off x="16129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92092</xdr:rowOff>
    </xdr:from>
    <xdr:ext cx="736600" cy="259045"/>
    <xdr:sp macro="" textlink="">
      <xdr:nvSpPr>
        <xdr:cNvPr id="340" name="テキスト ボックス 339"/>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169121</xdr:rowOff>
    </xdr:from>
    <xdr:to>
      <xdr:col>22</xdr:col>
      <xdr:colOff>254000</xdr:colOff>
      <xdr:row>62</xdr:row>
      <xdr:rowOff>99271</xdr:rowOff>
    </xdr:to>
    <xdr:sp macro="" textlink="">
      <xdr:nvSpPr>
        <xdr:cNvPr id="341" name="円/楕円 340"/>
        <xdr:cNvSpPr/>
      </xdr:nvSpPr>
      <xdr:spPr>
        <a:xfrm>
          <a:off x="15240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84048</xdr:rowOff>
    </xdr:from>
    <xdr:ext cx="762000" cy="259045"/>
    <xdr:sp macro="" textlink="">
      <xdr:nvSpPr>
        <xdr:cNvPr id="342" name="テキスト ボックス 341"/>
        <xdr:cNvSpPr txBox="1"/>
      </xdr:nvSpPr>
      <xdr:spPr>
        <a:xfrm>
          <a:off x="14909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157056</xdr:rowOff>
    </xdr:from>
    <xdr:to>
      <xdr:col>21</xdr:col>
      <xdr:colOff>50800</xdr:colOff>
      <xdr:row>62</xdr:row>
      <xdr:rowOff>87206</xdr:rowOff>
    </xdr:to>
    <xdr:sp macro="" textlink="">
      <xdr:nvSpPr>
        <xdr:cNvPr id="343" name="円/楕円 342"/>
        <xdr:cNvSpPr/>
      </xdr:nvSpPr>
      <xdr:spPr>
        <a:xfrm>
          <a:off x="14351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71983</xdr:rowOff>
    </xdr:from>
    <xdr:ext cx="762000" cy="259045"/>
    <xdr:sp macro="" textlink="">
      <xdr:nvSpPr>
        <xdr:cNvPr id="344" name="テキスト ボックス 343"/>
        <xdr:cNvSpPr txBox="1"/>
      </xdr:nvSpPr>
      <xdr:spPr>
        <a:xfrm>
          <a:off x="14020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13758</xdr:rowOff>
    </xdr:from>
    <xdr:to>
      <xdr:col>19</xdr:col>
      <xdr:colOff>533400</xdr:colOff>
      <xdr:row>62</xdr:row>
      <xdr:rowOff>115358</xdr:rowOff>
    </xdr:to>
    <xdr:sp macro="" textlink="">
      <xdr:nvSpPr>
        <xdr:cNvPr id="345" name="円/楕円 344"/>
        <xdr:cNvSpPr/>
      </xdr:nvSpPr>
      <xdr:spPr>
        <a:xfrm>
          <a:off x="13462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100135</xdr:rowOff>
    </xdr:from>
    <xdr:ext cx="762000" cy="259045"/>
    <xdr:sp macro="" textlink="">
      <xdr:nvSpPr>
        <xdr:cNvPr id="346" name="テキスト ボックス 345"/>
        <xdr:cNvSpPr txBox="1"/>
      </xdr:nvSpPr>
      <xdr:spPr>
        <a:xfrm>
          <a:off x="13131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南部清掃センターの整備に要した一般廃棄物処理事業債の償還完了など既発債の償還が進んだことにより、公債費が減少したため、実質公債費比率は、前年度から</a:t>
          </a:r>
          <a:r>
            <a:rPr kumimoji="1" lang="en-US" altLang="ja-JP" sz="1300">
              <a:latin typeface="ＭＳ Ｐゴシック"/>
            </a:rPr>
            <a:t>0.9</a:t>
          </a:r>
          <a:r>
            <a:rPr kumimoji="1" lang="ja-JP" altLang="en-US" sz="1300">
              <a:latin typeface="ＭＳ Ｐゴシック"/>
            </a:rPr>
            <a:t>ポイント低下した。</a:t>
          </a:r>
          <a:endParaRPr kumimoji="1" lang="en-US" altLang="ja-JP" sz="1300">
            <a:latin typeface="ＭＳ Ｐゴシック"/>
          </a:endParaRPr>
        </a:p>
        <a:p>
          <a:r>
            <a:rPr kumimoji="1" lang="ja-JP" altLang="en-US" sz="1300">
              <a:latin typeface="ＭＳ Ｐゴシック"/>
            </a:rPr>
            <a:t>　今後においても、市総合計画に基づく市債発行額の総量管理を行い、適正な水準を維持する。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3" name="直線コネクタ 372"/>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131572</xdr:rowOff>
    </xdr:from>
    <xdr:to>
      <xdr:col>24</xdr:col>
      <xdr:colOff>558800</xdr:colOff>
      <xdr:row>43</xdr:row>
      <xdr:rowOff>46990</xdr:rowOff>
    </xdr:to>
    <xdr:cxnSp macro="">
      <xdr:nvCxnSpPr>
        <xdr:cNvPr id="378" name="直線コネクタ 377"/>
        <xdr:cNvCxnSpPr/>
      </xdr:nvCxnSpPr>
      <xdr:spPr>
        <a:xfrm flipV="1">
          <a:off x="16179800" y="73324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9"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0" name="フローチャート : 判断 379"/>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43</xdr:row>
      <xdr:rowOff>104902</xdr:rowOff>
    </xdr:to>
    <xdr:cxnSp macro="">
      <xdr:nvCxnSpPr>
        <xdr:cNvPr id="381" name="直線コネクタ 380"/>
        <xdr:cNvCxnSpPr/>
      </xdr:nvCxnSpPr>
      <xdr:spPr>
        <a:xfrm flipV="1">
          <a:off x="15290800" y="74193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2" name="フローチャート : 判断 381"/>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3" name="テキスト ボックス 382"/>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104902</xdr:rowOff>
    </xdr:from>
    <xdr:to>
      <xdr:col>22</xdr:col>
      <xdr:colOff>203200</xdr:colOff>
      <xdr:row>43</xdr:row>
      <xdr:rowOff>124206</xdr:rowOff>
    </xdr:to>
    <xdr:cxnSp macro="">
      <xdr:nvCxnSpPr>
        <xdr:cNvPr id="384" name="直線コネクタ 383"/>
        <xdr:cNvCxnSpPr/>
      </xdr:nvCxnSpPr>
      <xdr:spPr>
        <a:xfrm flipV="1">
          <a:off x="14401800" y="74772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5" name="フローチャート : 判断 384"/>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6" name="テキスト ボックス 385"/>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85598</xdr:rowOff>
    </xdr:from>
    <xdr:to>
      <xdr:col>21</xdr:col>
      <xdr:colOff>0</xdr:colOff>
      <xdr:row>43</xdr:row>
      <xdr:rowOff>124206</xdr:rowOff>
    </xdr:to>
    <xdr:cxnSp macro="">
      <xdr:nvCxnSpPr>
        <xdr:cNvPr id="387" name="直線コネクタ 386"/>
        <xdr:cNvCxnSpPr/>
      </xdr:nvCxnSpPr>
      <xdr:spPr>
        <a:xfrm>
          <a:off x="13512800" y="74579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8" name="フローチャート : 判断 387"/>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9" name="テキスト ボックス 388"/>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90" name="フローチャート : 判断 389"/>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91" name="テキスト ボックス 390"/>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80772</xdr:rowOff>
    </xdr:from>
    <xdr:to>
      <xdr:col>24</xdr:col>
      <xdr:colOff>609600</xdr:colOff>
      <xdr:row>43</xdr:row>
      <xdr:rowOff>10922</xdr:rowOff>
    </xdr:to>
    <xdr:sp macro="" textlink="">
      <xdr:nvSpPr>
        <xdr:cNvPr id="397" name="円/楕円 396"/>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52849</xdr:rowOff>
    </xdr:from>
    <xdr:ext cx="762000" cy="259045"/>
    <xdr:sp macro="" textlink="">
      <xdr:nvSpPr>
        <xdr:cNvPr id="398" name="公債費負担の状況該当値テキスト"/>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399" name="円/楕円 398"/>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00" name="テキスト ボックス 399"/>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54102</xdr:rowOff>
    </xdr:from>
    <xdr:to>
      <xdr:col>22</xdr:col>
      <xdr:colOff>254000</xdr:colOff>
      <xdr:row>43</xdr:row>
      <xdr:rowOff>155702</xdr:rowOff>
    </xdr:to>
    <xdr:sp macro="" textlink="">
      <xdr:nvSpPr>
        <xdr:cNvPr id="401" name="円/楕円 400"/>
        <xdr:cNvSpPr/>
      </xdr:nvSpPr>
      <xdr:spPr>
        <a:xfrm>
          <a:off x="15240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140479</xdr:rowOff>
    </xdr:from>
    <xdr:ext cx="762000" cy="259045"/>
    <xdr:sp macro="" textlink="">
      <xdr:nvSpPr>
        <xdr:cNvPr id="402" name="テキスト ボックス 401"/>
        <xdr:cNvSpPr txBox="1"/>
      </xdr:nvSpPr>
      <xdr:spPr>
        <a:xfrm>
          <a:off x="14909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73406</xdr:rowOff>
    </xdr:from>
    <xdr:to>
      <xdr:col>21</xdr:col>
      <xdr:colOff>50800</xdr:colOff>
      <xdr:row>44</xdr:row>
      <xdr:rowOff>3556</xdr:rowOff>
    </xdr:to>
    <xdr:sp macro="" textlink="">
      <xdr:nvSpPr>
        <xdr:cNvPr id="403" name="円/楕円 402"/>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159783</xdr:rowOff>
    </xdr:from>
    <xdr:ext cx="762000" cy="259045"/>
    <xdr:sp macro="" textlink="">
      <xdr:nvSpPr>
        <xdr:cNvPr id="404" name="テキスト ボックス 403"/>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405" name="円/楕円 404"/>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121175</xdr:rowOff>
    </xdr:from>
    <xdr:ext cx="762000" cy="259045"/>
    <xdr:sp macro="" textlink="">
      <xdr:nvSpPr>
        <xdr:cNvPr id="406" name="テキスト ボックス 405"/>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既発債の償還が進んだことに伴い地方債現在高が減少したほか、公共施設整備基金等への積み増しによる地方債の充当可能基金残高の増などにより、将来負担比率は、前年度から</a:t>
          </a:r>
          <a:r>
            <a:rPr kumimoji="1" lang="en-US" altLang="ja-JP" sz="1300">
              <a:latin typeface="ＭＳ Ｐゴシック"/>
            </a:rPr>
            <a:t>14.8</a:t>
          </a:r>
          <a:r>
            <a:rPr kumimoji="1" lang="ja-JP" altLang="en-US" sz="1300">
              <a:latin typeface="ＭＳ Ｐゴシック"/>
            </a:rPr>
            <a:t>ポイント低下した。</a:t>
          </a:r>
          <a:endParaRPr kumimoji="1" lang="en-US" altLang="ja-JP" sz="1300">
            <a:latin typeface="ＭＳ Ｐゴシック"/>
          </a:endParaRPr>
        </a:p>
        <a:p>
          <a:r>
            <a:rPr kumimoji="1" lang="ja-JP" altLang="en-US" sz="1300">
              <a:latin typeface="ＭＳ Ｐゴシック"/>
            </a:rPr>
            <a:t>　今後は、病院建設等の大規模事業に実施に伴う地方債の増や基金残高の減が見込まれるため、適正な管理に努める。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5" name="直線コネクタ 434"/>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6"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7" name="直線コネクタ 436"/>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127085</xdr:rowOff>
    </xdr:from>
    <xdr:to>
      <xdr:col>24</xdr:col>
      <xdr:colOff>558800</xdr:colOff>
      <xdr:row>16</xdr:row>
      <xdr:rowOff>74676</xdr:rowOff>
    </xdr:to>
    <xdr:cxnSp macro="">
      <xdr:nvCxnSpPr>
        <xdr:cNvPr id="440" name="直線コネクタ 439"/>
        <xdr:cNvCxnSpPr/>
      </xdr:nvCxnSpPr>
      <xdr:spPr>
        <a:xfrm flipV="1">
          <a:off x="16179800" y="2698835"/>
          <a:ext cx="8382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98230</xdr:rowOff>
    </xdr:from>
    <xdr:ext cx="762000" cy="259045"/>
    <xdr:sp macro="" textlink="">
      <xdr:nvSpPr>
        <xdr:cNvPr id="441"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2" name="フローチャート : 判断 441"/>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74676</xdr:rowOff>
    </xdr:from>
    <xdr:to>
      <xdr:col>23</xdr:col>
      <xdr:colOff>406400</xdr:colOff>
      <xdr:row>17</xdr:row>
      <xdr:rowOff>20659</xdr:rowOff>
    </xdr:to>
    <xdr:cxnSp macro="">
      <xdr:nvCxnSpPr>
        <xdr:cNvPr id="443" name="直線コネクタ 442"/>
        <xdr:cNvCxnSpPr/>
      </xdr:nvCxnSpPr>
      <xdr:spPr>
        <a:xfrm flipV="1">
          <a:off x="15290800" y="2817876"/>
          <a:ext cx="8890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4" name="フローチャート : 判断 443"/>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5" name="テキスト ボックス 444"/>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20659</xdr:rowOff>
    </xdr:from>
    <xdr:to>
      <xdr:col>22</xdr:col>
      <xdr:colOff>203200</xdr:colOff>
      <xdr:row>17</xdr:row>
      <xdr:rowOff>101092</xdr:rowOff>
    </xdr:to>
    <xdr:cxnSp macro="">
      <xdr:nvCxnSpPr>
        <xdr:cNvPr id="446" name="直線コネクタ 445"/>
        <xdr:cNvCxnSpPr/>
      </xdr:nvCxnSpPr>
      <xdr:spPr>
        <a:xfrm flipV="1">
          <a:off x="14401800" y="293530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7" name="フローチャート : 判断 446"/>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8" name="テキスト ボックス 447"/>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101092</xdr:rowOff>
    </xdr:from>
    <xdr:to>
      <xdr:col>21</xdr:col>
      <xdr:colOff>0</xdr:colOff>
      <xdr:row>18</xdr:row>
      <xdr:rowOff>30184</xdr:rowOff>
    </xdr:to>
    <xdr:cxnSp macro="">
      <xdr:nvCxnSpPr>
        <xdr:cNvPr id="449" name="直線コネクタ 448"/>
        <xdr:cNvCxnSpPr/>
      </xdr:nvCxnSpPr>
      <xdr:spPr>
        <a:xfrm flipV="1">
          <a:off x="13512800" y="301574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50" name="フローチャート : 判断 449"/>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51" name="テキスト ボックス 450"/>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2" name="フローチャート : 判断 451"/>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61400</xdr:rowOff>
    </xdr:from>
    <xdr:ext cx="762000" cy="259045"/>
    <xdr:sp macro="" textlink="">
      <xdr:nvSpPr>
        <xdr:cNvPr id="453" name="テキスト ボックス 452"/>
        <xdr:cNvSpPr txBox="1"/>
      </xdr:nvSpPr>
      <xdr:spPr>
        <a:xfrm>
          <a:off x="13131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76285</xdr:rowOff>
    </xdr:from>
    <xdr:to>
      <xdr:col>24</xdr:col>
      <xdr:colOff>609600</xdr:colOff>
      <xdr:row>16</xdr:row>
      <xdr:rowOff>6435</xdr:rowOff>
    </xdr:to>
    <xdr:sp macro="" textlink="">
      <xdr:nvSpPr>
        <xdr:cNvPr id="459" name="円/楕円 458"/>
        <xdr:cNvSpPr/>
      </xdr:nvSpPr>
      <xdr:spPr>
        <a:xfrm>
          <a:off x="16967200" y="26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92812</xdr:rowOff>
    </xdr:from>
    <xdr:ext cx="762000" cy="259045"/>
    <xdr:sp macro="" textlink="">
      <xdr:nvSpPr>
        <xdr:cNvPr id="460" name="将来負担の状況該当値テキスト"/>
        <xdr:cNvSpPr txBox="1"/>
      </xdr:nvSpPr>
      <xdr:spPr>
        <a:xfrm>
          <a:off x="17106900" y="249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23876</xdr:rowOff>
    </xdr:from>
    <xdr:to>
      <xdr:col>23</xdr:col>
      <xdr:colOff>457200</xdr:colOff>
      <xdr:row>16</xdr:row>
      <xdr:rowOff>125476</xdr:rowOff>
    </xdr:to>
    <xdr:sp macro="" textlink="">
      <xdr:nvSpPr>
        <xdr:cNvPr id="461" name="円/楕円 460"/>
        <xdr:cNvSpPr/>
      </xdr:nvSpPr>
      <xdr:spPr>
        <a:xfrm>
          <a:off x="16129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110253</xdr:rowOff>
    </xdr:from>
    <xdr:ext cx="736600" cy="259045"/>
    <xdr:sp macro="" textlink="">
      <xdr:nvSpPr>
        <xdr:cNvPr id="462" name="テキスト ボックス 461"/>
        <xdr:cNvSpPr txBox="1"/>
      </xdr:nvSpPr>
      <xdr:spPr>
        <a:xfrm>
          <a:off x="15798800" y="285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141309</xdr:rowOff>
    </xdr:from>
    <xdr:to>
      <xdr:col>22</xdr:col>
      <xdr:colOff>254000</xdr:colOff>
      <xdr:row>17</xdr:row>
      <xdr:rowOff>71459</xdr:rowOff>
    </xdr:to>
    <xdr:sp macro="" textlink="">
      <xdr:nvSpPr>
        <xdr:cNvPr id="463" name="円/楕円 462"/>
        <xdr:cNvSpPr/>
      </xdr:nvSpPr>
      <xdr:spPr>
        <a:xfrm>
          <a:off x="152400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56236</xdr:rowOff>
    </xdr:from>
    <xdr:ext cx="762000" cy="259045"/>
    <xdr:sp macro="" textlink="">
      <xdr:nvSpPr>
        <xdr:cNvPr id="464" name="テキスト ボックス 463"/>
        <xdr:cNvSpPr txBox="1"/>
      </xdr:nvSpPr>
      <xdr:spPr>
        <a:xfrm>
          <a:off x="14909800" y="297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50292</xdr:rowOff>
    </xdr:from>
    <xdr:to>
      <xdr:col>21</xdr:col>
      <xdr:colOff>50800</xdr:colOff>
      <xdr:row>17</xdr:row>
      <xdr:rowOff>151892</xdr:rowOff>
    </xdr:to>
    <xdr:sp macro="" textlink="">
      <xdr:nvSpPr>
        <xdr:cNvPr id="465" name="円/楕円 464"/>
        <xdr:cNvSpPr/>
      </xdr:nvSpPr>
      <xdr:spPr>
        <a:xfrm>
          <a:off x="143510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136669</xdr:rowOff>
    </xdr:from>
    <xdr:ext cx="762000" cy="259045"/>
    <xdr:sp macro="" textlink="">
      <xdr:nvSpPr>
        <xdr:cNvPr id="466" name="テキスト ボックス 465"/>
        <xdr:cNvSpPr txBox="1"/>
      </xdr:nvSpPr>
      <xdr:spPr>
        <a:xfrm>
          <a:off x="14020800" y="305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150834</xdr:rowOff>
    </xdr:from>
    <xdr:to>
      <xdr:col>19</xdr:col>
      <xdr:colOff>533400</xdr:colOff>
      <xdr:row>18</xdr:row>
      <xdr:rowOff>80984</xdr:rowOff>
    </xdr:to>
    <xdr:sp macro="" textlink="">
      <xdr:nvSpPr>
        <xdr:cNvPr id="467" name="円/楕円 466"/>
        <xdr:cNvSpPr/>
      </xdr:nvSpPr>
      <xdr:spPr>
        <a:xfrm>
          <a:off x="13462000" y="30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65761</xdr:rowOff>
    </xdr:from>
    <xdr:ext cx="762000" cy="259045"/>
    <xdr:sp macro="" textlink="">
      <xdr:nvSpPr>
        <xdr:cNvPr id="468" name="テキスト ボックス 467"/>
        <xdr:cNvSpPr txBox="1"/>
      </xdr:nvSpPr>
      <xdr:spPr>
        <a:xfrm>
          <a:off x="13131800" y="315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福島県いわき市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333,802
332,068
1,232.02
223,391,411
207,465,141
5,477,143
73,244,677
127,342,413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40.8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ea"/>
              <a:ea typeface="+mn-ea"/>
              <a:cs typeface="+mn-cs"/>
            </a:rPr>
            <a:t>分母となる経常一般財源総額</a:t>
          </a:r>
          <a:r>
            <a:rPr kumimoji="1" lang="ja-JP" altLang="en-US" sz="1300">
              <a:solidFill>
                <a:schemeClr val="dk1"/>
              </a:solidFill>
              <a:effectLst/>
              <a:latin typeface="+mn-ea"/>
              <a:ea typeface="+mn-ea"/>
              <a:cs typeface="+mn-cs"/>
            </a:rPr>
            <a:t>が、</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ea"/>
              <a:ea typeface="+mn-ea"/>
              <a:cs typeface="+mn-cs"/>
            </a:rPr>
            <a:t>4.8</a:t>
          </a:r>
          <a:r>
            <a:rPr kumimoji="1" lang="ja-JP" altLang="ja-JP" sz="1300">
              <a:solidFill>
                <a:schemeClr val="dk1"/>
              </a:solidFill>
              <a:effectLst/>
              <a:latin typeface="+mn-ea"/>
              <a:ea typeface="+mn-ea"/>
              <a:cs typeface="+mn-cs"/>
            </a:rPr>
            <a:t>億円</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減</a:t>
          </a:r>
          <a:r>
            <a:rPr kumimoji="1" lang="ja-JP" altLang="en-US" sz="1300">
              <a:solidFill>
                <a:schemeClr val="dk1"/>
              </a:solidFill>
              <a:effectLst/>
              <a:latin typeface="+mn-ea"/>
              <a:ea typeface="+mn-ea"/>
              <a:cs typeface="+mn-cs"/>
            </a:rPr>
            <a:t>となった一方で</a:t>
          </a:r>
          <a:r>
            <a:rPr kumimoji="1" lang="ja-JP" altLang="ja-JP" sz="1300">
              <a:solidFill>
                <a:schemeClr val="dk1"/>
              </a:solidFill>
              <a:effectLst/>
              <a:latin typeface="+mn-ea"/>
              <a:ea typeface="+mn-ea"/>
              <a:cs typeface="+mn-cs"/>
            </a:rPr>
            <a:t>、</a:t>
          </a:r>
          <a:r>
            <a:rPr kumimoji="1" lang="ja-JP" altLang="ja-JP" sz="1300" baseline="0">
              <a:solidFill>
                <a:schemeClr val="dk1"/>
              </a:solidFill>
              <a:effectLst/>
              <a:latin typeface="+mn-ea"/>
              <a:ea typeface="+mn-ea"/>
              <a:cs typeface="+mn-cs"/>
            </a:rPr>
            <a:t>人事院勧告に基づく給与改定等により</a:t>
          </a:r>
          <a:r>
            <a:rPr kumimoji="1" lang="ja-JP" altLang="en-US" sz="1300" baseline="0">
              <a:solidFill>
                <a:schemeClr val="dk1"/>
              </a:solidFill>
              <a:effectLst/>
              <a:latin typeface="+mn-ea"/>
              <a:ea typeface="+mn-ea"/>
              <a:cs typeface="+mn-cs"/>
            </a:rPr>
            <a:t>、</a:t>
          </a:r>
          <a:r>
            <a:rPr kumimoji="1" lang="ja-JP" altLang="en-US" sz="1300">
              <a:latin typeface="+mn-ea"/>
              <a:ea typeface="+mn-ea"/>
            </a:rPr>
            <a:t>人件費の経常経費充当一般財源が、</a:t>
          </a:r>
          <a:r>
            <a:rPr kumimoji="1" lang="en-US" altLang="ja-JP" sz="1300">
              <a:latin typeface="+mn-ea"/>
              <a:ea typeface="+mn-ea"/>
            </a:rPr>
            <a:t>1.3</a:t>
          </a:r>
          <a:r>
            <a:rPr kumimoji="1" lang="ja-JP" altLang="en-US" sz="1300">
              <a:latin typeface="+mn-ea"/>
              <a:ea typeface="+mn-ea"/>
            </a:rPr>
            <a:t>億円の増となったことから、人件費の経常収支比率は、前年度から</a:t>
          </a:r>
          <a:r>
            <a:rPr kumimoji="1" lang="en-US" altLang="ja-JP" sz="1300">
              <a:latin typeface="+mn-ea"/>
              <a:ea typeface="+mn-ea"/>
            </a:rPr>
            <a:t>0.3</a:t>
          </a:r>
          <a:r>
            <a:rPr kumimoji="1" lang="ja-JP" altLang="en-US" sz="1300">
              <a:latin typeface="+mn-ea"/>
              <a:ea typeface="+mn-ea"/>
            </a:rPr>
            <a:t>ポイント上昇し、</a:t>
          </a:r>
          <a:r>
            <a:rPr kumimoji="1" lang="en-US" altLang="ja-JP" sz="1300">
              <a:latin typeface="+mn-ea"/>
              <a:ea typeface="+mn-ea"/>
            </a:rPr>
            <a:t>22.1</a:t>
          </a:r>
          <a:r>
            <a:rPr kumimoji="1" lang="ja-JP" altLang="en-US" sz="1300">
              <a:latin typeface="+mn-ea"/>
              <a:ea typeface="+mn-ea"/>
            </a:rPr>
            <a:t>％となった。</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26307</xdr:rowOff>
    </xdr:to>
    <xdr:cxnSp macro="">
      <xdr:nvCxnSpPr>
        <xdr:cNvPr id="66" name="直線コネクタ 65"/>
        <xdr:cNvCxnSpPr/>
      </xdr:nvCxnSpPr>
      <xdr:spPr>
        <a:xfrm>
          <a:off x="3987800" y="6337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15422</xdr:rowOff>
    </xdr:to>
    <xdr:cxnSp macro="">
      <xdr:nvCxnSpPr>
        <xdr:cNvPr id="69" name="直線コネクタ 68"/>
        <xdr:cNvCxnSpPr/>
      </xdr:nvCxnSpPr>
      <xdr:spPr>
        <a:xfrm flipV="1">
          <a:off x="3098800" y="6337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1" name="テキスト ボックス 70"/>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15422</xdr:rowOff>
    </xdr:from>
    <xdr:to>
      <xdr:col>4</xdr:col>
      <xdr:colOff>346075</xdr:colOff>
      <xdr:row>38</xdr:row>
      <xdr:rowOff>159657</xdr:rowOff>
    </xdr:to>
    <xdr:cxnSp macro="">
      <xdr:nvCxnSpPr>
        <xdr:cNvPr id="72" name="直線コネクタ 71"/>
        <xdr:cNvCxnSpPr/>
      </xdr:nvCxnSpPr>
      <xdr:spPr>
        <a:xfrm flipV="1">
          <a:off x="2209800" y="6359072"/>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74" name="テキスト ボックス 73"/>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26307</xdr:rowOff>
    </xdr:from>
    <xdr:to>
      <xdr:col>3</xdr:col>
      <xdr:colOff>142875</xdr:colOff>
      <xdr:row>38</xdr:row>
      <xdr:rowOff>159657</xdr:rowOff>
    </xdr:to>
    <xdr:cxnSp macro="">
      <xdr:nvCxnSpPr>
        <xdr:cNvPr id="75" name="直線コネクタ 74"/>
        <xdr:cNvCxnSpPr/>
      </xdr:nvCxnSpPr>
      <xdr:spPr>
        <a:xfrm>
          <a:off x="1320800" y="6369957"/>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7" name="テキスト ボックス 76"/>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79" name="テキスト ボックス 78"/>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146957</xdr:rowOff>
    </xdr:from>
    <xdr:to>
      <xdr:col>7</xdr:col>
      <xdr:colOff>66675</xdr:colOff>
      <xdr:row>37</xdr:row>
      <xdr:rowOff>77107</xdr:rowOff>
    </xdr:to>
    <xdr:sp macro="" textlink="">
      <xdr:nvSpPr>
        <xdr:cNvPr id="85" name="円/楕円 84"/>
        <xdr:cNvSpPr/>
      </xdr:nvSpPr>
      <xdr:spPr>
        <a:xfrm>
          <a:off x="4775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163484</xdr:rowOff>
    </xdr:from>
    <xdr:ext cx="762000" cy="259045"/>
    <xdr:sp macro="" textlink="">
      <xdr:nvSpPr>
        <xdr:cNvPr id="86" name="人件費該当値テキスト"/>
        <xdr:cNvSpPr txBox="1"/>
      </xdr:nvSpPr>
      <xdr:spPr>
        <a:xfrm>
          <a:off x="49149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136072</xdr:rowOff>
    </xdr:from>
    <xdr:to>
      <xdr:col>4</xdr:col>
      <xdr:colOff>396875</xdr:colOff>
      <xdr:row>37</xdr:row>
      <xdr:rowOff>66222</xdr:rowOff>
    </xdr:to>
    <xdr:sp macro="" textlink="">
      <xdr:nvSpPr>
        <xdr:cNvPr id="89" name="円/楕円 88"/>
        <xdr:cNvSpPr/>
      </xdr:nvSpPr>
      <xdr:spPr>
        <a:xfrm>
          <a:off x="3048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76399</xdr:rowOff>
    </xdr:from>
    <xdr:ext cx="762000" cy="259045"/>
    <xdr:sp macro="" textlink="">
      <xdr:nvSpPr>
        <xdr:cNvPr id="90" name="テキスト ボックス 89"/>
        <xdr:cNvSpPr txBox="1"/>
      </xdr:nvSpPr>
      <xdr:spPr>
        <a:xfrm>
          <a:off x="2717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108857</xdr:rowOff>
    </xdr:from>
    <xdr:to>
      <xdr:col>3</xdr:col>
      <xdr:colOff>193675</xdr:colOff>
      <xdr:row>39</xdr:row>
      <xdr:rowOff>39007</xdr:rowOff>
    </xdr:to>
    <xdr:sp macro="" textlink="">
      <xdr:nvSpPr>
        <xdr:cNvPr id="91" name="円/楕円 90"/>
        <xdr:cNvSpPr/>
      </xdr:nvSpPr>
      <xdr:spPr>
        <a:xfrm>
          <a:off x="215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49184</xdr:rowOff>
    </xdr:from>
    <xdr:ext cx="762000" cy="259045"/>
    <xdr:sp macro="" textlink="">
      <xdr:nvSpPr>
        <xdr:cNvPr id="92" name="テキスト ボックス 91"/>
        <xdr:cNvSpPr txBox="1"/>
      </xdr:nvSpPr>
      <xdr:spPr>
        <a:xfrm>
          <a:off x="1828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146957</xdr:rowOff>
    </xdr:from>
    <xdr:to>
      <xdr:col>1</xdr:col>
      <xdr:colOff>676275</xdr:colOff>
      <xdr:row>37</xdr:row>
      <xdr:rowOff>77107</xdr:rowOff>
    </xdr:to>
    <xdr:sp macro="" textlink="">
      <xdr:nvSpPr>
        <xdr:cNvPr id="93" name="円/楕円 92"/>
        <xdr:cNvSpPr/>
      </xdr:nvSpPr>
      <xdr:spPr>
        <a:xfrm>
          <a:off x="1270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87284</xdr:rowOff>
    </xdr:from>
    <xdr:ext cx="762000" cy="259045"/>
    <xdr:sp macro="" textlink="">
      <xdr:nvSpPr>
        <xdr:cNvPr id="94" name="テキスト ボックス 93"/>
        <xdr:cNvSpPr txBox="1"/>
      </xdr:nvSpPr>
      <xdr:spPr>
        <a:xfrm>
          <a:off x="939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ea"/>
              <a:ea typeface="+mn-ea"/>
              <a:cs typeface="+mn-cs"/>
            </a:rPr>
            <a:t>分母となる経常一般財源総額が、前年度と比較して</a:t>
          </a:r>
          <a:r>
            <a:rPr kumimoji="1" lang="en-US" altLang="ja-JP" sz="1300">
              <a:solidFill>
                <a:schemeClr val="dk1"/>
              </a:solidFill>
              <a:effectLst/>
              <a:latin typeface="+mn-ea"/>
              <a:ea typeface="+mn-ea"/>
              <a:cs typeface="+mn-cs"/>
            </a:rPr>
            <a:t>4.8</a:t>
          </a:r>
          <a:r>
            <a:rPr kumimoji="1" lang="ja-JP" altLang="ja-JP" sz="1300">
              <a:solidFill>
                <a:schemeClr val="dk1"/>
              </a:solidFill>
              <a:effectLst/>
              <a:latin typeface="+mn-ea"/>
              <a:ea typeface="+mn-ea"/>
              <a:cs typeface="+mn-cs"/>
            </a:rPr>
            <a:t>億円</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減</a:t>
          </a:r>
          <a:r>
            <a:rPr kumimoji="1" lang="ja-JP" altLang="en-US" sz="1300">
              <a:solidFill>
                <a:schemeClr val="dk1"/>
              </a:solidFill>
              <a:effectLst/>
              <a:latin typeface="+mn-ea"/>
              <a:ea typeface="+mn-ea"/>
              <a:cs typeface="+mn-cs"/>
            </a:rPr>
            <a:t>となった</a:t>
          </a:r>
          <a:r>
            <a:rPr kumimoji="1" lang="ja-JP" altLang="ja-JP" sz="1300">
              <a:solidFill>
                <a:schemeClr val="dk1"/>
              </a:solidFill>
              <a:effectLst/>
              <a:latin typeface="+mn-ea"/>
              <a:ea typeface="+mn-ea"/>
              <a:cs typeface="+mn-cs"/>
            </a:rPr>
            <a:t>一方で、</a:t>
          </a:r>
          <a:r>
            <a:rPr kumimoji="1" lang="ja-JP" altLang="en-US" sz="1300">
              <a:latin typeface="+mn-ea"/>
              <a:ea typeface="+mn-ea"/>
            </a:rPr>
            <a:t>消費税率の改定に伴う施設管理費の増等により、物件費の経常経費充当一般財源等が、前年度と比較して</a:t>
          </a:r>
          <a:r>
            <a:rPr kumimoji="1" lang="en-US" altLang="ja-JP" sz="1300">
              <a:latin typeface="+mn-ea"/>
              <a:ea typeface="+mn-ea"/>
            </a:rPr>
            <a:t>4.2</a:t>
          </a:r>
          <a:r>
            <a:rPr kumimoji="1" lang="ja-JP" altLang="en-US" sz="1300">
              <a:latin typeface="+mn-ea"/>
              <a:ea typeface="+mn-ea"/>
            </a:rPr>
            <a:t>億円の増となったことから、物件費の経常収支比率は、前年度から</a:t>
          </a:r>
          <a:r>
            <a:rPr kumimoji="1" lang="en-US" altLang="ja-JP" sz="1300">
              <a:latin typeface="+mn-ea"/>
              <a:ea typeface="+mn-ea"/>
            </a:rPr>
            <a:t>0.6</a:t>
          </a:r>
          <a:r>
            <a:rPr kumimoji="1" lang="ja-JP" altLang="en-US" sz="1300">
              <a:latin typeface="+mn-ea"/>
              <a:ea typeface="+mn-ea"/>
            </a:rPr>
            <a:t>ポイント上昇し、</a:t>
          </a:r>
          <a:r>
            <a:rPr kumimoji="1" lang="en-US" altLang="ja-JP" sz="1300">
              <a:latin typeface="+mn-ea"/>
              <a:ea typeface="+mn-ea"/>
            </a:rPr>
            <a:t>14.1</a:t>
          </a:r>
          <a:r>
            <a:rPr kumimoji="1" lang="ja-JP" altLang="en-US" sz="1300">
              <a:latin typeface="+mn-ea"/>
              <a:ea typeface="+mn-ea"/>
            </a:rPr>
            <a:t>％となった。</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50800</xdr:rowOff>
    </xdr:from>
    <xdr:to>
      <xdr:col>24</xdr:col>
      <xdr:colOff>31750</xdr:colOff>
      <xdr:row>16</xdr:row>
      <xdr:rowOff>127000</xdr:rowOff>
    </xdr:to>
    <xdr:cxnSp macro="">
      <xdr:nvCxnSpPr>
        <xdr:cNvPr id="127" name="直線コネクタ 126"/>
        <xdr:cNvCxnSpPr/>
      </xdr:nvCxnSpPr>
      <xdr:spPr>
        <a:xfrm>
          <a:off x="15671800" y="2794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0</xdr:rowOff>
    </xdr:from>
    <xdr:to>
      <xdr:col>22</xdr:col>
      <xdr:colOff>565150</xdr:colOff>
      <xdr:row>16</xdr:row>
      <xdr:rowOff>50800</xdr:rowOff>
    </xdr:to>
    <xdr:cxnSp macro="">
      <xdr:nvCxnSpPr>
        <xdr:cNvPr id="130" name="直線コネクタ 129"/>
        <xdr:cNvCxnSpPr/>
      </xdr:nvCxnSpPr>
      <xdr:spPr>
        <a:xfrm>
          <a:off x="14782800" y="274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0</xdr:rowOff>
    </xdr:from>
    <xdr:to>
      <xdr:col>21</xdr:col>
      <xdr:colOff>361950</xdr:colOff>
      <xdr:row>16</xdr:row>
      <xdr:rowOff>88900</xdr:rowOff>
    </xdr:to>
    <xdr:cxnSp macro="">
      <xdr:nvCxnSpPr>
        <xdr:cNvPr id="133" name="直線コネクタ 132"/>
        <xdr:cNvCxnSpPr/>
      </xdr:nvCxnSpPr>
      <xdr:spPr>
        <a:xfrm flipV="1">
          <a:off x="13893800" y="2743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63500</xdr:rowOff>
    </xdr:from>
    <xdr:to>
      <xdr:col>20</xdr:col>
      <xdr:colOff>158750</xdr:colOff>
      <xdr:row>16</xdr:row>
      <xdr:rowOff>88900</xdr:rowOff>
    </xdr:to>
    <xdr:cxnSp macro="">
      <xdr:nvCxnSpPr>
        <xdr:cNvPr id="136" name="直線コネクタ 135"/>
        <xdr:cNvCxnSpPr/>
      </xdr:nvCxnSpPr>
      <xdr:spPr>
        <a:xfrm>
          <a:off x="13004800" y="280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6" name="円/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7"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textlink="">
      <xdr:nvSpPr>
        <xdr:cNvPr id="148" name="円/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120650</xdr:rowOff>
    </xdr:from>
    <xdr:to>
      <xdr:col>21</xdr:col>
      <xdr:colOff>412750</xdr:colOff>
      <xdr:row>16</xdr:row>
      <xdr:rowOff>50800</xdr:rowOff>
    </xdr:to>
    <xdr:sp macro="" textlink="">
      <xdr:nvSpPr>
        <xdr:cNvPr id="150" name="円/楕円 149"/>
        <xdr:cNvSpPr/>
      </xdr:nvSpPr>
      <xdr:spPr>
        <a:xfrm>
          <a:off x="14732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60977</xdr:rowOff>
    </xdr:from>
    <xdr:ext cx="762000" cy="259045"/>
    <xdr:sp macro="" textlink="">
      <xdr:nvSpPr>
        <xdr:cNvPr id="151" name="テキスト ボックス 150"/>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2" name="円/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54" name="円/楕円 153"/>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99077</xdr:rowOff>
    </xdr:from>
    <xdr:ext cx="762000" cy="259045"/>
    <xdr:sp macro="" textlink="">
      <xdr:nvSpPr>
        <xdr:cNvPr id="155" name="テキスト ボックス 154"/>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分母となる経常一般財源総額が、前年度と比較して</a:t>
          </a:r>
          <a:r>
            <a:rPr kumimoji="1" lang="en-US" altLang="ja-JP" sz="1300">
              <a:latin typeface="ＭＳ Ｐゴシック"/>
            </a:rPr>
            <a:t>4.8</a:t>
          </a:r>
          <a:r>
            <a:rPr kumimoji="1" lang="ja-JP" altLang="en-US" sz="1300">
              <a:latin typeface="ＭＳ Ｐゴシック"/>
            </a:rPr>
            <a:t>億円の減となった一方で、保育単価の改定に伴う私立保育所保育実施費の増等により、扶助費の経常経費充当一般財源等が、</a:t>
          </a:r>
          <a:r>
            <a:rPr kumimoji="1" lang="en-US" altLang="ja-JP" sz="1300">
              <a:latin typeface="ＭＳ Ｐゴシック"/>
            </a:rPr>
            <a:t>1.6</a:t>
          </a:r>
          <a:r>
            <a:rPr kumimoji="1" lang="ja-JP" altLang="en-US" sz="1300">
              <a:latin typeface="ＭＳ Ｐゴシック"/>
            </a:rPr>
            <a:t>億円の増となったことから、扶助費の経常収支比率は、前年度から</a:t>
          </a:r>
          <a:r>
            <a:rPr kumimoji="1" lang="en-US" altLang="ja-JP" sz="1300">
              <a:latin typeface="ＭＳ Ｐゴシック"/>
            </a:rPr>
            <a:t>0.2</a:t>
          </a:r>
          <a:r>
            <a:rPr kumimoji="1" lang="ja-JP" altLang="en-US" sz="1300">
              <a:latin typeface="ＭＳ Ｐゴシック"/>
            </a:rPr>
            <a:t>ポイント上昇し、</a:t>
          </a:r>
          <a:r>
            <a:rPr kumimoji="1" lang="en-US" altLang="ja-JP" sz="1300">
              <a:latin typeface="ＭＳ Ｐゴシック"/>
            </a:rPr>
            <a:t>10.9</a:t>
          </a:r>
          <a:r>
            <a:rPr kumimoji="1" lang="ja-JP" altLang="en-US" sz="1300">
              <a:latin typeface="ＭＳ Ｐゴシック"/>
            </a:rPr>
            <a:t>％となった。</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129722</xdr:rowOff>
    </xdr:to>
    <xdr:cxnSp macro="">
      <xdr:nvCxnSpPr>
        <xdr:cNvPr id="190" name="直線コネクタ 189"/>
        <xdr:cNvCxnSpPr/>
      </xdr:nvCxnSpPr>
      <xdr:spPr>
        <a:xfrm>
          <a:off x="3987800" y="95377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78212</xdr:rowOff>
    </xdr:from>
    <xdr:ext cx="762000" cy="259045"/>
    <xdr:sp macro="" textlink="">
      <xdr:nvSpPr>
        <xdr:cNvPr id="191" name="扶助費平均値テキスト"/>
        <xdr:cNvSpPr txBox="1"/>
      </xdr:nvSpPr>
      <xdr:spPr>
        <a:xfrm>
          <a:off x="4914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75293</xdr:rowOff>
    </xdr:from>
    <xdr:to>
      <xdr:col>5</xdr:col>
      <xdr:colOff>549275</xdr:colOff>
      <xdr:row>55</xdr:row>
      <xdr:rowOff>107950</xdr:rowOff>
    </xdr:to>
    <xdr:cxnSp macro="">
      <xdr:nvCxnSpPr>
        <xdr:cNvPr id="193" name="直線コネクタ 192"/>
        <xdr:cNvCxnSpPr/>
      </xdr:nvCxnSpPr>
      <xdr:spPr>
        <a:xfrm>
          <a:off x="3098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195" name="テキスト ボックス 194"/>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75293</xdr:rowOff>
    </xdr:from>
    <xdr:to>
      <xdr:col>4</xdr:col>
      <xdr:colOff>346075</xdr:colOff>
      <xdr:row>55</xdr:row>
      <xdr:rowOff>97065</xdr:rowOff>
    </xdr:to>
    <xdr:cxnSp macro="">
      <xdr:nvCxnSpPr>
        <xdr:cNvPr id="196" name="直線コネクタ 195"/>
        <xdr:cNvCxnSpPr/>
      </xdr:nvCxnSpPr>
      <xdr:spPr>
        <a:xfrm flipV="1">
          <a:off x="2209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8" name="テキスト ボックス 197"/>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97065</xdr:rowOff>
    </xdr:from>
    <xdr:to>
      <xdr:col>3</xdr:col>
      <xdr:colOff>142875</xdr:colOff>
      <xdr:row>55</xdr:row>
      <xdr:rowOff>151493</xdr:rowOff>
    </xdr:to>
    <xdr:cxnSp macro="">
      <xdr:nvCxnSpPr>
        <xdr:cNvPr id="199" name="直線コネクタ 198"/>
        <xdr:cNvCxnSpPr/>
      </xdr:nvCxnSpPr>
      <xdr:spPr>
        <a:xfrm flipV="1">
          <a:off x="1320800" y="9526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01" name="テキスト ボックス 200"/>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3" name="テキスト ボックス 202"/>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78922</xdr:rowOff>
    </xdr:from>
    <xdr:to>
      <xdr:col>7</xdr:col>
      <xdr:colOff>66675</xdr:colOff>
      <xdr:row>56</xdr:row>
      <xdr:rowOff>9072</xdr:rowOff>
    </xdr:to>
    <xdr:sp macro="" textlink="">
      <xdr:nvSpPr>
        <xdr:cNvPr id="209" name="円/楕円 208"/>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95449</xdr:rowOff>
    </xdr:from>
    <xdr:ext cx="762000" cy="259045"/>
    <xdr:sp macro="" textlink="">
      <xdr:nvSpPr>
        <xdr:cNvPr id="210"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24493</xdr:rowOff>
    </xdr:from>
    <xdr:to>
      <xdr:col>4</xdr:col>
      <xdr:colOff>396875</xdr:colOff>
      <xdr:row>55</xdr:row>
      <xdr:rowOff>126093</xdr:rowOff>
    </xdr:to>
    <xdr:sp macro="" textlink="">
      <xdr:nvSpPr>
        <xdr:cNvPr id="213" name="円/楕円 212"/>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136270</xdr:rowOff>
    </xdr:from>
    <xdr:ext cx="762000" cy="259045"/>
    <xdr:sp macro="" textlink="">
      <xdr:nvSpPr>
        <xdr:cNvPr id="214" name="テキスト ボックス 213"/>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46265</xdr:rowOff>
    </xdr:from>
    <xdr:to>
      <xdr:col>3</xdr:col>
      <xdr:colOff>193675</xdr:colOff>
      <xdr:row>55</xdr:row>
      <xdr:rowOff>147865</xdr:rowOff>
    </xdr:to>
    <xdr:sp macro="" textlink="">
      <xdr:nvSpPr>
        <xdr:cNvPr id="215" name="円/楕円 214"/>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158042</xdr:rowOff>
    </xdr:from>
    <xdr:ext cx="762000" cy="259045"/>
    <xdr:sp macro="" textlink="">
      <xdr:nvSpPr>
        <xdr:cNvPr id="216" name="テキスト ボックス 215"/>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7" name="円/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41020</xdr:rowOff>
    </xdr:from>
    <xdr:ext cx="762000" cy="259045"/>
    <xdr:sp macro="" textlink="">
      <xdr:nvSpPr>
        <xdr:cNvPr id="218" name="テキスト ボックス 217"/>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ea"/>
              <a:ea typeface="+mn-ea"/>
              <a:cs typeface="+mn-cs"/>
            </a:rPr>
            <a:t>分母となる経常一般財源総額が、前年度と比較して</a:t>
          </a:r>
          <a:r>
            <a:rPr kumimoji="1" lang="en-US" altLang="ja-JP" sz="1300">
              <a:solidFill>
                <a:schemeClr val="dk1"/>
              </a:solidFill>
              <a:effectLst/>
              <a:latin typeface="+mn-ea"/>
              <a:ea typeface="+mn-ea"/>
              <a:cs typeface="+mn-cs"/>
            </a:rPr>
            <a:t>4.8</a:t>
          </a:r>
          <a:r>
            <a:rPr kumimoji="1" lang="ja-JP" altLang="ja-JP" sz="1300">
              <a:solidFill>
                <a:schemeClr val="dk1"/>
              </a:solidFill>
              <a:effectLst/>
              <a:latin typeface="+mn-ea"/>
              <a:ea typeface="+mn-ea"/>
              <a:cs typeface="+mn-cs"/>
            </a:rPr>
            <a:t>億円</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減</a:t>
          </a:r>
          <a:r>
            <a:rPr kumimoji="1" lang="ja-JP" altLang="en-US" sz="1300">
              <a:solidFill>
                <a:schemeClr val="dk1"/>
              </a:solidFill>
              <a:effectLst/>
              <a:latin typeface="+mn-ea"/>
              <a:ea typeface="+mn-ea"/>
              <a:cs typeface="+mn-cs"/>
            </a:rPr>
            <a:t>となっ</a:t>
          </a:r>
          <a:r>
            <a:rPr kumimoji="1" lang="ja-JP" altLang="ja-JP" sz="1300">
              <a:solidFill>
                <a:schemeClr val="dk1"/>
              </a:solidFill>
              <a:effectLst/>
              <a:latin typeface="+mn-ea"/>
              <a:ea typeface="+mn-ea"/>
              <a:cs typeface="+mn-cs"/>
            </a:rPr>
            <a:t>た一方で、</a:t>
          </a:r>
          <a:r>
            <a:rPr kumimoji="1" lang="ja-JP" altLang="en-US" sz="1300">
              <a:latin typeface="+mn-ea"/>
              <a:ea typeface="+mn-ea"/>
            </a:rPr>
            <a:t>下水道事業会計に対する一般会計からの繰出金が増となったことなどにより、繰出金の経常経費充当一般財源等が、前年度と比較して</a:t>
          </a:r>
          <a:r>
            <a:rPr kumimoji="1" lang="en-US" altLang="ja-JP" sz="1300">
              <a:latin typeface="+mn-ea"/>
              <a:ea typeface="+mn-ea"/>
            </a:rPr>
            <a:t>1.3</a:t>
          </a:r>
          <a:r>
            <a:rPr kumimoji="1" lang="ja-JP" altLang="en-US" sz="1300">
              <a:latin typeface="+mn-ea"/>
              <a:ea typeface="+mn-ea"/>
            </a:rPr>
            <a:t>億円の増となったことなどから、その他の経常収支比率は、前年度から</a:t>
          </a:r>
          <a:r>
            <a:rPr kumimoji="1" lang="en-US" altLang="ja-JP" sz="1300">
              <a:latin typeface="+mn-ea"/>
              <a:ea typeface="+mn-ea"/>
            </a:rPr>
            <a:t>0.4</a:t>
          </a:r>
          <a:r>
            <a:rPr kumimoji="1" lang="ja-JP" altLang="en-US" sz="1300">
              <a:latin typeface="+mn-ea"/>
              <a:ea typeface="+mn-ea"/>
            </a:rPr>
            <a:t>ポイント上昇し、</a:t>
          </a:r>
          <a:r>
            <a:rPr kumimoji="1" lang="en-US" altLang="ja-JP" sz="1300">
              <a:latin typeface="+mn-ea"/>
              <a:ea typeface="+mn-ea"/>
            </a:rPr>
            <a:t>17.2</a:t>
          </a:r>
          <a:r>
            <a:rPr kumimoji="1" lang="ja-JP" altLang="en-US" sz="1300">
              <a:latin typeface="+mn-ea"/>
              <a:ea typeface="+mn-ea"/>
            </a:rPr>
            <a:t>％となった。</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66040</xdr:rowOff>
    </xdr:to>
    <xdr:cxnSp macro="">
      <xdr:nvCxnSpPr>
        <xdr:cNvPr id="251" name="直線コネクタ 250"/>
        <xdr:cNvCxnSpPr/>
      </xdr:nvCxnSpPr>
      <xdr:spPr>
        <a:xfrm>
          <a:off x="15671800" y="9979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165117</xdr:rowOff>
    </xdr:from>
    <xdr:ext cx="762000" cy="259045"/>
    <xdr:sp macro="" textlink="">
      <xdr:nvSpPr>
        <xdr:cNvPr id="252"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35560</xdr:rowOff>
    </xdr:to>
    <xdr:cxnSp macro="">
      <xdr:nvCxnSpPr>
        <xdr:cNvPr id="254" name="直線コネクタ 253"/>
        <xdr:cNvCxnSpPr/>
      </xdr:nvCxnSpPr>
      <xdr:spPr>
        <a:xfrm>
          <a:off x="14782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6" name="テキスト ボックス 25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142240</xdr:rowOff>
    </xdr:to>
    <xdr:cxnSp macro="">
      <xdr:nvCxnSpPr>
        <xdr:cNvPr id="257" name="直線コネクタ 256"/>
        <xdr:cNvCxnSpPr/>
      </xdr:nvCxnSpPr>
      <xdr:spPr>
        <a:xfrm flipV="1">
          <a:off x="13893800" y="9979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59" name="テキスト ボックス 258"/>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58</xdr:row>
      <xdr:rowOff>142240</xdr:rowOff>
    </xdr:to>
    <xdr:cxnSp macro="">
      <xdr:nvCxnSpPr>
        <xdr:cNvPr id="260" name="直線コネクタ 259"/>
        <xdr:cNvCxnSpPr/>
      </xdr:nvCxnSpPr>
      <xdr:spPr>
        <a:xfrm>
          <a:off x="13004800" y="98196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2" name="テキスト ボックス 261"/>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4" name="テキスト ボックス 26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70" name="円/楕円 269"/>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71"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72" name="円/楕円 271"/>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3" name="テキスト ボックス 272"/>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74" name="円/楕円 273"/>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5" name="テキスト ボックス 274"/>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91440</xdr:rowOff>
    </xdr:from>
    <xdr:to>
      <xdr:col>20</xdr:col>
      <xdr:colOff>209550</xdr:colOff>
      <xdr:row>59</xdr:row>
      <xdr:rowOff>21590</xdr:rowOff>
    </xdr:to>
    <xdr:sp macro="" textlink="">
      <xdr:nvSpPr>
        <xdr:cNvPr id="276" name="円/楕円 275"/>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6367</xdr:rowOff>
    </xdr:from>
    <xdr:ext cx="762000" cy="259045"/>
    <xdr:sp macro="" textlink="">
      <xdr:nvSpPr>
        <xdr:cNvPr id="277" name="テキスト ボックス 276"/>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8" name="円/楕円 277"/>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9" name="テキスト ボックス 278"/>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制度改正により幼稚園就園奨励費補助金が増となった一方で、後期高齢者医療広域連合事務費負担金が減となったことなどにより、補助費等の経常経費充当一般財源等が、前年度と比較して</a:t>
          </a:r>
          <a:r>
            <a:rPr kumimoji="1" lang="en-US" altLang="ja-JP" sz="1300">
              <a:latin typeface="ＭＳ Ｐゴシック"/>
            </a:rPr>
            <a:t>0.3</a:t>
          </a:r>
          <a:r>
            <a:rPr kumimoji="1" lang="ja-JP" altLang="en-US" sz="1300">
              <a:latin typeface="ＭＳ Ｐゴシック"/>
            </a:rPr>
            <a:t>億円の減となった。</a:t>
          </a:r>
          <a:endParaRPr kumimoji="1" lang="en-US" altLang="ja-JP" sz="1300">
            <a:latin typeface="ＭＳ Ｐゴシック"/>
          </a:endParaRPr>
        </a:p>
        <a:p>
          <a:r>
            <a:rPr kumimoji="1" lang="ja-JP" altLang="en-US" sz="1300">
              <a:latin typeface="ＭＳ Ｐゴシック"/>
            </a:rPr>
            <a:t>　</a:t>
          </a:r>
          <a:r>
            <a:rPr kumimoji="1" lang="ja-JP" altLang="en-US" sz="1300">
              <a:latin typeface="+mn-ea"/>
              <a:ea typeface="+mn-ea"/>
            </a:rPr>
            <a:t>また、</a:t>
          </a:r>
          <a:r>
            <a:rPr kumimoji="1" lang="ja-JP" altLang="ja-JP" sz="1300">
              <a:solidFill>
                <a:schemeClr val="dk1"/>
              </a:solidFill>
              <a:effectLst/>
              <a:latin typeface="+mn-ea"/>
              <a:ea typeface="+mn-ea"/>
              <a:cs typeface="+mn-cs"/>
            </a:rPr>
            <a:t>分母となる経常一般財源総額</a:t>
          </a:r>
          <a:r>
            <a:rPr kumimoji="1" lang="ja-JP" altLang="en-US" sz="1300">
              <a:solidFill>
                <a:schemeClr val="dk1"/>
              </a:solidFill>
              <a:effectLst/>
              <a:latin typeface="+mn-ea"/>
              <a:ea typeface="+mn-ea"/>
              <a:cs typeface="+mn-cs"/>
            </a:rPr>
            <a:t>も</a:t>
          </a:r>
          <a:r>
            <a:rPr kumimoji="1" lang="en-US" altLang="ja-JP" sz="1300">
              <a:solidFill>
                <a:schemeClr val="dk1"/>
              </a:solidFill>
              <a:effectLst/>
              <a:latin typeface="+mn-ea"/>
              <a:ea typeface="+mn-ea"/>
              <a:cs typeface="+mn-cs"/>
            </a:rPr>
            <a:t>4.8</a:t>
          </a:r>
          <a:r>
            <a:rPr kumimoji="1" lang="ja-JP" altLang="ja-JP" sz="1300">
              <a:solidFill>
                <a:schemeClr val="dk1"/>
              </a:solidFill>
              <a:effectLst/>
              <a:latin typeface="+mn-ea"/>
              <a:ea typeface="+mn-ea"/>
              <a:cs typeface="+mn-cs"/>
            </a:rPr>
            <a:t>億円</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減</a:t>
          </a:r>
          <a:r>
            <a:rPr kumimoji="1" lang="ja-JP" altLang="en-US" sz="1300">
              <a:solidFill>
                <a:schemeClr val="dk1"/>
              </a:solidFill>
              <a:effectLst/>
              <a:latin typeface="+mn-ea"/>
              <a:ea typeface="+mn-ea"/>
              <a:cs typeface="+mn-cs"/>
            </a:rPr>
            <a:t>となっ</a:t>
          </a:r>
          <a:r>
            <a:rPr kumimoji="1" lang="ja-JP" altLang="ja-JP" sz="1300">
              <a:solidFill>
                <a:schemeClr val="dk1"/>
              </a:solidFill>
              <a:effectLst/>
              <a:latin typeface="+mn-ea"/>
              <a:ea typeface="+mn-ea"/>
              <a:cs typeface="+mn-cs"/>
            </a:rPr>
            <a:t>た</a:t>
          </a:r>
          <a:r>
            <a:rPr kumimoji="1" lang="ja-JP" altLang="en-US" sz="1300">
              <a:solidFill>
                <a:schemeClr val="dk1"/>
              </a:solidFill>
              <a:effectLst/>
              <a:latin typeface="+mn-ea"/>
              <a:ea typeface="+mn-ea"/>
              <a:cs typeface="+mn-cs"/>
            </a:rPr>
            <a:t>ことにより</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補助費等の経常収支比率は、</a:t>
          </a:r>
          <a:r>
            <a:rPr kumimoji="1" lang="ja-JP" altLang="en-US" sz="1300">
              <a:latin typeface="+mn-ea"/>
              <a:ea typeface="+mn-ea"/>
            </a:rPr>
            <a:t>前年度と同水準の</a:t>
          </a:r>
          <a:r>
            <a:rPr kumimoji="1" lang="en-US" altLang="ja-JP" sz="1300">
              <a:latin typeface="+mn-ea"/>
              <a:ea typeface="+mn-ea"/>
            </a:rPr>
            <a:t>2.4</a:t>
          </a:r>
          <a:r>
            <a:rPr kumimoji="1" lang="ja-JP" altLang="en-US" sz="1300">
              <a:latin typeface="+mn-ea"/>
              <a:ea typeface="+mn-ea"/>
            </a:rPr>
            <a:t>％となった。</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88900</xdr:rowOff>
    </xdr:from>
    <xdr:to>
      <xdr:col>24</xdr:col>
      <xdr:colOff>31750</xdr:colOff>
      <xdr:row>32</xdr:row>
      <xdr:rowOff>88900</xdr:rowOff>
    </xdr:to>
    <xdr:cxnSp macro="">
      <xdr:nvCxnSpPr>
        <xdr:cNvPr id="312" name="直線コネクタ 311"/>
        <xdr:cNvCxnSpPr/>
      </xdr:nvCxnSpPr>
      <xdr:spPr>
        <a:xfrm>
          <a:off x="15671800" y="557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111777</xdr:rowOff>
    </xdr:from>
    <xdr:ext cx="762000" cy="259045"/>
    <xdr:sp macro="" textlink="">
      <xdr:nvSpPr>
        <xdr:cNvPr id="313"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76200</xdr:rowOff>
    </xdr:from>
    <xdr:to>
      <xdr:col>22</xdr:col>
      <xdr:colOff>565150</xdr:colOff>
      <xdr:row>32</xdr:row>
      <xdr:rowOff>88900</xdr:rowOff>
    </xdr:to>
    <xdr:cxnSp macro="">
      <xdr:nvCxnSpPr>
        <xdr:cNvPr id="315" name="直線コネクタ 314"/>
        <xdr:cNvCxnSpPr/>
      </xdr:nvCxnSpPr>
      <xdr:spPr>
        <a:xfrm>
          <a:off x="14782800" y="556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17" name="テキスト ボックス 316"/>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76200</xdr:rowOff>
    </xdr:from>
    <xdr:to>
      <xdr:col>21</xdr:col>
      <xdr:colOff>361950</xdr:colOff>
      <xdr:row>32</xdr:row>
      <xdr:rowOff>139700</xdr:rowOff>
    </xdr:to>
    <xdr:cxnSp macro="">
      <xdr:nvCxnSpPr>
        <xdr:cNvPr id="318" name="直線コネクタ 317"/>
        <xdr:cNvCxnSpPr/>
      </xdr:nvCxnSpPr>
      <xdr:spPr>
        <a:xfrm flipV="1">
          <a:off x="13893800" y="556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127000</xdr:rowOff>
    </xdr:from>
    <xdr:to>
      <xdr:col>20</xdr:col>
      <xdr:colOff>158750</xdr:colOff>
      <xdr:row>32</xdr:row>
      <xdr:rowOff>139700</xdr:rowOff>
    </xdr:to>
    <xdr:cxnSp macro="">
      <xdr:nvCxnSpPr>
        <xdr:cNvPr id="321" name="直線コネクタ 320"/>
        <xdr:cNvCxnSpPr/>
      </xdr:nvCxnSpPr>
      <xdr:spPr>
        <a:xfrm>
          <a:off x="13004800" y="561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3827</xdr:rowOff>
    </xdr:from>
    <xdr:ext cx="762000" cy="259045"/>
    <xdr:sp macro="" textlink="">
      <xdr:nvSpPr>
        <xdr:cNvPr id="323" name="テキスト ボックス 322"/>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5" name="テキスト ボックス 324"/>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38100</xdr:rowOff>
    </xdr:from>
    <xdr:to>
      <xdr:col>24</xdr:col>
      <xdr:colOff>82550</xdr:colOff>
      <xdr:row>32</xdr:row>
      <xdr:rowOff>139700</xdr:rowOff>
    </xdr:to>
    <xdr:sp macro="" textlink="">
      <xdr:nvSpPr>
        <xdr:cNvPr id="331" name="円/楕円 330"/>
        <xdr:cNvSpPr/>
      </xdr:nvSpPr>
      <xdr:spPr>
        <a:xfrm>
          <a:off x="164592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118127</xdr:rowOff>
    </xdr:from>
    <xdr:ext cx="762000" cy="259045"/>
    <xdr:sp macro="" textlink="">
      <xdr:nvSpPr>
        <xdr:cNvPr id="332" name="補助費等該当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38100</xdr:rowOff>
    </xdr:from>
    <xdr:to>
      <xdr:col>22</xdr:col>
      <xdr:colOff>615950</xdr:colOff>
      <xdr:row>32</xdr:row>
      <xdr:rowOff>139700</xdr:rowOff>
    </xdr:to>
    <xdr:sp macro="" textlink="">
      <xdr:nvSpPr>
        <xdr:cNvPr id="333" name="円/楕円 332"/>
        <xdr:cNvSpPr/>
      </xdr:nvSpPr>
      <xdr:spPr>
        <a:xfrm>
          <a:off x="15621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149877</xdr:rowOff>
    </xdr:from>
    <xdr:ext cx="736600" cy="259045"/>
    <xdr:sp macro="" textlink="">
      <xdr:nvSpPr>
        <xdr:cNvPr id="334" name="テキスト ボックス 333"/>
        <xdr:cNvSpPr txBox="1"/>
      </xdr:nvSpPr>
      <xdr:spPr>
        <a:xfrm>
          <a:off x="15290800" y="529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25400</xdr:rowOff>
    </xdr:from>
    <xdr:to>
      <xdr:col>21</xdr:col>
      <xdr:colOff>412750</xdr:colOff>
      <xdr:row>32</xdr:row>
      <xdr:rowOff>127000</xdr:rowOff>
    </xdr:to>
    <xdr:sp macro="" textlink="">
      <xdr:nvSpPr>
        <xdr:cNvPr id="335" name="円/楕円 334"/>
        <xdr:cNvSpPr/>
      </xdr:nvSpPr>
      <xdr:spPr>
        <a:xfrm>
          <a:off x="14732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137177</xdr:rowOff>
    </xdr:from>
    <xdr:ext cx="762000" cy="259045"/>
    <xdr:sp macro="" textlink="">
      <xdr:nvSpPr>
        <xdr:cNvPr id="336" name="テキスト ボックス 335"/>
        <xdr:cNvSpPr txBox="1"/>
      </xdr:nvSpPr>
      <xdr:spPr>
        <a:xfrm>
          <a:off x="144018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88900</xdr:rowOff>
    </xdr:from>
    <xdr:to>
      <xdr:col>20</xdr:col>
      <xdr:colOff>209550</xdr:colOff>
      <xdr:row>33</xdr:row>
      <xdr:rowOff>19050</xdr:rowOff>
    </xdr:to>
    <xdr:sp macro="" textlink="">
      <xdr:nvSpPr>
        <xdr:cNvPr id="337" name="円/楕円 336"/>
        <xdr:cNvSpPr/>
      </xdr:nvSpPr>
      <xdr:spPr>
        <a:xfrm>
          <a:off x="138430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29227</xdr:rowOff>
    </xdr:from>
    <xdr:ext cx="762000" cy="259045"/>
    <xdr:sp macro="" textlink="">
      <xdr:nvSpPr>
        <xdr:cNvPr id="338" name="テキスト ボックス 337"/>
        <xdr:cNvSpPr txBox="1"/>
      </xdr:nvSpPr>
      <xdr:spPr>
        <a:xfrm>
          <a:off x="135128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76200</xdr:rowOff>
    </xdr:from>
    <xdr:to>
      <xdr:col>19</xdr:col>
      <xdr:colOff>6350</xdr:colOff>
      <xdr:row>33</xdr:row>
      <xdr:rowOff>6350</xdr:rowOff>
    </xdr:to>
    <xdr:sp macro="" textlink="">
      <xdr:nvSpPr>
        <xdr:cNvPr id="339" name="円/楕円 338"/>
        <xdr:cNvSpPr/>
      </xdr:nvSpPr>
      <xdr:spPr>
        <a:xfrm>
          <a:off x="12954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16527</xdr:rowOff>
    </xdr:from>
    <xdr:ext cx="762000" cy="259045"/>
    <xdr:sp macro="" textlink="">
      <xdr:nvSpPr>
        <xdr:cNvPr id="340" name="テキスト ボックス 339"/>
        <xdr:cNvSpPr txBox="1"/>
      </xdr:nvSpPr>
      <xdr:spPr>
        <a:xfrm>
          <a:off x="12623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分母となる経常一般財源総額が、前年度と比較して</a:t>
          </a:r>
          <a:r>
            <a:rPr kumimoji="1" lang="en-US" altLang="ja-JP" sz="1300">
              <a:latin typeface="ＭＳ Ｐゴシック"/>
            </a:rPr>
            <a:t>4.8</a:t>
          </a:r>
          <a:r>
            <a:rPr kumimoji="1" lang="ja-JP" altLang="en-US" sz="1300">
              <a:latin typeface="ＭＳ Ｐゴシック"/>
            </a:rPr>
            <a:t>億円の減となった一方で、</a:t>
          </a:r>
          <a:r>
            <a:rPr kumimoji="1" lang="ja-JP" altLang="ja-JP" sz="1300">
              <a:solidFill>
                <a:schemeClr val="dk1"/>
              </a:solidFill>
              <a:effectLst/>
              <a:latin typeface="+mn-ea"/>
              <a:ea typeface="+mn-ea"/>
              <a:cs typeface="+mn-cs"/>
            </a:rPr>
            <a:t>一般廃棄物処理事業債等の既発債の償還が進んだことによ</a:t>
          </a:r>
          <a:r>
            <a:rPr kumimoji="1" lang="ja-JP" altLang="en-US" sz="1300">
              <a:solidFill>
                <a:schemeClr val="dk1"/>
              </a:solidFill>
              <a:effectLst/>
              <a:latin typeface="+mn-ea"/>
              <a:ea typeface="+mn-ea"/>
              <a:cs typeface="+mn-cs"/>
            </a:rPr>
            <a:t>り、</a:t>
          </a:r>
          <a:r>
            <a:rPr kumimoji="1" lang="ja-JP" altLang="en-US" sz="1300">
              <a:latin typeface="+mn-ea"/>
              <a:ea typeface="+mn-ea"/>
            </a:rPr>
            <a:t>公債費の経常経費充当一般財源等が、前年度と比較して</a:t>
          </a:r>
          <a:r>
            <a:rPr kumimoji="1" lang="en-US" altLang="ja-JP" sz="1300">
              <a:latin typeface="+mn-ea"/>
              <a:ea typeface="+mn-ea"/>
            </a:rPr>
            <a:t>5.3</a:t>
          </a:r>
          <a:r>
            <a:rPr kumimoji="1" lang="ja-JP" altLang="en-US" sz="1300">
              <a:latin typeface="+mn-ea"/>
              <a:ea typeface="+mn-ea"/>
            </a:rPr>
            <a:t>億円の減となったことから、公債費の経常収支比率は、前年度から</a:t>
          </a:r>
          <a:r>
            <a:rPr kumimoji="1" lang="en-US" altLang="ja-JP" sz="1300">
              <a:latin typeface="+mn-ea"/>
              <a:ea typeface="+mn-ea"/>
            </a:rPr>
            <a:t>0.6</a:t>
          </a:r>
          <a:r>
            <a:rPr kumimoji="1" lang="ja-JP" altLang="en-US" sz="1300">
              <a:latin typeface="+mn-ea"/>
              <a:ea typeface="+mn-ea"/>
            </a:rPr>
            <a:t>ポイント低下し、</a:t>
          </a:r>
          <a:r>
            <a:rPr kumimoji="1" lang="en-US" altLang="ja-JP" sz="1300">
              <a:latin typeface="+mn-ea"/>
              <a:ea typeface="+mn-ea"/>
            </a:rPr>
            <a:t>19.1</a:t>
          </a:r>
          <a:r>
            <a:rPr kumimoji="1" lang="ja-JP" altLang="en-US" sz="1300">
              <a:latin typeface="+mn-ea"/>
              <a:ea typeface="+mn-ea"/>
            </a:rPr>
            <a:t>％となった。</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44704</xdr:rowOff>
    </xdr:from>
    <xdr:to>
      <xdr:col>7</xdr:col>
      <xdr:colOff>15875</xdr:colOff>
      <xdr:row>78</xdr:row>
      <xdr:rowOff>99568</xdr:rowOff>
    </xdr:to>
    <xdr:cxnSp macro="">
      <xdr:nvCxnSpPr>
        <xdr:cNvPr id="371" name="直線コネクタ 370"/>
        <xdr:cNvCxnSpPr/>
      </xdr:nvCxnSpPr>
      <xdr:spPr>
        <a:xfrm flipV="1">
          <a:off x="3987800" y="134178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99568</xdr:rowOff>
    </xdr:from>
    <xdr:to>
      <xdr:col>5</xdr:col>
      <xdr:colOff>549275</xdr:colOff>
      <xdr:row>79</xdr:row>
      <xdr:rowOff>46989</xdr:rowOff>
    </xdr:to>
    <xdr:cxnSp macro="">
      <xdr:nvCxnSpPr>
        <xdr:cNvPr id="374" name="直線コネクタ 373"/>
        <xdr:cNvCxnSpPr/>
      </xdr:nvCxnSpPr>
      <xdr:spPr>
        <a:xfrm flipV="1">
          <a:off x="3098800" y="1347266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6" name="テキスト ボックス 375"/>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80</xdr:row>
      <xdr:rowOff>67563</xdr:rowOff>
    </xdr:to>
    <xdr:cxnSp macro="">
      <xdr:nvCxnSpPr>
        <xdr:cNvPr id="377" name="直線コネクタ 376"/>
        <xdr:cNvCxnSpPr/>
      </xdr:nvCxnSpPr>
      <xdr:spPr>
        <a:xfrm flipV="1">
          <a:off x="2209800" y="13591539"/>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9" name="テキスト ボックス 378"/>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83565</xdr:rowOff>
    </xdr:from>
    <xdr:to>
      <xdr:col>3</xdr:col>
      <xdr:colOff>142875</xdr:colOff>
      <xdr:row>80</xdr:row>
      <xdr:rowOff>67563</xdr:rowOff>
    </xdr:to>
    <xdr:cxnSp macro="">
      <xdr:nvCxnSpPr>
        <xdr:cNvPr id="380" name="直線コネクタ 379"/>
        <xdr:cNvCxnSpPr/>
      </xdr:nvCxnSpPr>
      <xdr:spPr>
        <a:xfrm>
          <a:off x="1320800" y="13628115"/>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4" name="テキスト ボックス 38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165354</xdr:rowOff>
    </xdr:from>
    <xdr:to>
      <xdr:col>7</xdr:col>
      <xdr:colOff>66675</xdr:colOff>
      <xdr:row>78</xdr:row>
      <xdr:rowOff>95504</xdr:rowOff>
    </xdr:to>
    <xdr:sp macro="" textlink="">
      <xdr:nvSpPr>
        <xdr:cNvPr id="390" name="円/楕円 389"/>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137431</xdr:rowOff>
    </xdr:from>
    <xdr:ext cx="762000" cy="259045"/>
    <xdr:sp macro="" textlink="">
      <xdr:nvSpPr>
        <xdr:cNvPr id="391" name="公債費該当値テキスト"/>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48768</xdr:rowOff>
    </xdr:from>
    <xdr:to>
      <xdr:col>5</xdr:col>
      <xdr:colOff>600075</xdr:colOff>
      <xdr:row>78</xdr:row>
      <xdr:rowOff>150368</xdr:rowOff>
    </xdr:to>
    <xdr:sp macro="" textlink="">
      <xdr:nvSpPr>
        <xdr:cNvPr id="392" name="円/楕円 391"/>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135145</xdr:rowOff>
    </xdr:from>
    <xdr:ext cx="736600" cy="259045"/>
    <xdr:sp macro="" textlink="">
      <xdr:nvSpPr>
        <xdr:cNvPr id="393" name="テキスト ボックス 392"/>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94" name="円/楕円 393"/>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95" name="テキスト ボックス 394"/>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16763</xdr:rowOff>
    </xdr:from>
    <xdr:to>
      <xdr:col>3</xdr:col>
      <xdr:colOff>193675</xdr:colOff>
      <xdr:row>80</xdr:row>
      <xdr:rowOff>118363</xdr:rowOff>
    </xdr:to>
    <xdr:sp macro="" textlink="">
      <xdr:nvSpPr>
        <xdr:cNvPr id="396" name="円/楕円 395"/>
        <xdr:cNvSpPr/>
      </xdr:nvSpPr>
      <xdr:spPr>
        <a:xfrm>
          <a:off x="2159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103140</xdr:rowOff>
    </xdr:from>
    <xdr:ext cx="762000" cy="259045"/>
    <xdr:sp macro="" textlink="">
      <xdr:nvSpPr>
        <xdr:cNvPr id="397" name="テキスト ボックス 396"/>
        <xdr:cNvSpPr txBox="1"/>
      </xdr:nvSpPr>
      <xdr:spPr>
        <a:xfrm>
          <a:off x="1828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32765</xdr:rowOff>
    </xdr:from>
    <xdr:to>
      <xdr:col>1</xdr:col>
      <xdr:colOff>676275</xdr:colOff>
      <xdr:row>79</xdr:row>
      <xdr:rowOff>134365</xdr:rowOff>
    </xdr:to>
    <xdr:sp macro="" textlink="">
      <xdr:nvSpPr>
        <xdr:cNvPr id="398" name="円/楕円 397"/>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119142</xdr:rowOff>
    </xdr:from>
    <xdr:ext cx="762000" cy="259045"/>
    <xdr:sp macro="" textlink="">
      <xdr:nvSpPr>
        <xdr:cNvPr id="399" name="テキスト ボックス 398"/>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a:t>
          </a:r>
          <a:r>
            <a:rPr kumimoji="1" lang="ja-JP" altLang="ja-JP" sz="1300">
              <a:solidFill>
                <a:schemeClr val="dk1"/>
              </a:solidFill>
              <a:effectLst/>
              <a:latin typeface="+mn-ea"/>
              <a:ea typeface="+mn-ea"/>
              <a:cs typeface="+mn-cs"/>
            </a:rPr>
            <a:t>分母となる経常一般財源総額が、前年度と比較して</a:t>
          </a:r>
          <a:r>
            <a:rPr kumimoji="1" lang="en-US" altLang="ja-JP" sz="1300">
              <a:solidFill>
                <a:schemeClr val="dk1"/>
              </a:solidFill>
              <a:effectLst/>
              <a:latin typeface="+mn-ea"/>
              <a:ea typeface="+mn-ea"/>
              <a:cs typeface="+mn-cs"/>
            </a:rPr>
            <a:t>4.8</a:t>
          </a:r>
          <a:r>
            <a:rPr kumimoji="1" lang="ja-JP" altLang="ja-JP" sz="1300">
              <a:solidFill>
                <a:schemeClr val="dk1"/>
              </a:solidFill>
              <a:effectLst/>
              <a:latin typeface="+mn-ea"/>
              <a:ea typeface="+mn-ea"/>
              <a:cs typeface="+mn-cs"/>
            </a:rPr>
            <a:t>億円</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減</a:t>
          </a:r>
          <a:r>
            <a:rPr kumimoji="1" lang="ja-JP" altLang="en-US" sz="1300">
              <a:solidFill>
                <a:schemeClr val="dk1"/>
              </a:solidFill>
              <a:effectLst/>
              <a:latin typeface="+mn-ea"/>
              <a:ea typeface="+mn-ea"/>
              <a:cs typeface="+mn-cs"/>
            </a:rPr>
            <a:t>となっ</a:t>
          </a:r>
          <a:r>
            <a:rPr kumimoji="1" lang="ja-JP" altLang="ja-JP" sz="1300">
              <a:solidFill>
                <a:schemeClr val="dk1"/>
              </a:solidFill>
              <a:effectLst/>
              <a:latin typeface="+mn-ea"/>
              <a:ea typeface="+mn-ea"/>
              <a:cs typeface="+mn-cs"/>
            </a:rPr>
            <a:t>た一方で、</a:t>
          </a:r>
          <a:r>
            <a:rPr kumimoji="1" lang="ja-JP" altLang="en-US" sz="1300">
              <a:latin typeface="+mn-ea"/>
              <a:ea typeface="+mn-ea"/>
            </a:rPr>
            <a:t>公債費以外の経費のうち、</a:t>
          </a:r>
          <a:r>
            <a:rPr kumimoji="1" lang="ja-JP" altLang="ja-JP" sz="1300">
              <a:solidFill>
                <a:schemeClr val="dk1"/>
              </a:solidFill>
              <a:effectLst/>
              <a:latin typeface="+mn-ea"/>
              <a:ea typeface="+mn-ea"/>
              <a:cs typeface="+mn-cs"/>
            </a:rPr>
            <a:t>消費税率の改定に伴う施設管理費の増等により、物件費の経常経費充当一般財源が、前年度と比較して</a:t>
          </a:r>
          <a:r>
            <a:rPr kumimoji="1" lang="en-US" altLang="ja-JP" sz="1300">
              <a:solidFill>
                <a:schemeClr val="dk1"/>
              </a:solidFill>
              <a:effectLst/>
              <a:latin typeface="+mn-ea"/>
              <a:ea typeface="+mn-ea"/>
              <a:cs typeface="+mn-cs"/>
            </a:rPr>
            <a:t>4.2</a:t>
          </a:r>
          <a:r>
            <a:rPr kumimoji="1" lang="ja-JP" altLang="ja-JP" sz="1300">
              <a:solidFill>
                <a:schemeClr val="dk1"/>
              </a:solidFill>
              <a:effectLst/>
              <a:latin typeface="+mn-ea"/>
              <a:ea typeface="+mn-ea"/>
              <a:cs typeface="+mn-cs"/>
            </a:rPr>
            <a:t>億円</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増</a:t>
          </a:r>
          <a:r>
            <a:rPr kumimoji="1" lang="ja-JP" altLang="en-US" sz="1300">
              <a:solidFill>
                <a:schemeClr val="dk1"/>
              </a:solidFill>
              <a:effectLst/>
              <a:latin typeface="+mn-ea"/>
              <a:ea typeface="+mn-ea"/>
              <a:cs typeface="+mn-cs"/>
            </a:rPr>
            <a:t>となっ</a:t>
          </a:r>
          <a:r>
            <a:rPr kumimoji="1" lang="ja-JP" altLang="ja-JP" sz="1300">
              <a:solidFill>
                <a:schemeClr val="dk1"/>
              </a:solidFill>
              <a:effectLst/>
              <a:latin typeface="+mn-ea"/>
              <a:ea typeface="+mn-ea"/>
              <a:cs typeface="+mn-cs"/>
            </a:rPr>
            <a:t>た</a:t>
          </a:r>
          <a:r>
            <a:rPr kumimoji="1" lang="ja-JP" altLang="en-US" sz="1300">
              <a:solidFill>
                <a:schemeClr val="dk1"/>
              </a:solidFill>
              <a:effectLst/>
              <a:latin typeface="+mn-ea"/>
              <a:ea typeface="+mn-ea"/>
              <a:cs typeface="+mn-cs"/>
            </a:rPr>
            <a:t>ほか、</a:t>
          </a:r>
          <a:r>
            <a:rPr kumimoji="1" lang="ja-JP" altLang="ja-JP" sz="1300" baseline="0">
              <a:solidFill>
                <a:schemeClr val="dk1"/>
              </a:solidFill>
              <a:effectLst/>
              <a:latin typeface="+mn-ea"/>
              <a:ea typeface="+mn-ea"/>
              <a:cs typeface="+mn-cs"/>
            </a:rPr>
            <a:t>人事院勧告に基づく給与改定等により、</a:t>
          </a:r>
          <a:r>
            <a:rPr kumimoji="1" lang="ja-JP" altLang="ja-JP" sz="1300">
              <a:solidFill>
                <a:schemeClr val="dk1"/>
              </a:solidFill>
              <a:effectLst/>
              <a:latin typeface="+mn-ea"/>
              <a:ea typeface="+mn-ea"/>
              <a:cs typeface="+mn-cs"/>
            </a:rPr>
            <a:t>人件費の経常経費充当一般財源が、前年度と比較して</a:t>
          </a:r>
          <a:r>
            <a:rPr kumimoji="1" lang="en-US" altLang="ja-JP" sz="1300">
              <a:solidFill>
                <a:schemeClr val="dk1"/>
              </a:solidFill>
              <a:effectLst/>
              <a:latin typeface="+mn-ea"/>
              <a:ea typeface="+mn-ea"/>
              <a:cs typeface="+mn-cs"/>
            </a:rPr>
            <a:t>1.3</a:t>
          </a:r>
          <a:r>
            <a:rPr kumimoji="1" lang="ja-JP" altLang="ja-JP" sz="1300">
              <a:solidFill>
                <a:schemeClr val="dk1"/>
              </a:solidFill>
              <a:effectLst/>
              <a:latin typeface="+mn-ea"/>
              <a:ea typeface="+mn-ea"/>
              <a:cs typeface="+mn-cs"/>
            </a:rPr>
            <a:t>億円</a:t>
          </a:r>
          <a:r>
            <a:rPr kumimoji="1" lang="ja-JP" altLang="en-US" sz="1300">
              <a:solidFill>
                <a:schemeClr val="dk1"/>
              </a:solidFill>
              <a:effectLst/>
              <a:latin typeface="+mn-ea"/>
              <a:ea typeface="+mn-ea"/>
              <a:cs typeface="+mn-cs"/>
            </a:rPr>
            <a:t>の増となったことなどから、公債費以外の経常収支比率は、前年度から</a:t>
          </a:r>
          <a:r>
            <a:rPr kumimoji="1" lang="en-US" altLang="ja-JP" sz="1300">
              <a:solidFill>
                <a:schemeClr val="dk1"/>
              </a:solidFill>
              <a:effectLst/>
              <a:latin typeface="+mn-ea"/>
              <a:ea typeface="+mn-ea"/>
              <a:cs typeface="+mn-cs"/>
            </a:rPr>
            <a:t>1.5</a:t>
          </a:r>
          <a:r>
            <a:rPr kumimoji="1" lang="ja-JP" altLang="ja-JP" sz="1300">
              <a:solidFill>
                <a:schemeClr val="dk1"/>
              </a:solidFill>
              <a:effectLst/>
              <a:latin typeface="+mn-ea"/>
              <a:ea typeface="+mn-ea"/>
              <a:cs typeface="+mn-cs"/>
            </a:rPr>
            <a:t>ポイント上昇し、</a:t>
          </a:r>
          <a:r>
            <a:rPr kumimoji="1" lang="en-US" altLang="ja-JP" sz="1300">
              <a:solidFill>
                <a:schemeClr val="dk1"/>
              </a:solidFill>
              <a:effectLst/>
              <a:latin typeface="+mn-ea"/>
              <a:ea typeface="+mn-ea"/>
              <a:cs typeface="+mn-cs"/>
            </a:rPr>
            <a:t>66.7</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115570</xdr:rowOff>
    </xdr:to>
    <xdr:cxnSp macro="">
      <xdr:nvCxnSpPr>
        <xdr:cNvPr id="432" name="直線コネクタ 431"/>
        <xdr:cNvCxnSpPr/>
      </xdr:nvCxnSpPr>
      <xdr:spPr>
        <a:xfrm>
          <a:off x="15671800" y="130886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93997</xdr:rowOff>
    </xdr:from>
    <xdr:ext cx="762000" cy="259045"/>
    <xdr:sp macro="" textlink="">
      <xdr:nvSpPr>
        <xdr:cNvPr id="433"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58420</xdr:rowOff>
    </xdr:to>
    <xdr:cxnSp macro="">
      <xdr:nvCxnSpPr>
        <xdr:cNvPr id="435" name="直線コネクタ 434"/>
        <xdr:cNvCxnSpPr/>
      </xdr:nvCxnSpPr>
      <xdr:spPr>
        <a:xfrm>
          <a:off x="14782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7" name="テキスト ボックス 436"/>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77</xdr:row>
      <xdr:rowOff>81280</xdr:rowOff>
    </xdr:to>
    <xdr:cxnSp macro="">
      <xdr:nvCxnSpPr>
        <xdr:cNvPr id="438" name="直線コネクタ 437"/>
        <xdr:cNvCxnSpPr/>
      </xdr:nvCxnSpPr>
      <xdr:spPr>
        <a:xfrm flipV="1">
          <a:off x="13893800" y="13065761"/>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0" name="テキスト ボックス 439"/>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20320</xdr:rowOff>
    </xdr:from>
    <xdr:to>
      <xdr:col>20</xdr:col>
      <xdr:colOff>158750</xdr:colOff>
      <xdr:row>77</xdr:row>
      <xdr:rowOff>81280</xdr:rowOff>
    </xdr:to>
    <xdr:cxnSp macro="">
      <xdr:nvCxnSpPr>
        <xdr:cNvPr id="441" name="直線コネクタ 440"/>
        <xdr:cNvCxnSpPr/>
      </xdr:nvCxnSpPr>
      <xdr:spPr>
        <a:xfrm>
          <a:off x="13004800" y="1305052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3" name="テキスト ボックス 442"/>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45" name="テキスト ボックス 444"/>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64770</xdr:rowOff>
    </xdr:from>
    <xdr:to>
      <xdr:col>24</xdr:col>
      <xdr:colOff>82550</xdr:colOff>
      <xdr:row>76</xdr:row>
      <xdr:rowOff>166370</xdr:rowOff>
    </xdr:to>
    <xdr:sp macro="" textlink="">
      <xdr:nvSpPr>
        <xdr:cNvPr id="451" name="円/楕円 450"/>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81297</xdr:rowOff>
    </xdr:from>
    <xdr:ext cx="762000" cy="259045"/>
    <xdr:sp macro="" textlink="">
      <xdr:nvSpPr>
        <xdr:cNvPr id="452" name="公債費以外該当値テキスト"/>
        <xdr:cNvSpPr txBox="1"/>
      </xdr:nvSpPr>
      <xdr:spPr>
        <a:xfrm>
          <a:off x="16598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53" name="円/楕円 452"/>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54" name="テキスト ボックス 45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5" name="円/楕円 454"/>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56" name="テキスト ボックス 455"/>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57" name="円/楕円 456"/>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142257</xdr:rowOff>
    </xdr:from>
    <xdr:ext cx="762000" cy="259045"/>
    <xdr:sp macro="" textlink="">
      <xdr:nvSpPr>
        <xdr:cNvPr id="458" name="テキスト ボックス 457"/>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140970</xdr:rowOff>
    </xdr:from>
    <xdr:to>
      <xdr:col>19</xdr:col>
      <xdr:colOff>6350</xdr:colOff>
      <xdr:row>76</xdr:row>
      <xdr:rowOff>71120</xdr:rowOff>
    </xdr:to>
    <xdr:sp macro="" textlink="">
      <xdr:nvSpPr>
        <xdr:cNvPr id="459" name="円/楕円 458"/>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81297</xdr:rowOff>
    </xdr:from>
    <xdr:ext cx="762000" cy="259045"/>
    <xdr:sp macro="" textlink="">
      <xdr:nvSpPr>
        <xdr:cNvPr id="460" name="テキスト ボックス 45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福島県いわき市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145547</xdr:rowOff>
    </xdr:from>
    <xdr:to>
      <xdr:col>4</xdr:col>
      <xdr:colOff>1117600</xdr:colOff>
      <xdr:row>17</xdr:row>
      <xdr:rowOff>2306</xdr:rowOff>
    </xdr:to>
    <xdr:cxnSp macro="">
      <xdr:nvCxnSpPr>
        <xdr:cNvPr id="48" name="直線コネクタ 47"/>
        <xdr:cNvCxnSpPr/>
      </xdr:nvCxnSpPr>
      <xdr:spPr bwMode="auto">
        <a:xfrm flipV="1">
          <a:off x="5003800" y="2936372"/>
          <a:ext cx="647700" cy="28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134993</xdr:rowOff>
    </xdr:from>
    <xdr:ext cx="762000" cy="259045"/>
    <xdr:sp macro="" textlink="">
      <xdr:nvSpPr>
        <xdr:cNvPr id="49" name="人口1人当たり決算額の推移平均値テキスト130"/>
        <xdr:cNvSpPr txBox="1"/>
      </xdr:nvSpPr>
      <xdr:spPr>
        <a:xfrm>
          <a:off x="5740400" y="292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146827</xdr:rowOff>
    </xdr:from>
    <xdr:to>
      <xdr:col>4</xdr:col>
      <xdr:colOff>469900</xdr:colOff>
      <xdr:row>17</xdr:row>
      <xdr:rowOff>2306</xdr:rowOff>
    </xdr:to>
    <xdr:cxnSp macro="">
      <xdr:nvCxnSpPr>
        <xdr:cNvPr id="51" name="直線コネクタ 50"/>
        <xdr:cNvCxnSpPr/>
      </xdr:nvCxnSpPr>
      <xdr:spPr bwMode="auto">
        <a:xfrm>
          <a:off x="4305300" y="2937652"/>
          <a:ext cx="698500" cy="2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157258</xdr:rowOff>
    </xdr:from>
    <xdr:ext cx="736600" cy="259045"/>
    <xdr:sp macro="" textlink="">
      <xdr:nvSpPr>
        <xdr:cNvPr id="53" name="テキスト ボックス 52"/>
        <xdr:cNvSpPr txBox="1"/>
      </xdr:nvSpPr>
      <xdr:spPr>
        <a:xfrm>
          <a:off x="4622800" y="311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30333</xdr:rowOff>
    </xdr:from>
    <xdr:to>
      <xdr:col>3</xdr:col>
      <xdr:colOff>904875</xdr:colOff>
      <xdr:row>16</xdr:row>
      <xdr:rowOff>146827</xdr:rowOff>
    </xdr:to>
    <xdr:cxnSp macro="">
      <xdr:nvCxnSpPr>
        <xdr:cNvPr id="54" name="直線コネクタ 53"/>
        <xdr:cNvCxnSpPr/>
      </xdr:nvCxnSpPr>
      <xdr:spPr bwMode="auto">
        <a:xfrm>
          <a:off x="3606800" y="2821158"/>
          <a:ext cx="698500" cy="116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71076</xdr:rowOff>
    </xdr:from>
    <xdr:ext cx="762000" cy="259045"/>
    <xdr:sp macro="" textlink="">
      <xdr:nvSpPr>
        <xdr:cNvPr id="56" name="テキスト ボックス 55"/>
        <xdr:cNvSpPr txBox="1"/>
      </xdr:nvSpPr>
      <xdr:spPr>
        <a:xfrm>
          <a:off x="3924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30333</xdr:rowOff>
    </xdr:from>
    <xdr:to>
      <xdr:col>3</xdr:col>
      <xdr:colOff>206375</xdr:colOff>
      <xdr:row>17</xdr:row>
      <xdr:rowOff>38745</xdr:rowOff>
    </xdr:to>
    <xdr:cxnSp macro="">
      <xdr:nvCxnSpPr>
        <xdr:cNvPr id="57" name="直線コネクタ 56"/>
        <xdr:cNvCxnSpPr/>
      </xdr:nvCxnSpPr>
      <xdr:spPr bwMode="auto">
        <a:xfrm flipV="1">
          <a:off x="2908300" y="2821158"/>
          <a:ext cx="698500" cy="179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148800</xdr:rowOff>
    </xdr:from>
    <xdr:ext cx="762000" cy="259045"/>
    <xdr:sp macro="" textlink="">
      <xdr:nvSpPr>
        <xdr:cNvPr id="59" name="テキスト ボックス 58"/>
        <xdr:cNvSpPr txBox="1"/>
      </xdr:nvSpPr>
      <xdr:spPr>
        <a:xfrm>
          <a:off x="32258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6819</xdr:rowOff>
    </xdr:from>
    <xdr:ext cx="762000" cy="259045"/>
    <xdr:sp macro="" textlink="">
      <xdr:nvSpPr>
        <xdr:cNvPr id="61" name="テキスト ボックス 60"/>
        <xdr:cNvSpPr txBox="1"/>
      </xdr:nvSpPr>
      <xdr:spPr>
        <a:xfrm>
          <a:off x="2527300" y="26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94747</xdr:rowOff>
    </xdr:from>
    <xdr:to>
      <xdr:col>5</xdr:col>
      <xdr:colOff>34925</xdr:colOff>
      <xdr:row>17</xdr:row>
      <xdr:rowOff>24897</xdr:rowOff>
    </xdr:to>
    <xdr:sp macro="" textlink="">
      <xdr:nvSpPr>
        <xdr:cNvPr id="67" name="円/楕円 66"/>
        <xdr:cNvSpPr/>
      </xdr:nvSpPr>
      <xdr:spPr bwMode="auto">
        <a:xfrm>
          <a:off x="5600700" y="288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111274</xdr:rowOff>
    </xdr:from>
    <xdr:ext cx="762000" cy="259045"/>
    <xdr:sp macro="" textlink="">
      <xdr:nvSpPr>
        <xdr:cNvPr id="68" name="人口1人当たり決算額の推移該当値テキスト130"/>
        <xdr:cNvSpPr txBox="1"/>
      </xdr:nvSpPr>
      <xdr:spPr>
        <a:xfrm>
          <a:off x="5740400" y="273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61,886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122956</xdr:rowOff>
    </xdr:from>
    <xdr:to>
      <xdr:col>4</xdr:col>
      <xdr:colOff>520700</xdr:colOff>
      <xdr:row>17</xdr:row>
      <xdr:rowOff>53106</xdr:rowOff>
    </xdr:to>
    <xdr:sp macro="" textlink="">
      <xdr:nvSpPr>
        <xdr:cNvPr id="69" name="円/楕円 68"/>
        <xdr:cNvSpPr/>
      </xdr:nvSpPr>
      <xdr:spPr bwMode="auto">
        <a:xfrm>
          <a:off x="4953000" y="291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63283</xdr:rowOff>
    </xdr:from>
    <xdr:ext cx="736600" cy="259045"/>
    <xdr:sp macro="" textlink="">
      <xdr:nvSpPr>
        <xdr:cNvPr id="70" name="テキスト ボックス 69"/>
        <xdr:cNvSpPr txBox="1"/>
      </xdr:nvSpPr>
      <xdr:spPr>
        <a:xfrm>
          <a:off x="4622800" y="268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61,269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96027</xdr:rowOff>
    </xdr:from>
    <xdr:to>
      <xdr:col>3</xdr:col>
      <xdr:colOff>955675</xdr:colOff>
      <xdr:row>17</xdr:row>
      <xdr:rowOff>26177</xdr:rowOff>
    </xdr:to>
    <xdr:sp macro="" textlink="">
      <xdr:nvSpPr>
        <xdr:cNvPr id="71" name="円/楕円 70"/>
        <xdr:cNvSpPr/>
      </xdr:nvSpPr>
      <xdr:spPr bwMode="auto">
        <a:xfrm>
          <a:off x="4254500" y="2886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36354</xdr:rowOff>
    </xdr:from>
    <xdr:ext cx="762000" cy="259045"/>
    <xdr:sp macro="" textlink="">
      <xdr:nvSpPr>
        <xdr:cNvPr id="72" name="テキスト ボックス 71"/>
        <xdr:cNvSpPr txBox="1"/>
      </xdr:nvSpPr>
      <xdr:spPr>
        <a:xfrm>
          <a:off x="3924300" y="26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61,858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150983</xdr:rowOff>
    </xdr:from>
    <xdr:to>
      <xdr:col>3</xdr:col>
      <xdr:colOff>257175</xdr:colOff>
      <xdr:row>16</xdr:row>
      <xdr:rowOff>81133</xdr:rowOff>
    </xdr:to>
    <xdr:sp macro="" textlink="">
      <xdr:nvSpPr>
        <xdr:cNvPr id="73" name="円/楕円 72"/>
        <xdr:cNvSpPr/>
      </xdr:nvSpPr>
      <xdr:spPr bwMode="auto">
        <a:xfrm>
          <a:off x="3556000" y="277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91310</xdr:rowOff>
    </xdr:from>
    <xdr:ext cx="762000" cy="259045"/>
    <xdr:sp macro="" textlink="">
      <xdr:nvSpPr>
        <xdr:cNvPr id="74" name="テキスト ボックス 73"/>
        <xdr:cNvSpPr txBox="1"/>
      </xdr:nvSpPr>
      <xdr:spPr>
        <a:xfrm>
          <a:off x="3225800" y="25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64,406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159395</xdr:rowOff>
    </xdr:from>
    <xdr:to>
      <xdr:col>2</xdr:col>
      <xdr:colOff>692150</xdr:colOff>
      <xdr:row>17</xdr:row>
      <xdr:rowOff>89545</xdr:rowOff>
    </xdr:to>
    <xdr:sp macro="" textlink="">
      <xdr:nvSpPr>
        <xdr:cNvPr id="75" name="円/楕円 74"/>
        <xdr:cNvSpPr/>
      </xdr:nvSpPr>
      <xdr:spPr bwMode="auto">
        <a:xfrm>
          <a:off x="2857500" y="295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74322</xdr:rowOff>
    </xdr:from>
    <xdr:ext cx="762000" cy="259045"/>
    <xdr:sp macro="" textlink="">
      <xdr:nvSpPr>
        <xdr:cNvPr id="76" name="テキスト ボックス 75"/>
        <xdr:cNvSpPr txBox="1"/>
      </xdr:nvSpPr>
      <xdr:spPr>
        <a:xfrm>
          <a:off x="2527300" y="303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143002</xdr:rowOff>
    </xdr:from>
    <xdr:to>
      <xdr:col>4</xdr:col>
      <xdr:colOff>1117600</xdr:colOff>
      <xdr:row>34</xdr:row>
      <xdr:rowOff>181750</xdr:rowOff>
    </xdr:to>
    <xdr:cxnSp macro="">
      <xdr:nvCxnSpPr>
        <xdr:cNvPr id="109" name="直線コネクタ 108"/>
        <xdr:cNvCxnSpPr/>
      </xdr:nvCxnSpPr>
      <xdr:spPr bwMode="auto">
        <a:xfrm flipV="1">
          <a:off x="5003800" y="6410452"/>
          <a:ext cx="647700" cy="38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26636</xdr:rowOff>
    </xdr:from>
    <xdr:ext cx="762000" cy="259045"/>
    <xdr:sp macro="" textlink="">
      <xdr:nvSpPr>
        <xdr:cNvPr id="110" name="人口1人当たり決算額の推移平均値テキスト445"/>
        <xdr:cNvSpPr txBox="1"/>
      </xdr:nvSpPr>
      <xdr:spPr>
        <a:xfrm>
          <a:off x="5740400" y="6636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31407</xdr:rowOff>
    </xdr:from>
    <xdr:to>
      <xdr:col>4</xdr:col>
      <xdr:colOff>469900</xdr:colOff>
      <xdr:row>34</xdr:row>
      <xdr:rowOff>181750</xdr:rowOff>
    </xdr:to>
    <xdr:cxnSp macro="">
      <xdr:nvCxnSpPr>
        <xdr:cNvPr id="112" name="直線コネクタ 111"/>
        <xdr:cNvCxnSpPr/>
      </xdr:nvCxnSpPr>
      <xdr:spPr bwMode="auto">
        <a:xfrm>
          <a:off x="4305300" y="6298857"/>
          <a:ext cx="698500" cy="150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79824</xdr:rowOff>
    </xdr:from>
    <xdr:ext cx="736600" cy="259045"/>
    <xdr:sp macro="" textlink="">
      <xdr:nvSpPr>
        <xdr:cNvPr id="114" name="テキスト ボックス 113"/>
        <xdr:cNvSpPr txBox="1"/>
      </xdr:nvSpPr>
      <xdr:spPr>
        <a:xfrm>
          <a:off x="4622800" y="669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321386</xdr:rowOff>
    </xdr:from>
    <xdr:to>
      <xdr:col>3</xdr:col>
      <xdr:colOff>904875</xdr:colOff>
      <xdr:row>34</xdr:row>
      <xdr:rowOff>31407</xdr:rowOff>
    </xdr:to>
    <xdr:cxnSp macro="">
      <xdr:nvCxnSpPr>
        <xdr:cNvPr id="115" name="直線コネクタ 114"/>
        <xdr:cNvCxnSpPr/>
      </xdr:nvCxnSpPr>
      <xdr:spPr bwMode="auto">
        <a:xfrm>
          <a:off x="3606800" y="6245936"/>
          <a:ext cx="698500" cy="52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51058</xdr:rowOff>
    </xdr:from>
    <xdr:ext cx="762000" cy="259045"/>
    <xdr:sp macro="" textlink="">
      <xdr:nvSpPr>
        <xdr:cNvPr id="117" name="テキスト ボックス 116"/>
        <xdr:cNvSpPr txBox="1"/>
      </xdr:nvSpPr>
      <xdr:spPr>
        <a:xfrm>
          <a:off x="3924300" y="666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321386</xdr:rowOff>
    </xdr:from>
    <xdr:to>
      <xdr:col>3</xdr:col>
      <xdr:colOff>206375</xdr:colOff>
      <xdr:row>34</xdr:row>
      <xdr:rowOff>50228</xdr:rowOff>
    </xdr:to>
    <xdr:cxnSp macro="">
      <xdr:nvCxnSpPr>
        <xdr:cNvPr id="118" name="直線コネクタ 117"/>
        <xdr:cNvCxnSpPr/>
      </xdr:nvCxnSpPr>
      <xdr:spPr bwMode="auto">
        <a:xfrm flipV="1">
          <a:off x="2908300" y="6245936"/>
          <a:ext cx="698500" cy="7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324235</xdr:rowOff>
    </xdr:from>
    <xdr:ext cx="762000" cy="259045"/>
    <xdr:sp macro="" textlink="">
      <xdr:nvSpPr>
        <xdr:cNvPr id="120" name="テキスト ボックス 119"/>
        <xdr:cNvSpPr txBox="1"/>
      </xdr:nvSpPr>
      <xdr:spPr>
        <a:xfrm>
          <a:off x="3225800" y="659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92202</xdr:rowOff>
    </xdr:from>
    <xdr:to>
      <xdr:col>5</xdr:col>
      <xdr:colOff>34925</xdr:colOff>
      <xdr:row>34</xdr:row>
      <xdr:rowOff>193802</xdr:rowOff>
    </xdr:to>
    <xdr:sp macro="" textlink="">
      <xdr:nvSpPr>
        <xdr:cNvPr id="128" name="円/楕円 127"/>
        <xdr:cNvSpPr/>
      </xdr:nvSpPr>
      <xdr:spPr bwMode="auto">
        <a:xfrm>
          <a:off x="5600700" y="6359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280179</xdr:rowOff>
    </xdr:from>
    <xdr:ext cx="762000" cy="259045"/>
    <xdr:sp macro="" textlink="">
      <xdr:nvSpPr>
        <xdr:cNvPr id="129" name="人口1人当たり決算額の推移該当値テキスト445"/>
        <xdr:cNvSpPr txBox="1"/>
      </xdr:nvSpPr>
      <xdr:spPr>
        <a:xfrm>
          <a:off x="57404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20,080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130950</xdr:rowOff>
    </xdr:from>
    <xdr:to>
      <xdr:col>4</xdr:col>
      <xdr:colOff>520700</xdr:colOff>
      <xdr:row>34</xdr:row>
      <xdr:rowOff>232550</xdr:rowOff>
    </xdr:to>
    <xdr:sp macro="" textlink="">
      <xdr:nvSpPr>
        <xdr:cNvPr id="130" name="円/楕円 129"/>
        <xdr:cNvSpPr/>
      </xdr:nvSpPr>
      <xdr:spPr bwMode="auto">
        <a:xfrm>
          <a:off x="4953000" y="639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242727</xdr:rowOff>
    </xdr:from>
    <xdr:ext cx="736600" cy="259045"/>
    <xdr:sp macro="" textlink="">
      <xdr:nvSpPr>
        <xdr:cNvPr id="131" name="テキスト ボックス 130"/>
        <xdr:cNvSpPr txBox="1"/>
      </xdr:nvSpPr>
      <xdr:spPr>
        <a:xfrm>
          <a:off x="4622800" y="616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19,063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323507</xdr:rowOff>
    </xdr:from>
    <xdr:to>
      <xdr:col>3</xdr:col>
      <xdr:colOff>955675</xdr:colOff>
      <xdr:row>34</xdr:row>
      <xdr:rowOff>82207</xdr:rowOff>
    </xdr:to>
    <xdr:sp macro="" textlink="">
      <xdr:nvSpPr>
        <xdr:cNvPr id="132" name="円/楕円 131"/>
        <xdr:cNvSpPr/>
      </xdr:nvSpPr>
      <xdr:spPr bwMode="auto">
        <a:xfrm>
          <a:off x="4254500" y="624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92384</xdr:rowOff>
    </xdr:from>
    <xdr:ext cx="762000" cy="259045"/>
    <xdr:sp macro="" textlink="">
      <xdr:nvSpPr>
        <xdr:cNvPr id="133" name="テキスト ボックス 132"/>
        <xdr:cNvSpPr txBox="1"/>
      </xdr:nvSpPr>
      <xdr:spPr>
        <a:xfrm>
          <a:off x="3924300" y="601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23,009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270586</xdr:rowOff>
    </xdr:from>
    <xdr:to>
      <xdr:col>3</xdr:col>
      <xdr:colOff>257175</xdr:colOff>
      <xdr:row>34</xdr:row>
      <xdr:rowOff>29286</xdr:rowOff>
    </xdr:to>
    <xdr:sp macro="" textlink="">
      <xdr:nvSpPr>
        <xdr:cNvPr id="134" name="円/楕円 133"/>
        <xdr:cNvSpPr/>
      </xdr:nvSpPr>
      <xdr:spPr bwMode="auto">
        <a:xfrm>
          <a:off x="3556000" y="619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39463</xdr:rowOff>
    </xdr:from>
    <xdr:ext cx="762000" cy="259045"/>
    <xdr:sp macro="" textlink="">
      <xdr:nvSpPr>
        <xdr:cNvPr id="135" name="テキスト ボックス 134"/>
        <xdr:cNvSpPr txBox="1"/>
      </xdr:nvSpPr>
      <xdr:spPr>
        <a:xfrm>
          <a:off x="3225800" y="596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24,398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342328</xdr:rowOff>
    </xdr:from>
    <xdr:to>
      <xdr:col>2</xdr:col>
      <xdr:colOff>692150</xdr:colOff>
      <xdr:row>34</xdr:row>
      <xdr:rowOff>101028</xdr:rowOff>
    </xdr:to>
    <xdr:sp macro="" textlink="">
      <xdr:nvSpPr>
        <xdr:cNvPr id="136" name="円/楕円 135"/>
        <xdr:cNvSpPr/>
      </xdr:nvSpPr>
      <xdr:spPr bwMode="auto">
        <a:xfrm>
          <a:off x="2857500" y="626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111205</xdr:rowOff>
    </xdr:from>
    <xdr:ext cx="762000" cy="259045"/>
    <xdr:sp macro="" textlink="">
      <xdr:nvSpPr>
        <xdr:cNvPr id="137" name="テキスト ボックス 136"/>
        <xdr:cNvSpPr txBox="1"/>
      </xdr:nvSpPr>
      <xdr:spPr>
        <a:xfrm>
          <a:off x="2527300" y="603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財政調整基金残高は、実質収支等の積立により平成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年度に大幅に増加し、震災以降増加傾向にある。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について、一般会計においては、税収が震災以前の水準まで回復したことなどにより増加傾向にあるが、土地区画整理事業会計において、震災復興土地区画整理事業の遅れによる事業繰越により実質収支に赤字が生じ、全体として前年度から</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ポイント低下した。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また、実質単年度収支についても、土地区画整理事業における事業の繰越の影響により赤字となるなど、震災の影響により各比率とも大きく変動している傾向にある。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全体ではほぼ横ばいで推移しているが、会計別では、土地区画整理事業において、震災復興土地区画整理事業の遅れにより事業繰越が生じたことから、赤字額が生じている一方で、病院事業会計においては、流動負債のうち未払金が減少したことにより、黒字額が大幅に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今後においても、引き続き健全な財政運営に努める。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南部清掃センターの整備に要した一般廃棄物処理事業債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の償還完了など既発債の償還が進んだことにより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元利償還金が減となった一方で、債務負担行為に基づく支出額が増となったことにより、実質公債費比率の分子総額は、前年度と比較して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今後においても、市総合計画に基づく市債発行額の総量管理を行い、適正な水準を維持できるよう努める。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これまで市債発行額の総量管理を行い、地方債現在高の減少に努めたことなどから、将来負担額は減少傾向にある。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一方で、剰余金の基金への積み増しにより充当可能財源等は増となったため、将来負担比率の分子の総額は、前年度と比較して</a:t>
          </a:r>
          <a:r>
            <a:rPr kumimoji="1" lang="en-US" altLang="ja-JP" sz="1400">
              <a:latin typeface="ＭＳ ゴシック" pitchFamily="49" charset="-128"/>
              <a:ea typeface="ＭＳ ゴシック" pitchFamily="49" charset="-128"/>
            </a:rPr>
            <a:t>97.1</a:t>
          </a:r>
          <a:r>
            <a:rPr kumimoji="1" lang="ja-JP" altLang="en-US" sz="1400">
              <a:latin typeface="ＭＳ ゴシック" pitchFamily="49" charset="-128"/>
              <a:ea typeface="ＭＳ ゴシック" pitchFamily="49" charset="-128"/>
            </a:rPr>
            <a:t>億円の減となった。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今後においても、引き続き将来負担の適正化に努める。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2" workbookViewId="0">
      <selection activeCell="CE20" sqref="CE20:CS2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223391411</v>
      </c>
      <c r="BO4" s="379"/>
      <c r="BP4" s="379"/>
      <c r="BQ4" s="379"/>
      <c r="BR4" s="379"/>
      <c r="BS4" s="379"/>
      <c r="BT4" s="379"/>
      <c r="BU4" s="380"/>
      <c r="BV4" s="378">
        <v>212103961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7.5</v>
      </c>
      <c r="CU4" s="556"/>
      <c r="CV4" s="556"/>
      <c r="CW4" s="556"/>
      <c r="CX4" s="556"/>
      <c r="CY4" s="556"/>
      <c r="CZ4" s="556"/>
      <c r="DA4" s="557"/>
      <c r="DB4" s="555">
        <v>9.4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207465141</v>
      </c>
      <c r="BO5" s="384"/>
      <c r="BP5" s="384"/>
      <c r="BQ5" s="384"/>
      <c r="BR5" s="384"/>
      <c r="BS5" s="384"/>
      <c r="BT5" s="384"/>
      <c r="BU5" s="385"/>
      <c r="BV5" s="383">
        <v>200145721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85.8</v>
      </c>
      <c r="CU5" s="354"/>
      <c r="CV5" s="354"/>
      <c r="CW5" s="354"/>
      <c r="CX5" s="354"/>
      <c r="CY5" s="354"/>
      <c r="CZ5" s="354"/>
      <c r="DA5" s="355"/>
      <c r="DB5" s="353">
        <v>84.9</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15926270</v>
      </c>
      <c r="BO6" s="384"/>
      <c r="BP6" s="384"/>
      <c r="BQ6" s="384"/>
      <c r="BR6" s="384"/>
      <c r="BS6" s="384"/>
      <c r="BT6" s="384"/>
      <c r="BU6" s="385"/>
      <c r="BV6" s="383">
        <v>11958240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92.6</v>
      </c>
      <c r="CU6" s="530"/>
      <c r="CV6" s="530"/>
      <c r="CW6" s="530"/>
      <c r="CX6" s="530"/>
      <c r="CY6" s="530"/>
      <c r="CZ6" s="530"/>
      <c r="DA6" s="531"/>
      <c r="DB6" s="529">
        <v>92.5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10449127</v>
      </c>
      <c r="BO7" s="384"/>
      <c r="BP7" s="384"/>
      <c r="BQ7" s="384"/>
      <c r="BR7" s="384"/>
      <c r="BS7" s="384"/>
      <c r="BT7" s="384"/>
      <c r="BU7" s="385"/>
      <c r="BV7" s="383">
        <v>5114823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73244677</v>
      </c>
      <c r="CU7" s="384"/>
      <c r="CV7" s="384"/>
      <c r="CW7" s="384"/>
      <c r="CX7" s="384"/>
      <c r="CY7" s="384"/>
      <c r="CZ7" s="384"/>
      <c r="DA7" s="385"/>
      <c r="DB7" s="383">
        <v>72977037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5477143</v>
      </c>
      <c r="BO8" s="384"/>
      <c r="BP8" s="384"/>
      <c r="BQ8" s="384"/>
      <c r="BR8" s="384"/>
      <c r="BS8" s="384"/>
      <c r="BT8" s="384"/>
      <c r="BU8" s="385"/>
      <c r="BV8" s="383">
        <v>6843417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0.68</v>
      </c>
      <c r="CU8" s="493"/>
      <c r="CV8" s="493"/>
      <c r="CW8" s="493"/>
      <c r="CX8" s="493"/>
      <c r="CY8" s="493"/>
      <c r="CZ8" s="493"/>
      <c r="DA8" s="494"/>
      <c r="DB8" s="492">
        <v>0.65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342249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-1366274</v>
      </c>
      <c r="BO9" s="384"/>
      <c r="BP9" s="384"/>
      <c r="BQ9" s="384"/>
      <c r="BR9" s="384"/>
      <c r="BS9" s="384"/>
      <c r="BT9" s="384"/>
      <c r="BU9" s="385"/>
      <c r="BV9" s="383">
        <v>2032693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13.2</v>
      </c>
      <c r="CU9" s="354"/>
      <c r="CV9" s="354"/>
      <c r="CW9" s="354"/>
      <c r="CX9" s="354"/>
      <c r="CY9" s="354"/>
      <c r="CZ9" s="354"/>
      <c r="DA9" s="355"/>
      <c r="DB9" s="353">
        <v>14.1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354492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5140698</v>
      </c>
      <c r="BO10" s="384"/>
      <c r="BP10" s="384"/>
      <c r="BQ10" s="384"/>
      <c r="BR10" s="384"/>
      <c r="BS10" s="384"/>
      <c r="BT10" s="384"/>
      <c r="BU10" s="385"/>
      <c r="BV10" s="383">
        <v>5380587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333802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3956144</v>
      </c>
      <c r="BO12" s="384"/>
      <c r="BP12" s="384"/>
      <c r="BQ12" s="384"/>
      <c r="BR12" s="384"/>
      <c r="BS12" s="384"/>
      <c r="BT12" s="384"/>
      <c r="BU12" s="385"/>
      <c r="BV12" s="383">
        <v>4804350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332068</v>
      </c>
      <c r="S13" s="485"/>
      <c r="T13" s="485"/>
      <c r="U13" s="485"/>
      <c r="V13" s="486"/>
      <c r="W13" s="472" t="s">
        <v>124</v>
      </c>
      <c r="X13" s="396"/>
      <c r="Y13" s="396"/>
      <c r="Z13" s="396"/>
      <c r="AA13" s="396"/>
      <c r="AB13" s="397"/>
      <c r="AC13" s="359">
        <v>4736</v>
      </c>
      <c r="AD13" s="360"/>
      <c r="AE13" s="360"/>
      <c r="AF13" s="360"/>
      <c r="AG13" s="361"/>
      <c r="AH13" s="359">
        <v>6681</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-181720</v>
      </c>
      <c r="BO13" s="384"/>
      <c r="BP13" s="384"/>
      <c r="BQ13" s="384"/>
      <c r="BR13" s="384"/>
      <c r="BS13" s="384"/>
      <c r="BT13" s="384"/>
      <c r="BU13" s="385"/>
      <c r="BV13" s="383">
        <v>2608930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11.1</v>
      </c>
      <c r="CU13" s="354"/>
      <c r="CV13" s="354"/>
      <c r="CW13" s="354"/>
      <c r="CX13" s="354"/>
      <c r="CY13" s="354"/>
      <c r="CZ13" s="354"/>
      <c r="DA13" s="355"/>
      <c r="DB13" s="353">
        <v>12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335488</v>
      </c>
      <c r="S14" s="485"/>
      <c r="T14" s="485"/>
      <c r="U14" s="485"/>
      <c r="V14" s="486"/>
      <c r="W14" s="487"/>
      <c r="X14" s="399"/>
      <c r="Y14" s="399"/>
      <c r="Z14" s="399"/>
      <c r="AA14" s="399"/>
      <c r="AB14" s="400"/>
      <c r="AC14" s="477">
        <v>3.2</v>
      </c>
      <c r="AD14" s="478"/>
      <c r="AE14" s="478"/>
      <c r="AF14" s="478"/>
      <c r="AG14" s="479"/>
      <c r="AH14" s="477">
        <v>4.2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40.799999999999997</v>
      </c>
      <c r="CU14" s="456"/>
      <c r="CV14" s="456"/>
      <c r="CW14" s="456"/>
      <c r="CX14" s="456"/>
      <c r="CY14" s="456"/>
      <c r="CZ14" s="456"/>
      <c r="DA14" s="457"/>
      <c r="DB14" s="488">
        <v>55.6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333875</v>
      </c>
      <c r="S15" s="485"/>
      <c r="T15" s="485"/>
      <c r="U15" s="485"/>
      <c r="V15" s="486"/>
      <c r="W15" s="472" t="s">
        <v>131</v>
      </c>
      <c r="X15" s="396"/>
      <c r="Y15" s="396"/>
      <c r="Z15" s="396"/>
      <c r="AA15" s="396"/>
      <c r="AB15" s="397"/>
      <c r="AC15" s="359">
        <v>46002</v>
      </c>
      <c r="AD15" s="360"/>
      <c r="AE15" s="360"/>
      <c r="AF15" s="360"/>
      <c r="AG15" s="361"/>
      <c r="AH15" s="359">
        <v>51435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40029330</v>
      </c>
      <c r="BO15" s="379"/>
      <c r="BP15" s="379"/>
      <c r="BQ15" s="379"/>
      <c r="BR15" s="379"/>
      <c r="BS15" s="379"/>
      <c r="BT15" s="379"/>
      <c r="BU15" s="380"/>
      <c r="BV15" s="378">
        <v>38033705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31.2</v>
      </c>
      <c r="AD16" s="478"/>
      <c r="AE16" s="478"/>
      <c r="AF16" s="478"/>
      <c r="AG16" s="479"/>
      <c r="AH16" s="477">
        <v>32</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55668214</v>
      </c>
      <c r="BO16" s="384"/>
      <c r="BP16" s="384"/>
      <c r="BQ16" s="384"/>
      <c r="BR16" s="384"/>
      <c r="BS16" s="384"/>
      <c r="BT16" s="384"/>
      <c r="BU16" s="385"/>
      <c r="BV16" s="383">
        <v>55527974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96852</v>
      </c>
      <c r="AD17" s="360"/>
      <c r="AE17" s="360"/>
      <c r="AF17" s="360"/>
      <c r="AG17" s="361"/>
      <c r="AH17" s="359">
        <v>101642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52216965</v>
      </c>
      <c r="BO17" s="384"/>
      <c r="BP17" s="384"/>
      <c r="BQ17" s="384"/>
      <c r="BR17" s="384"/>
      <c r="BS17" s="384"/>
      <c r="BT17" s="384"/>
      <c r="BU17" s="385"/>
      <c r="BV17" s="383">
        <v>49143556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1232.02</v>
      </c>
      <c r="M18" s="448"/>
      <c r="N18" s="448"/>
      <c r="O18" s="448"/>
      <c r="P18" s="448"/>
      <c r="Q18" s="448"/>
      <c r="R18" s="449"/>
      <c r="S18" s="449"/>
      <c r="T18" s="449"/>
      <c r="U18" s="449"/>
      <c r="V18" s="450"/>
      <c r="W18" s="464"/>
      <c r="X18" s="465"/>
      <c r="Y18" s="465"/>
      <c r="Z18" s="465"/>
      <c r="AA18" s="465"/>
      <c r="AB18" s="473"/>
      <c r="AC18" s="347">
        <v>65.599999999999994</v>
      </c>
      <c r="AD18" s="348"/>
      <c r="AE18" s="348"/>
      <c r="AF18" s="348"/>
      <c r="AG18" s="451"/>
      <c r="AH18" s="347">
        <v>63.2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63132917</v>
      </c>
      <c r="BO18" s="384"/>
      <c r="BP18" s="384"/>
      <c r="BQ18" s="384"/>
      <c r="BR18" s="384"/>
      <c r="BS18" s="384"/>
      <c r="BT18" s="384"/>
      <c r="BU18" s="385"/>
      <c r="BV18" s="383">
        <v>62883425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278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106804905</v>
      </c>
      <c r="BO19" s="384"/>
      <c r="BP19" s="384"/>
      <c r="BQ19" s="384"/>
      <c r="BR19" s="384"/>
      <c r="BS19" s="384"/>
      <c r="BT19" s="384"/>
      <c r="BU19" s="385"/>
      <c r="BV19" s="383">
        <v>104926928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128722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127342413</v>
      </c>
      <c r="BO23" s="384"/>
      <c r="BP23" s="384"/>
      <c r="BQ23" s="384"/>
      <c r="BR23" s="384"/>
      <c r="BS23" s="384"/>
      <c r="BT23" s="384"/>
      <c r="BU23" s="385"/>
      <c r="BV23" s="383">
        <v>128491875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10890</v>
      </c>
      <c r="R24" s="360"/>
      <c r="S24" s="360"/>
      <c r="T24" s="360"/>
      <c r="U24" s="360"/>
      <c r="V24" s="361"/>
      <c r="W24" s="425"/>
      <c r="X24" s="416"/>
      <c r="Y24" s="417"/>
      <c r="Z24" s="356" t="s">
        <v>154</v>
      </c>
      <c r="AA24" s="357"/>
      <c r="AB24" s="357"/>
      <c r="AC24" s="357"/>
      <c r="AD24" s="357"/>
      <c r="AE24" s="357"/>
      <c r="AF24" s="357"/>
      <c r="AG24" s="358"/>
      <c r="AH24" s="359">
        <v>2152</v>
      </c>
      <c r="AI24" s="360"/>
      <c r="AJ24" s="360"/>
      <c r="AK24" s="360"/>
      <c r="AL24" s="361"/>
      <c r="AM24" s="359">
        <v>6851968</v>
      </c>
      <c r="AN24" s="360"/>
      <c r="AO24" s="360"/>
      <c r="AP24" s="360"/>
      <c r="AQ24" s="360"/>
      <c r="AR24" s="361"/>
      <c r="AS24" s="359">
        <v>3184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91629067</v>
      </c>
      <c r="BO24" s="384"/>
      <c r="BP24" s="384"/>
      <c r="BQ24" s="384"/>
      <c r="BR24" s="384"/>
      <c r="BS24" s="384"/>
      <c r="BT24" s="384"/>
      <c r="BU24" s="385"/>
      <c r="BV24" s="383">
        <v>95036449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8910</v>
      </c>
      <c r="R25" s="360"/>
      <c r="S25" s="360"/>
      <c r="T25" s="360"/>
      <c r="U25" s="360"/>
      <c r="V25" s="361"/>
      <c r="W25" s="425"/>
      <c r="X25" s="416"/>
      <c r="Y25" s="417"/>
      <c r="Z25" s="356" t="s">
        <v>157</v>
      </c>
      <c r="AA25" s="357"/>
      <c r="AB25" s="357"/>
      <c r="AC25" s="357"/>
      <c r="AD25" s="357"/>
      <c r="AE25" s="357"/>
      <c r="AF25" s="357"/>
      <c r="AG25" s="358"/>
      <c r="AH25" s="359">
        <v>353</v>
      </c>
      <c r="AI25" s="360"/>
      <c r="AJ25" s="360"/>
      <c r="AK25" s="360"/>
      <c r="AL25" s="361"/>
      <c r="AM25" s="359">
        <v>1023347</v>
      </c>
      <c r="AN25" s="360"/>
      <c r="AO25" s="360"/>
      <c r="AP25" s="360"/>
      <c r="AQ25" s="360"/>
      <c r="AR25" s="361"/>
      <c r="AS25" s="359">
        <v>2899</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18014828</v>
      </c>
      <c r="BO25" s="379"/>
      <c r="BP25" s="379"/>
      <c r="BQ25" s="379"/>
      <c r="BR25" s="379"/>
      <c r="BS25" s="379"/>
      <c r="BT25" s="379"/>
      <c r="BU25" s="380"/>
      <c r="BV25" s="378">
        <v>20819055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7740</v>
      </c>
      <c r="R26" s="360"/>
      <c r="S26" s="360"/>
      <c r="T26" s="360"/>
      <c r="U26" s="360"/>
      <c r="V26" s="361"/>
      <c r="W26" s="425"/>
      <c r="X26" s="416"/>
      <c r="Y26" s="417"/>
      <c r="Z26" s="356" t="s">
        <v>160</v>
      </c>
      <c r="AA26" s="438"/>
      <c r="AB26" s="438"/>
      <c r="AC26" s="438"/>
      <c r="AD26" s="438"/>
      <c r="AE26" s="438"/>
      <c r="AF26" s="438"/>
      <c r="AG26" s="439"/>
      <c r="AH26" s="359">
        <v>142</v>
      </c>
      <c r="AI26" s="360"/>
      <c r="AJ26" s="360"/>
      <c r="AK26" s="360"/>
      <c r="AL26" s="361"/>
      <c r="AM26" s="359">
        <v>522702</v>
      </c>
      <c r="AN26" s="360"/>
      <c r="AO26" s="360"/>
      <c r="AP26" s="360"/>
      <c r="AQ26" s="360"/>
      <c r="AR26" s="361"/>
      <c r="AS26" s="359">
        <v>3681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500000</v>
      </c>
      <c r="BO26" s="384"/>
      <c r="BP26" s="384"/>
      <c r="BQ26" s="384"/>
      <c r="BR26" s="384"/>
      <c r="BS26" s="384"/>
      <c r="BT26" s="384"/>
      <c r="BU26" s="385"/>
      <c r="BV26" s="383">
        <v>400000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7000</v>
      </c>
      <c r="R27" s="360"/>
      <c r="S27" s="360"/>
      <c r="T27" s="360"/>
      <c r="U27" s="360"/>
      <c r="V27" s="361"/>
      <c r="W27" s="425"/>
      <c r="X27" s="416"/>
      <c r="Y27" s="417"/>
      <c r="Z27" s="356" t="s">
        <v>163</v>
      </c>
      <c r="AA27" s="357"/>
      <c r="AB27" s="357"/>
      <c r="AC27" s="357"/>
      <c r="AD27" s="357"/>
      <c r="AE27" s="357"/>
      <c r="AF27" s="357"/>
      <c r="AG27" s="358"/>
      <c r="AH27" s="359">
        <v>59</v>
      </c>
      <c r="AI27" s="360"/>
      <c r="AJ27" s="360"/>
      <c r="AK27" s="360"/>
      <c r="AL27" s="361"/>
      <c r="AM27" s="359">
        <v>199373</v>
      </c>
      <c r="AN27" s="360"/>
      <c r="AO27" s="360"/>
      <c r="AP27" s="360"/>
      <c r="AQ27" s="360"/>
      <c r="AR27" s="361"/>
      <c r="AS27" s="359">
        <v>3379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3990343</v>
      </c>
      <c r="BO27" s="387"/>
      <c r="BP27" s="387"/>
      <c r="BQ27" s="387"/>
      <c r="BR27" s="387"/>
      <c r="BS27" s="387"/>
      <c r="BT27" s="387"/>
      <c r="BU27" s="388"/>
      <c r="BV27" s="386">
        <v>3990343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6600</v>
      </c>
      <c r="R28" s="360"/>
      <c r="S28" s="360"/>
      <c r="T28" s="360"/>
      <c r="U28" s="360"/>
      <c r="V28" s="361"/>
      <c r="W28" s="425"/>
      <c r="X28" s="416"/>
      <c r="Y28" s="417"/>
      <c r="Z28" s="356" t="s">
        <v>166</v>
      </c>
      <c r="AA28" s="357"/>
      <c r="AB28" s="357"/>
      <c r="AC28" s="357"/>
      <c r="AD28" s="357"/>
      <c r="AE28" s="357"/>
      <c r="AF28" s="357"/>
      <c r="AG28" s="358"/>
      <c r="AH28" s="359">
        <v>1</v>
      </c>
      <c r="AI28" s="360"/>
      <c r="AJ28" s="360"/>
      <c r="AK28" s="360"/>
      <c r="AL28" s="361"/>
      <c r="AM28" s="359" t="s">
        <v>167</v>
      </c>
      <c r="AN28" s="360"/>
      <c r="AO28" s="360"/>
      <c r="AP28" s="360"/>
      <c r="AQ28" s="360"/>
      <c r="AR28" s="361"/>
      <c r="AS28" s="359" t="s">
        <v>167</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11816226</v>
      </c>
      <c r="BO28" s="379"/>
      <c r="BP28" s="379"/>
      <c r="BQ28" s="379"/>
      <c r="BR28" s="379"/>
      <c r="BS28" s="379"/>
      <c r="BT28" s="379"/>
      <c r="BU28" s="380"/>
      <c r="BV28" s="378">
        <v>10631672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35</v>
      </c>
      <c r="M29" s="360"/>
      <c r="N29" s="360"/>
      <c r="O29" s="360"/>
      <c r="P29" s="361"/>
      <c r="Q29" s="359">
        <v>6300</v>
      </c>
      <c r="R29" s="360"/>
      <c r="S29" s="360"/>
      <c r="T29" s="360"/>
      <c r="U29" s="360"/>
      <c r="V29" s="361"/>
      <c r="W29" s="426"/>
      <c r="X29" s="427"/>
      <c r="Y29" s="428"/>
      <c r="Z29" s="356" t="s">
        <v>171</v>
      </c>
      <c r="AA29" s="357"/>
      <c r="AB29" s="357"/>
      <c r="AC29" s="357"/>
      <c r="AD29" s="357"/>
      <c r="AE29" s="357"/>
      <c r="AF29" s="357"/>
      <c r="AG29" s="358"/>
      <c r="AH29" s="359">
        <v>2212</v>
      </c>
      <c r="AI29" s="360"/>
      <c r="AJ29" s="360"/>
      <c r="AK29" s="360"/>
      <c r="AL29" s="361"/>
      <c r="AM29" s="359">
        <v>7055034</v>
      </c>
      <c r="AN29" s="360"/>
      <c r="AO29" s="360"/>
      <c r="AP29" s="360"/>
      <c r="AQ29" s="360"/>
      <c r="AR29" s="361"/>
      <c r="AS29" s="359">
        <v>3189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2522378</v>
      </c>
      <c r="BO29" s="384"/>
      <c r="BP29" s="384"/>
      <c r="BQ29" s="384"/>
      <c r="BR29" s="384"/>
      <c r="BS29" s="384"/>
      <c r="BT29" s="384"/>
      <c r="BU29" s="385"/>
      <c r="BV29" s="383">
        <v>2520801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101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69051358</v>
      </c>
      <c r="BO30" s="387"/>
      <c r="BP30" s="387"/>
      <c r="BQ30" s="387"/>
      <c r="BR30" s="387"/>
      <c r="BS30" s="387"/>
      <c r="BT30" s="387"/>
      <c r="BU30" s="388"/>
      <c r="BV30" s="386">
        <v>73100591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国民健康保険事業（事業勘定）特別会計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IF('各会計、関係団体の財政状況及び健全化判断比率'!B35="","",'各会計、関係団体の財政状況及び健全化判断比率'!B35)</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公立小野町地方綜合病院企業団</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いわき市国際交流協会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母子寡婦福祉資金貸付金特別会計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国民健康保険事業（直診勘定）特別会計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IF('各会計、関係団体の財政状況及び健全化判断比率'!B34="","",'各会計、関係団体の財政状況及び健全化判断比率'!B34)</f>
        <v>病院事業会計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IF('各会計、関係団体の財政状況及び健全化判断比率'!B36="","",'各会計、関係団体の財政状況及び健全化判断比率'!B36)</f>
        <v>中央卸売市場事業特別会計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福島県市町村総合事務組合（一般会計）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常磐湯本温泉</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土地区画整理事業特別会計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IF('各会計、関係団体の財政状況及び健全化判断比率'!B37="","",'各会計、関係団体の財政状況及び健全化判断比率'!B37)</f>
        <v>農業集落排水事業特別会計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福島県市町村総合事務組合（消防補償等特別会計）</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いわき市社会福祉施設事業団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地域汚水処理事業特別会計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福島県市町村総合事務組合（消防賞じゅつ特別会計）</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いわきの里鬼ヶ城</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競輪事業特別会計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福島県市町村総合事務組合（非常勤職員公務災害補償特別会計）</v>
      </c>
      <c r="BZ38" s="342"/>
      <c r="CA38" s="342"/>
      <c r="CB38" s="342"/>
      <c r="CC38" s="342"/>
      <c r="CD38" s="342"/>
      <c r="CE38" s="342"/>
      <c r="CF38" s="342"/>
      <c r="CG38" s="342"/>
      <c r="CH38" s="342"/>
      <c r="CI38" s="342"/>
      <c r="CJ38" s="342"/>
      <c r="CK38" s="342"/>
      <c r="CL38" s="342"/>
      <c r="CM38" s="342"/>
      <c r="CN38" s="165"/>
      <c r="CO38" s="343">
        <f t="shared" si="3"/>
        <v>28</v>
      </c>
      <c r="CP38" s="343"/>
      <c r="CQ38" s="342" t="str">
        <f>IF('各会計、関係団体の財政状況及び健全化判断比率'!BS11="","",'各会計、関係団体の財政状況及び健全化判断比率'!BS11)</f>
        <v>いわき勤労福祉事業団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福島県市町村総合事務組合（自治会館管理特別会計）</v>
      </c>
      <c r="BZ39" s="342"/>
      <c r="CA39" s="342"/>
      <c r="CB39" s="342"/>
      <c r="CC39" s="342"/>
      <c r="CD39" s="342"/>
      <c r="CE39" s="342"/>
      <c r="CF39" s="342"/>
      <c r="CG39" s="342"/>
      <c r="CH39" s="342"/>
      <c r="CI39" s="342"/>
      <c r="CJ39" s="342"/>
      <c r="CK39" s="342"/>
      <c r="CL39" s="342"/>
      <c r="CM39" s="342"/>
      <c r="CN39" s="165"/>
      <c r="CO39" s="343">
        <f t="shared" si="3"/>
        <v>29</v>
      </c>
      <c r="CP39" s="343"/>
      <c r="CQ39" s="342" t="str">
        <f>IF('各会計、関係団体の財政状況及び健全化判断比率'!BS12="","",'各会計、関係団体の財政状況及び健全化判断比率'!BS12)</f>
        <v>いわき市勤労者福祉サービスセンター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福島県市民交通災害共済組合</v>
      </c>
      <c r="BZ40" s="342"/>
      <c r="CA40" s="342"/>
      <c r="CB40" s="342"/>
      <c r="CC40" s="342"/>
      <c r="CD40" s="342"/>
      <c r="CE40" s="342"/>
      <c r="CF40" s="342"/>
      <c r="CG40" s="342"/>
      <c r="CH40" s="342"/>
      <c r="CI40" s="342"/>
      <c r="CJ40" s="342"/>
      <c r="CK40" s="342"/>
      <c r="CL40" s="342"/>
      <c r="CM40" s="342"/>
      <c r="CN40" s="165"/>
      <c r="CO40" s="343">
        <f t="shared" si="3"/>
        <v>30</v>
      </c>
      <c r="CP40" s="343"/>
      <c r="CQ40" s="342" t="str">
        <f>IF('各会計、関係団体の財政状況及び健全化判断比率'!BS13="","",'各会計、関係団体の財政状況及び健全化判断比率'!BS13)</f>
        <v>いわき市産業振興公社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22</v>
      </c>
      <c r="BX41" s="343"/>
      <c r="BY41" s="342" t="str">
        <f>IF('各会計、関係団体の財政状況及び健全化判断比率'!B75="","",'各会計、関係団体の財政状況及び健全化判断比率'!B75)</f>
        <v>福島県後期高齢者医療広域連合（一般会計）</v>
      </c>
      <c r="BZ41" s="342"/>
      <c r="CA41" s="342"/>
      <c r="CB41" s="342"/>
      <c r="CC41" s="342"/>
      <c r="CD41" s="342"/>
      <c r="CE41" s="342"/>
      <c r="CF41" s="342"/>
      <c r="CG41" s="342"/>
      <c r="CH41" s="342"/>
      <c r="CI41" s="342"/>
      <c r="CJ41" s="342"/>
      <c r="CK41" s="342"/>
      <c r="CL41" s="342"/>
      <c r="CM41" s="342"/>
      <c r="CN41" s="165"/>
      <c r="CO41" s="343">
        <f t="shared" si="3"/>
        <v>31</v>
      </c>
      <c r="CP41" s="343"/>
      <c r="CQ41" s="342" t="str">
        <f>IF('各会計、関係団体の財政状況及び健全化判断比率'!BS14="","",'各会計、関係団体の財政状況及び健全化判断比率'!BS14)</f>
        <v>いわき市観光物産センター</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23</v>
      </c>
      <c r="BX42" s="343"/>
      <c r="BY42" s="342" t="str">
        <f>IF('各会計、関係団体の財政状況及び健全化判断比率'!B76="","",'各会計、関係団体の財政状況及び健全化判断比率'!B76)</f>
        <v>福島県後期高齢者医療広域連合（後期高齢者医療特別会計）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f t="shared" si="3"/>
        <v>32</v>
      </c>
      <c r="CP42" s="343"/>
      <c r="CQ42" s="342" t="str">
        <f>IF('各会計、関係団体の財政状況及び健全化判断比率'!BS15="","",'各会計、関係団体の財政状況及び健全化判断比率'!BS15)</f>
        <v>いわきニュータウンセンター</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33</v>
      </c>
      <c r="CP43" s="343"/>
      <c r="CQ43" s="342" t="str">
        <f>IF('各会計、関係団体の財政状況及び健全化判断比率'!BS16="","",'各会計、関係団体の財政状況及び健全化判断比率'!BS16)</f>
        <v>いわき市土地開発公社</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S45" sqref="S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81" t="s">
        <v>24</v>
      </c>
      <c r="C41" s="1182"/>
      <c r="D41" s="81"/>
      <c r="E41" s="1183" t="s">
        <v>25</v>
      </c>
      <c r="F41" s="1183"/>
      <c r="G41" s="1183"/>
      <c r="H41" s="1184"/>
      <c r="I41" s="82">
        <v>136283</v>
      </c>
      <c r="J41" s="83">
        <v>132768</v>
      </c>
      <c r="K41" s="83">
        <v>128713</v>
      </c>
      <c r="L41" s="83">
        <v>126446</v>
      </c>
      <c r="M41" s="84">
        <v>125224</v>
      </c>
    </row>
    <row r="42" spans="2:13" ht="27.75" customHeight="1">
      <c r="B42" s="1171"/>
      <c r="C42" s="1172"/>
      <c r="D42" s="85"/>
      <c r="E42" s="1175" t="s">
        <v>26</v>
      </c>
      <c r="F42" s="1175"/>
      <c r="G42" s="1175"/>
      <c r="H42" s="1176"/>
      <c r="I42" s="86">
        <v>12149</v>
      </c>
      <c r="J42" s="87">
        <v>11179</v>
      </c>
      <c r="K42" s="87">
        <v>11283</v>
      </c>
      <c r="L42" s="87">
        <v>10873</v>
      </c>
      <c r="M42" s="88">
        <v>8151</v>
      </c>
    </row>
    <row r="43" spans="2:13" ht="27.75" customHeight="1">
      <c r="B43" s="1171"/>
      <c r="C43" s="1172"/>
      <c r="D43" s="85"/>
      <c r="E43" s="1175" t="s">
        <v>27</v>
      </c>
      <c r="F43" s="1175"/>
      <c r="G43" s="1175"/>
      <c r="H43" s="1176"/>
      <c r="I43" s="86">
        <v>56253</v>
      </c>
      <c r="J43" s="87">
        <v>54290</v>
      </c>
      <c r="K43" s="87">
        <v>53311</v>
      </c>
      <c r="L43" s="87">
        <v>51110</v>
      </c>
      <c r="M43" s="88">
        <v>48072</v>
      </c>
    </row>
    <row r="44" spans="2:13" ht="27.75" customHeight="1">
      <c r="B44" s="1171"/>
      <c r="C44" s="1172"/>
      <c r="D44" s="85"/>
      <c r="E44" s="1175" t="s">
        <v>28</v>
      </c>
      <c r="F44" s="1175"/>
      <c r="G44" s="1175"/>
      <c r="H44" s="1176"/>
      <c r="I44" s="86">
        <v>18</v>
      </c>
      <c r="J44" s="87">
        <v>16</v>
      </c>
      <c r="K44" s="87">
        <v>14</v>
      </c>
      <c r="L44" s="87">
        <v>13</v>
      </c>
      <c r="M44" s="88">
        <v>26</v>
      </c>
    </row>
    <row r="45" spans="2:13" ht="27.75" customHeight="1">
      <c r="B45" s="1171"/>
      <c r="C45" s="1172"/>
      <c r="D45" s="85"/>
      <c r="E45" s="1175" t="s">
        <v>29</v>
      </c>
      <c r="F45" s="1175"/>
      <c r="G45" s="1175"/>
      <c r="H45" s="1176"/>
      <c r="I45" s="86">
        <v>22882</v>
      </c>
      <c r="J45" s="87">
        <v>20936</v>
      </c>
      <c r="K45" s="87">
        <v>19912</v>
      </c>
      <c r="L45" s="87">
        <v>18227</v>
      </c>
      <c r="M45" s="88">
        <v>16830</v>
      </c>
    </row>
    <row r="46" spans="2:13" ht="27.75" customHeight="1">
      <c r="B46" s="1171"/>
      <c r="C46" s="1172"/>
      <c r="D46" s="85"/>
      <c r="E46" s="1175" t="s">
        <v>30</v>
      </c>
      <c r="F46" s="1175"/>
      <c r="G46" s="1175"/>
      <c r="H46" s="1176"/>
      <c r="I46" s="86">
        <v>3</v>
      </c>
      <c r="J46" s="87" t="s">
        <v>485</v>
      </c>
      <c r="K46" s="87" t="s">
        <v>485</v>
      </c>
      <c r="L46" s="87" t="s">
        <v>485</v>
      </c>
      <c r="M46" s="88" t="s">
        <v>485</v>
      </c>
    </row>
    <row r="47" spans="2:13" ht="27.75" customHeight="1">
      <c r="B47" s="1171"/>
      <c r="C47" s="1172"/>
      <c r="D47" s="85"/>
      <c r="E47" s="1175" t="s">
        <v>31</v>
      </c>
      <c r="F47" s="1175"/>
      <c r="G47" s="1175"/>
      <c r="H47" s="1176"/>
      <c r="I47" s="86" t="s">
        <v>485</v>
      </c>
      <c r="J47" s="87" t="s">
        <v>485</v>
      </c>
      <c r="K47" s="87" t="s">
        <v>485</v>
      </c>
      <c r="L47" s="87" t="s">
        <v>485</v>
      </c>
      <c r="M47" s="88" t="s">
        <v>485</v>
      </c>
    </row>
    <row r="48" spans="2:13" ht="27.75" customHeight="1">
      <c r="B48" s="1173"/>
      <c r="C48" s="1174"/>
      <c r="D48" s="85"/>
      <c r="E48" s="1175" t="s">
        <v>32</v>
      </c>
      <c r="F48" s="1175"/>
      <c r="G48" s="1175"/>
      <c r="H48" s="1176"/>
      <c r="I48" s="86" t="s">
        <v>485</v>
      </c>
      <c r="J48" s="87" t="s">
        <v>485</v>
      </c>
      <c r="K48" s="87" t="s">
        <v>485</v>
      </c>
      <c r="L48" s="87" t="s">
        <v>485</v>
      </c>
      <c r="M48" s="88" t="s">
        <v>485</v>
      </c>
    </row>
    <row r="49" spans="2:13" ht="27.75" customHeight="1">
      <c r="B49" s="1169" t="s">
        <v>33</v>
      </c>
      <c r="C49" s="1170"/>
      <c r="D49" s="89"/>
      <c r="E49" s="1175" t="s">
        <v>34</v>
      </c>
      <c r="F49" s="1175"/>
      <c r="G49" s="1175"/>
      <c r="H49" s="1176"/>
      <c r="I49" s="86">
        <v>16705</v>
      </c>
      <c r="J49" s="87">
        <v>20803</v>
      </c>
      <c r="K49" s="87">
        <v>24857</v>
      </c>
      <c r="L49" s="87">
        <v>29456</v>
      </c>
      <c r="M49" s="88">
        <v>33004</v>
      </c>
    </row>
    <row r="50" spans="2:13" ht="27.75" customHeight="1">
      <c r="B50" s="1171"/>
      <c r="C50" s="1172"/>
      <c r="D50" s="85"/>
      <c r="E50" s="1175" t="s">
        <v>35</v>
      </c>
      <c r="F50" s="1175"/>
      <c r="G50" s="1175"/>
      <c r="H50" s="1176"/>
      <c r="I50" s="86">
        <v>38528</v>
      </c>
      <c r="J50" s="87">
        <v>35254</v>
      </c>
      <c r="K50" s="87">
        <v>32563</v>
      </c>
      <c r="L50" s="87">
        <v>30274</v>
      </c>
      <c r="M50" s="88">
        <v>28257</v>
      </c>
    </row>
    <row r="51" spans="2:13" ht="27.75" customHeight="1">
      <c r="B51" s="1173"/>
      <c r="C51" s="1174"/>
      <c r="D51" s="85"/>
      <c r="E51" s="1175" t="s">
        <v>36</v>
      </c>
      <c r="F51" s="1175"/>
      <c r="G51" s="1175"/>
      <c r="H51" s="1176"/>
      <c r="I51" s="86">
        <v>113822</v>
      </c>
      <c r="J51" s="87">
        <v>113069</v>
      </c>
      <c r="K51" s="87">
        <v>112406</v>
      </c>
      <c r="L51" s="87">
        <v>112207</v>
      </c>
      <c r="M51" s="88">
        <v>111479</v>
      </c>
    </row>
    <row r="52" spans="2:13" ht="27.75" customHeight="1" thickBot="1">
      <c r="B52" s="1177" t="s">
        <v>37</v>
      </c>
      <c r="C52" s="1178"/>
      <c r="D52" s="90"/>
      <c r="E52" s="1179" t="s">
        <v>38</v>
      </c>
      <c r="F52" s="1179"/>
      <c r="G52" s="1179"/>
      <c r="H52" s="1180"/>
      <c r="I52" s="91">
        <v>58534</v>
      </c>
      <c r="J52" s="92">
        <v>50063</v>
      </c>
      <c r="K52" s="92">
        <v>43408</v>
      </c>
      <c r="L52" s="92">
        <v>34731</v>
      </c>
      <c r="M52" s="93">
        <v>25563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25288</v>
      </c>
      <c r="E3" s="116"/>
      <c r="F3" s="117">
        <v>47155</v>
      </c>
      <c r="G3" s="118"/>
      <c r="H3" s="119"/>
    </row>
    <row r="4" spans="1:8">
      <c r="A4" s="120"/>
      <c r="B4" s="121"/>
      <c r="C4" s="122"/>
      <c r="D4" s="123">
        <v>17242</v>
      </c>
      <c r="E4" s="124"/>
      <c r="F4" s="125">
        <v>26802</v>
      </c>
      <c r="G4" s="126"/>
      <c r="H4" s="127"/>
    </row>
    <row r="5" spans="1:8">
      <c r="A5" s="108" t="s">
        <v>517</v>
      </c>
      <c r="B5" s="113"/>
      <c r="C5" s="114"/>
      <c r="D5" s="115">
        <v>22236</v>
      </c>
      <c r="E5" s="116"/>
      <c r="F5" s="117">
        <v>43858</v>
      </c>
      <c r="G5" s="118"/>
      <c r="H5" s="119"/>
    </row>
    <row r="6" spans="1:8">
      <c r="A6" s="120"/>
      <c r="B6" s="121"/>
      <c r="C6" s="122"/>
      <c r="D6" s="123">
        <v>11910</v>
      </c>
      <c r="E6" s="124"/>
      <c r="F6" s="125">
        <v>23714</v>
      </c>
      <c r="G6" s="126"/>
      <c r="H6" s="127"/>
    </row>
    <row r="7" spans="1:8">
      <c r="A7" s="108" t="s">
        <v>518</v>
      </c>
      <c r="B7" s="113"/>
      <c r="C7" s="114"/>
      <c r="D7" s="115">
        <v>39352</v>
      </c>
      <c r="E7" s="116"/>
      <c r="F7" s="117">
        <v>41705</v>
      </c>
      <c r="G7" s="118"/>
      <c r="H7" s="119"/>
    </row>
    <row r="8" spans="1:8">
      <c r="A8" s="120"/>
      <c r="B8" s="121"/>
      <c r="C8" s="122"/>
      <c r="D8" s="123">
        <v>15365</v>
      </c>
      <c r="E8" s="124"/>
      <c r="F8" s="125">
        <v>22742</v>
      </c>
      <c r="G8" s="126"/>
      <c r="H8" s="127"/>
    </row>
    <row r="9" spans="1:8">
      <c r="A9" s="108" t="s">
        <v>519</v>
      </c>
      <c r="B9" s="113"/>
      <c r="C9" s="114"/>
      <c r="D9" s="115">
        <v>112309</v>
      </c>
      <c r="E9" s="116"/>
      <c r="F9" s="117">
        <v>47677</v>
      </c>
      <c r="G9" s="118"/>
      <c r="H9" s="119"/>
    </row>
    <row r="10" spans="1:8">
      <c r="A10" s="120"/>
      <c r="B10" s="121"/>
      <c r="C10" s="122"/>
      <c r="D10" s="123">
        <v>15236</v>
      </c>
      <c r="E10" s="124"/>
      <c r="F10" s="125">
        <v>23360</v>
      </c>
      <c r="G10" s="126"/>
      <c r="H10" s="127"/>
    </row>
    <row r="11" spans="1:8">
      <c r="A11" s="108" t="s">
        <v>520</v>
      </c>
      <c r="B11" s="113"/>
      <c r="C11" s="114"/>
      <c r="D11" s="115">
        <v>143980</v>
      </c>
      <c r="E11" s="116"/>
      <c r="F11" s="117">
        <v>51613</v>
      </c>
      <c r="G11" s="118"/>
      <c r="H11" s="119"/>
    </row>
    <row r="12" spans="1:8">
      <c r="A12" s="120"/>
      <c r="B12" s="121"/>
      <c r="C12" s="128"/>
      <c r="D12" s="123">
        <v>23681</v>
      </c>
      <c r="E12" s="124"/>
      <c r="F12" s="125">
        <v>25872</v>
      </c>
      <c r="G12" s="126"/>
      <c r="H12" s="127"/>
    </row>
    <row r="13" spans="1:8">
      <c r="A13" s="108"/>
      <c r="B13" s="113"/>
      <c r="C13" s="129"/>
      <c r="D13" s="130">
        <v>68633</v>
      </c>
      <c r="E13" s="131"/>
      <c r="F13" s="132">
        <v>46402</v>
      </c>
      <c r="G13" s="133"/>
      <c r="H13" s="119"/>
    </row>
    <row r="14" spans="1:8">
      <c r="A14" s="120"/>
      <c r="B14" s="121"/>
      <c r="C14" s="122"/>
      <c r="D14" s="123">
        <v>16687</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5.0999999999999996</v>
      </c>
      <c r="C19" s="134">
        <f>ROUND(VALUE(SUBSTITUTE(実質収支比率等に係る経年分析!G$48,"▲","-")),2)</f>
        <v>4.54</v>
      </c>
      <c r="D19" s="134">
        <f>ROUND(VALUE(SUBSTITUTE(実質収支比率等に係る経年分析!H$48,"▲","-")),2)</f>
        <v>6.64</v>
      </c>
      <c r="E19" s="134">
        <f>ROUND(VALUE(SUBSTITUTE(実質収支比率等に係る経年分析!I$48,"▲","-")),2)</f>
        <v>9.3800000000000008</v>
      </c>
      <c r="F19" s="134">
        <f>ROUND(VALUE(SUBSTITUTE(実質収支比率等に係る経年分析!J$48,"▲","-")),2)</f>
        <v>7.48</v>
      </c>
    </row>
    <row r="20" spans="1:11">
      <c r="A20" s="134" t="s">
        <v>43</v>
      </c>
      <c r="B20" s="134">
        <f>ROUND(VALUE(SUBSTITUTE(実質収支比率等に係る経年分析!F$47,"▲","-")),2)</f>
        <v>10.56</v>
      </c>
      <c r="C20" s="134">
        <f>ROUND(VALUE(SUBSTITUTE(実質収支比率等に係る経年分析!G$47,"▲","-")),2)</f>
        <v>11.59</v>
      </c>
      <c r="D20" s="134">
        <f>ROUND(VALUE(SUBSTITUTE(実質収支比率等に係る経年分析!H$47,"▲","-")),2)</f>
        <v>13.89</v>
      </c>
      <c r="E20" s="134">
        <f>ROUND(VALUE(SUBSTITUTE(実質収支比率等に係る経年分析!I$47,"▲","-")),2)</f>
        <v>14.57</v>
      </c>
      <c r="F20" s="134">
        <f>ROUND(VALUE(SUBSTITUTE(実質収支比率等に係る経年分析!J$47,"▲","-")),2)</f>
        <v>16.13</v>
      </c>
    </row>
    <row r="21" spans="1:11">
      <c r="A21" s="134" t="s">
        <v>44</v>
      </c>
      <c r="B21" s="134">
        <f>IF(ISNUMBER(VALUE(SUBSTITUTE(実質収支比率等に係る経年分析!F$49,"▲","-"))),ROUND(VALUE(SUBSTITUTE(実質収支比率等に係る経年分析!F$49,"▲","-")),2),NA())</f>
        <v>5.66</v>
      </c>
      <c r="C21" s="134">
        <f>IF(ISNUMBER(VALUE(SUBSTITUTE(実質収支比率等に係る経年分析!G$49,"▲","-"))),ROUND(VALUE(SUBSTITUTE(実質収支比率等に係る経年分析!G$49,"▲","-")),2),NA())</f>
        <v>0.31</v>
      </c>
      <c r="D21" s="134">
        <f>IF(ISNUMBER(VALUE(SUBSTITUTE(実質収支比率等に係る経年分析!H$49,"▲","-"))),ROUND(VALUE(SUBSTITUTE(実質収支比率等に係る経年分析!H$49,"▲","-")),2),NA())</f>
        <v>4.2699999999999996</v>
      </c>
      <c r="E21" s="134">
        <f>IF(ISNUMBER(VALUE(SUBSTITUTE(実質収支比率等に係る経年分析!I$49,"▲","-"))),ROUND(VALUE(SUBSTITUTE(実質収支比率等に係る経年分析!I$49,"▲","-")),2),NA())</f>
        <v>3.58</v>
      </c>
      <c r="F21" s="134">
        <f>IF(ISNUMBER(VALUE(SUBSTITUTE(実質収支比率等に係る経年分析!J$49,"▲","-"))),ROUND(VALUE(SUBSTITUTE(実質収支比率等に係る経年分析!J$49,"▲","-")),2),NA())</f>
        <v>-0.25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f>IF(ROUND(VALUE(SUBSTITUTE(連結実質赤字比率に係る赤字・黒字の構成分析!G$42,"▲", "-")), 2) &lt; 0, ABS(ROUND(VALUE(SUBSTITUTE(連結実質赤字比率に係る赤字・黒字の構成分析!G$42,"▲", "-")), 2)), NA())</f>
        <v>0.08</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地域汚水処理事業特別会計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0.46</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0.28000000000000003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0.96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1.36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0.78</v>
      </c>
    </row>
    <row r="31" spans="1:11">
      <c r="A31" s="135" t="str">
        <f>IF(連結実質赤字比率に係る赤字・黒字の構成分析!C$39="",NA(),連結実質赤字比率に係る赤字・黒字の構成分析!C$39)</f>
        <v>競輪事業特別会計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1.39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0.78</v>
      </c>
    </row>
    <row r="32" spans="1:11">
      <c r="A32" s="135" t="str">
        <f>IF(連結実質赤字比率に係る赤字・黒字の構成分析!C$38="",NA(),連結実質赤字比率に係る赤字・黒字の構成分析!C$38)</f>
        <v>国民健康保険事業（事業勘定）特別会計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3.86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4.1900000000000004</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6.84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4.7699999999999996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9.66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9.2200000000000006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11.39</v>
      </c>
    </row>
    <row r="36" spans="1:16">
      <c r="A36" s="135" t="str">
        <f>IF(連結実質赤字比率に係る赤字・黒字の構成分析!C$34="",NA(),連結実質赤字比率に係る赤字・黒字の構成分析!C$34)</f>
        <v>土地区画整理事業特別会計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2.61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13614</v>
      </c>
      <c r="E42" s="136"/>
      <c r="F42" s="136"/>
      <c r="G42" s="136">
        <f>'実質公債費比率（分子）の構造'!L$52</f>
        <v>13462</v>
      </c>
      <c r="H42" s="136"/>
      <c r="I42" s="136"/>
      <c r="J42" s="136">
        <f>'実質公債費比率（分子）の構造'!M$52</f>
        <v>13253</v>
      </c>
      <c r="K42" s="136"/>
      <c r="L42" s="136"/>
      <c r="M42" s="136">
        <f>'実質公債費比率（分子）の構造'!N$52</f>
        <v>13024</v>
      </c>
      <c r="N42" s="136"/>
      <c r="O42" s="136"/>
      <c r="P42" s="136">
        <f>'実質公債費比率（分子）の構造'!O$52</f>
        <v>12765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972</v>
      </c>
      <c r="C44" s="136"/>
      <c r="D44" s="136"/>
      <c r="E44" s="136">
        <f>'実質公債費比率（分子）の構造'!L$50</f>
        <v>972</v>
      </c>
      <c r="F44" s="136"/>
      <c r="G44" s="136"/>
      <c r="H44" s="136">
        <f>'実質公債費比率（分子）の構造'!M$50</f>
        <v>973</v>
      </c>
      <c r="I44" s="136"/>
      <c r="J44" s="136"/>
      <c r="K44" s="136">
        <f>'実質公債費比率（分子）の構造'!N$50</f>
        <v>973</v>
      </c>
      <c r="L44" s="136"/>
      <c r="M44" s="136"/>
      <c r="N44" s="136">
        <f>'実質公債費比率（分子）の構造'!O$50</f>
        <v>1840</v>
      </c>
      <c r="O44" s="136"/>
      <c r="P44" s="136"/>
    </row>
    <row r="45" spans="1:16">
      <c r="A45" s="136" t="s">
        <v>54</v>
      </c>
      <c r="B45" s="136">
        <f>'実質公債費比率（分子）の構造'!K$49</f>
        <v>3</v>
      </c>
      <c r="C45" s="136"/>
      <c r="D45" s="136"/>
      <c r="E45" s="136">
        <f>'実質公債費比率（分子）の構造'!L$49</f>
        <v>3</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c r="A46" s="136" t="s">
        <v>55</v>
      </c>
      <c r="B46" s="136">
        <f>'実質公債費比率（分子）の構造'!K$48</f>
        <v>3755</v>
      </c>
      <c r="C46" s="136"/>
      <c r="D46" s="136"/>
      <c r="E46" s="136">
        <f>'実質公債費比率（分子）の構造'!L$48</f>
        <v>3738</v>
      </c>
      <c r="F46" s="136"/>
      <c r="G46" s="136"/>
      <c r="H46" s="136">
        <f>'実質公債費比率（分子）の構造'!M$48</f>
        <v>3743</v>
      </c>
      <c r="I46" s="136"/>
      <c r="J46" s="136"/>
      <c r="K46" s="136">
        <f>'実質公債費比率（分子）の構造'!N$48</f>
        <v>3308</v>
      </c>
      <c r="L46" s="136"/>
      <c r="M46" s="136"/>
      <c r="N46" s="136">
        <f>'実質公債費比率（分子）の構造'!O$48</f>
        <v>3134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16668</v>
      </c>
      <c r="C49" s="136"/>
      <c r="D49" s="136"/>
      <c r="E49" s="136">
        <f>'実質公債費比率（分子）の構造'!L$45</f>
        <v>17000</v>
      </c>
      <c r="F49" s="136"/>
      <c r="G49" s="136"/>
      <c r="H49" s="136">
        <f>'実質公債費比率（分子）の構造'!M$45</f>
        <v>16276</v>
      </c>
      <c r="I49" s="136"/>
      <c r="J49" s="136"/>
      <c r="K49" s="136">
        <f>'実質公債費比率（分子）の構造'!N$45</f>
        <v>15136</v>
      </c>
      <c r="L49" s="136"/>
      <c r="M49" s="136"/>
      <c r="N49" s="136">
        <f>'実質公債費比率（分子）の構造'!O$45</f>
        <v>14490</v>
      </c>
      <c r="O49" s="136"/>
      <c r="P49" s="136"/>
    </row>
    <row r="50" spans="1:16">
      <c r="A50" s="136" t="s">
        <v>59</v>
      </c>
      <c r="B50" s="136" t="e">
        <f>NA()</f>
        <v>#N/A</v>
      </c>
      <c r="C50" s="136">
        <f>IF(ISNUMBER('実質公債費比率（分子）の構造'!K$53),'実質公債費比率（分子）の構造'!K$53,NA())</f>
        <v>7784</v>
      </c>
      <c r="D50" s="136" t="e">
        <f>NA()</f>
        <v>#N/A</v>
      </c>
      <c r="E50" s="136" t="e">
        <f>NA()</f>
        <v>#N/A</v>
      </c>
      <c r="F50" s="136">
        <f>IF(ISNUMBER('実質公債費比率（分子）の構造'!L$53),'実質公債費比率（分子）の構造'!L$53,NA())</f>
        <v>8251</v>
      </c>
      <c r="G50" s="136" t="e">
        <f>NA()</f>
        <v>#N/A</v>
      </c>
      <c r="H50" s="136" t="e">
        <f>NA()</f>
        <v>#N/A</v>
      </c>
      <c r="I50" s="136">
        <f>IF(ISNUMBER('実質公債費比率（分子）の構造'!M$53),'実質公債費比率（分子）の構造'!M$53,NA())</f>
        <v>7742</v>
      </c>
      <c r="J50" s="136" t="e">
        <f>NA()</f>
        <v>#N/A</v>
      </c>
      <c r="K50" s="136" t="e">
        <f>NA()</f>
        <v>#N/A</v>
      </c>
      <c r="L50" s="136">
        <f>IF(ISNUMBER('実質公債費比率（分子）の構造'!N$53),'実質公債費比率（分子）の構造'!N$53,NA())</f>
        <v>6396</v>
      </c>
      <c r="M50" s="136" t="e">
        <f>NA()</f>
        <v>#N/A</v>
      </c>
      <c r="N50" s="136" t="e">
        <f>NA()</f>
        <v>#N/A</v>
      </c>
      <c r="O50" s="136">
        <f>IF(ISNUMBER('実質公債費比率（分子）の構造'!O$53),'実質公債費比率（分子）の構造'!O$53,NA())</f>
        <v>6702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113822</v>
      </c>
      <c r="E56" s="135"/>
      <c r="F56" s="135"/>
      <c r="G56" s="135">
        <f>'将来負担比率（分子）の構造'!J$51</f>
        <v>113069</v>
      </c>
      <c r="H56" s="135"/>
      <c r="I56" s="135"/>
      <c r="J56" s="135">
        <f>'将来負担比率（分子）の構造'!K$51</f>
        <v>112406</v>
      </c>
      <c r="K56" s="135"/>
      <c r="L56" s="135"/>
      <c r="M56" s="135">
        <f>'将来負担比率（分子）の構造'!L$51</f>
        <v>112207</v>
      </c>
      <c r="N56" s="135"/>
      <c r="O56" s="135"/>
      <c r="P56" s="135">
        <f>'将来負担比率（分子）の構造'!M$51</f>
        <v>111479</v>
      </c>
    </row>
    <row r="57" spans="1:16">
      <c r="A57" s="135" t="s">
        <v>35</v>
      </c>
      <c r="B57" s="135"/>
      <c r="C57" s="135"/>
      <c r="D57" s="135">
        <f>'将来負担比率（分子）の構造'!I$50</f>
        <v>38528</v>
      </c>
      <c r="E57" s="135"/>
      <c r="F57" s="135"/>
      <c r="G57" s="135">
        <f>'将来負担比率（分子）の構造'!J$50</f>
        <v>35254</v>
      </c>
      <c r="H57" s="135"/>
      <c r="I57" s="135"/>
      <c r="J57" s="135">
        <f>'将来負担比率（分子）の構造'!K$50</f>
        <v>32563</v>
      </c>
      <c r="K57" s="135"/>
      <c r="L57" s="135"/>
      <c r="M57" s="135">
        <f>'将来負担比率（分子）の構造'!L$50</f>
        <v>30274</v>
      </c>
      <c r="N57" s="135"/>
      <c r="O57" s="135"/>
      <c r="P57" s="135">
        <f>'将来負担比率（分子）の構造'!M$50</f>
        <v>28257</v>
      </c>
    </row>
    <row r="58" spans="1:16">
      <c r="A58" s="135" t="s">
        <v>34</v>
      </c>
      <c r="B58" s="135"/>
      <c r="C58" s="135"/>
      <c r="D58" s="135">
        <f>'将来負担比率（分子）の構造'!I$49</f>
        <v>16705</v>
      </c>
      <c r="E58" s="135"/>
      <c r="F58" s="135"/>
      <c r="G58" s="135">
        <f>'将来負担比率（分子）の構造'!J$49</f>
        <v>20803</v>
      </c>
      <c r="H58" s="135"/>
      <c r="I58" s="135"/>
      <c r="J58" s="135">
        <f>'将来負担比率（分子）の構造'!K$49</f>
        <v>24857</v>
      </c>
      <c r="K58" s="135"/>
      <c r="L58" s="135"/>
      <c r="M58" s="135">
        <f>'将来負担比率（分子）の構造'!L$49</f>
        <v>29456</v>
      </c>
      <c r="N58" s="135"/>
      <c r="O58" s="135"/>
      <c r="P58" s="135">
        <f>'将来負担比率（分子）の構造'!M$49</f>
        <v>33004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22882</v>
      </c>
      <c r="C62" s="135"/>
      <c r="D62" s="135"/>
      <c r="E62" s="135">
        <f>'将来負担比率（分子）の構造'!J$45</f>
        <v>20936</v>
      </c>
      <c r="F62" s="135"/>
      <c r="G62" s="135"/>
      <c r="H62" s="135">
        <f>'将来負担比率（分子）の構造'!K$45</f>
        <v>19912</v>
      </c>
      <c r="I62" s="135"/>
      <c r="J62" s="135"/>
      <c r="K62" s="135">
        <f>'将来負担比率（分子）の構造'!L$45</f>
        <v>18227</v>
      </c>
      <c r="L62" s="135"/>
      <c r="M62" s="135"/>
      <c r="N62" s="135">
        <f>'将来負担比率（分子）の構造'!M$45</f>
        <v>16830</v>
      </c>
      <c r="O62" s="135"/>
      <c r="P62" s="135"/>
    </row>
    <row r="63" spans="1:16">
      <c r="A63" s="135" t="s">
        <v>28</v>
      </c>
      <c r="B63" s="135">
        <f>'将来負担比率（分子）の構造'!I$44</f>
        <v>18</v>
      </c>
      <c r="C63" s="135"/>
      <c r="D63" s="135"/>
      <c r="E63" s="135">
        <f>'将来負担比率（分子）の構造'!J$44</f>
        <v>16</v>
      </c>
      <c r="F63" s="135"/>
      <c r="G63" s="135"/>
      <c r="H63" s="135">
        <f>'将来負担比率（分子）の構造'!K$44</f>
        <v>14</v>
      </c>
      <c r="I63" s="135"/>
      <c r="J63" s="135"/>
      <c r="K63" s="135">
        <f>'将来負担比率（分子）の構造'!L$44</f>
        <v>13</v>
      </c>
      <c r="L63" s="135"/>
      <c r="M63" s="135"/>
      <c r="N63" s="135">
        <f>'将来負担比率（分子）の構造'!M$44</f>
        <v>26</v>
      </c>
      <c r="O63" s="135"/>
      <c r="P63" s="135"/>
    </row>
    <row r="64" spans="1:16">
      <c r="A64" s="135" t="s">
        <v>27</v>
      </c>
      <c r="B64" s="135">
        <f>'将来負担比率（分子）の構造'!I$43</f>
        <v>56253</v>
      </c>
      <c r="C64" s="135"/>
      <c r="D64" s="135"/>
      <c r="E64" s="135">
        <f>'将来負担比率（分子）の構造'!J$43</f>
        <v>54290</v>
      </c>
      <c r="F64" s="135"/>
      <c r="G64" s="135"/>
      <c r="H64" s="135">
        <f>'将来負担比率（分子）の構造'!K$43</f>
        <v>53311</v>
      </c>
      <c r="I64" s="135"/>
      <c r="J64" s="135"/>
      <c r="K64" s="135">
        <f>'将来負担比率（分子）の構造'!L$43</f>
        <v>51110</v>
      </c>
      <c r="L64" s="135"/>
      <c r="M64" s="135"/>
      <c r="N64" s="135">
        <f>'将来負担比率（分子）の構造'!M$43</f>
        <v>48072</v>
      </c>
      <c r="O64" s="135"/>
      <c r="P64" s="135"/>
    </row>
    <row r="65" spans="1:16">
      <c r="A65" s="135" t="s">
        <v>26</v>
      </c>
      <c r="B65" s="135">
        <f>'将来負担比率（分子）の構造'!I$42</f>
        <v>12149</v>
      </c>
      <c r="C65" s="135"/>
      <c r="D65" s="135"/>
      <c r="E65" s="135">
        <f>'将来負担比率（分子）の構造'!J$42</f>
        <v>11179</v>
      </c>
      <c r="F65" s="135"/>
      <c r="G65" s="135"/>
      <c r="H65" s="135">
        <f>'将来負担比率（分子）の構造'!K$42</f>
        <v>11283</v>
      </c>
      <c r="I65" s="135"/>
      <c r="J65" s="135"/>
      <c r="K65" s="135">
        <f>'将来負担比率（分子）の構造'!L$42</f>
        <v>10873</v>
      </c>
      <c r="L65" s="135"/>
      <c r="M65" s="135"/>
      <c r="N65" s="135">
        <f>'将来負担比率（分子）の構造'!M$42</f>
        <v>8151</v>
      </c>
      <c r="O65" s="135"/>
      <c r="P65" s="135"/>
    </row>
    <row r="66" spans="1:16">
      <c r="A66" s="135" t="s">
        <v>25</v>
      </c>
      <c r="B66" s="135">
        <f>'将来負担比率（分子）の構造'!I$41</f>
        <v>136283</v>
      </c>
      <c r="C66" s="135"/>
      <c r="D66" s="135"/>
      <c r="E66" s="135">
        <f>'将来負担比率（分子）の構造'!J$41</f>
        <v>132768</v>
      </c>
      <c r="F66" s="135"/>
      <c r="G66" s="135"/>
      <c r="H66" s="135">
        <f>'将来負担比率（分子）の構造'!K$41</f>
        <v>128713</v>
      </c>
      <c r="I66" s="135"/>
      <c r="J66" s="135"/>
      <c r="K66" s="135">
        <f>'将来負担比率（分子）の構造'!L$41</f>
        <v>126446</v>
      </c>
      <c r="L66" s="135"/>
      <c r="M66" s="135"/>
      <c r="N66" s="135">
        <f>'将来負担比率（分子）の構造'!M$41</f>
        <v>125224</v>
      </c>
      <c r="O66" s="135"/>
      <c r="P66" s="135"/>
    </row>
    <row r="67" spans="1:16">
      <c r="A67" s="135" t="s">
        <v>63</v>
      </c>
      <c r="B67" s="135" t="e">
        <f>NA()</f>
        <v>#N/A</v>
      </c>
      <c r="C67" s="135">
        <f>IF(ISNUMBER('将来負担比率（分子）の構造'!I$52), IF('将来負担比率（分子）の構造'!I$52 &lt; 0, 0, '将来負担比率（分子）の構造'!I$52), NA())</f>
        <v>58534</v>
      </c>
      <c r="D67" s="135" t="e">
        <f>NA()</f>
        <v>#N/A</v>
      </c>
      <c r="E67" s="135" t="e">
        <f>NA()</f>
        <v>#N/A</v>
      </c>
      <c r="F67" s="135">
        <f>IF(ISNUMBER('将来負担比率（分子）の構造'!J$52), IF('将来負担比率（分子）の構造'!J$52 &lt; 0, 0, '将来負担比率（分子）の構造'!J$52), NA())</f>
        <v>50063</v>
      </c>
      <c r="G67" s="135" t="e">
        <f>NA()</f>
        <v>#N/A</v>
      </c>
      <c r="H67" s="135" t="e">
        <f>NA()</f>
        <v>#N/A</v>
      </c>
      <c r="I67" s="135">
        <f>IF(ISNUMBER('将来負担比率（分子）の構造'!K$52), IF('将来負担比率（分子）の構造'!K$52 &lt; 0, 0, '将来負担比率（分子）の構造'!K$52), NA())</f>
        <v>43408</v>
      </c>
      <c r="J67" s="135" t="e">
        <f>NA()</f>
        <v>#N/A</v>
      </c>
      <c r="K67" s="135" t="e">
        <f>NA()</f>
        <v>#N/A</v>
      </c>
      <c r="L67" s="135">
        <f>IF(ISNUMBER('将来負担比率（分子）の構造'!L$52), IF('将来負担比率（分子）の構造'!L$52 &lt; 0, 0, '将来負担比率（分子）の構造'!L$52), NA())</f>
        <v>34731</v>
      </c>
      <c r="M67" s="135" t="e">
        <f>NA()</f>
        <v>#N/A</v>
      </c>
      <c r="N67" s="135" t="e">
        <f>NA()</f>
        <v>#N/A</v>
      </c>
      <c r="O67" s="135">
        <f>IF(ISNUMBER('将来負担比率（分子）の構造'!M$52), IF('将来負担比率（分子）の構造'!M$52 &lt; 0, 0, '将来負担比率（分子）の構造'!M$52), NA())</f>
        <v>25563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Y13" workbookViewId="0">
      <selection activeCell="BE47" sqref="BE4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48988271</v>
      </c>
      <c r="S5" s="639"/>
      <c r="T5" s="639"/>
      <c r="U5" s="639"/>
      <c r="V5" s="639"/>
      <c r="W5" s="639"/>
      <c r="X5" s="639"/>
      <c r="Y5" s="686"/>
      <c r="Z5" s="699">
        <v>21.9</v>
      </c>
      <c r="AA5" s="699"/>
      <c r="AB5" s="699"/>
      <c r="AC5" s="699"/>
      <c r="AD5" s="700">
        <v>46214108</v>
      </c>
      <c r="AE5" s="700"/>
      <c r="AF5" s="700"/>
      <c r="AG5" s="700"/>
      <c r="AH5" s="700"/>
      <c r="AI5" s="700"/>
      <c r="AJ5" s="700"/>
      <c r="AK5" s="700"/>
      <c r="AL5" s="687">
        <v>67.8</v>
      </c>
      <c r="AM5" s="656"/>
      <c r="AN5" s="656"/>
      <c r="AO5" s="688"/>
      <c r="AP5" s="675" t="s">
        <v>209</v>
      </c>
      <c r="AQ5" s="676"/>
      <c r="AR5" s="676"/>
      <c r="AS5" s="676"/>
      <c r="AT5" s="676"/>
      <c r="AU5" s="676"/>
      <c r="AV5" s="676"/>
      <c r="AW5" s="676"/>
      <c r="AX5" s="676"/>
      <c r="AY5" s="676"/>
      <c r="AZ5" s="676"/>
      <c r="BA5" s="676"/>
      <c r="BB5" s="676"/>
      <c r="BC5" s="676"/>
      <c r="BD5" s="676"/>
      <c r="BE5" s="676"/>
      <c r="BF5" s="677"/>
      <c r="BG5" s="588">
        <v>43765871</v>
      </c>
      <c r="BH5" s="589"/>
      <c r="BI5" s="589"/>
      <c r="BJ5" s="589"/>
      <c r="BK5" s="589"/>
      <c r="BL5" s="589"/>
      <c r="BM5" s="589"/>
      <c r="BN5" s="590"/>
      <c r="BO5" s="641">
        <v>89.3</v>
      </c>
      <c r="BP5" s="641"/>
      <c r="BQ5" s="641"/>
      <c r="BR5" s="641"/>
      <c r="BS5" s="642">
        <v>535324</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1274837</v>
      </c>
      <c r="S6" s="589"/>
      <c r="T6" s="589"/>
      <c r="U6" s="589"/>
      <c r="V6" s="589"/>
      <c r="W6" s="589"/>
      <c r="X6" s="589"/>
      <c r="Y6" s="590"/>
      <c r="Z6" s="641">
        <v>0.6</v>
      </c>
      <c r="AA6" s="641"/>
      <c r="AB6" s="641"/>
      <c r="AC6" s="641"/>
      <c r="AD6" s="642">
        <v>1274837</v>
      </c>
      <c r="AE6" s="642"/>
      <c r="AF6" s="642"/>
      <c r="AG6" s="642"/>
      <c r="AH6" s="642"/>
      <c r="AI6" s="642"/>
      <c r="AJ6" s="642"/>
      <c r="AK6" s="642"/>
      <c r="AL6" s="611">
        <v>1.9</v>
      </c>
      <c r="AM6" s="643"/>
      <c r="AN6" s="643"/>
      <c r="AO6" s="644"/>
      <c r="AP6" s="585" t="s">
        <v>214</v>
      </c>
      <c r="AQ6" s="586"/>
      <c r="AR6" s="586"/>
      <c r="AS6" s="586"/>
      <c r="AT6" s="586"/>
      <c r="AU6" s="586"/>
      <c r="AV6" s="586"/>
      <c r="AW6" s="586"/>
      <c r="AX6" s="586"/>
      <c r="AY6" s="586"/>
      <c r="AZ6" s="586"/>
      <c r="BA6" s="586"/>
      <c r="BB6" s="586"/>
      <c r="BC6" s="586"/>
      <c r="BD6" s="586"/>
      <c r="BE6" s="586"/>
      <c r="BF6" s="587"/>
      <c r="BG6" s="588">
        <v>43765871</v>
      </c>
      <c r="BH6" s="589"/>
      <c r="BI6" s="589"/>
      <c r="BJ6" s="589"/>
      <c r="BK6" s="589"/>
      <c r="BL6" s="589"/>
      <c r="BM6" s="589"/>
      <c r="BN6" s="590"/>
      <c r="BO6" s="641">
        <v>89.3</v>
      </c>
      <c r="BP6" s="641"/>
      <c r="BQ6" s="641"/>
      <c r="BR6" s="641"/>
      <c r="BS6" s="642">
        <v>535324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703914</v>
      </c>
      <c r="CS6" s="589"/>
      <c r="CT6" s="589"/>
      <c r="CU6" s="589"/>
      <c r="CV6" s="589"/>
      <c r="CW6" s="589"/>
      <c r="CX6" s="589"/>
      <c r="CY6" s="590"/>
      <c r="CZ6" s="641">
        <v>0.3</v>
      </c>
      <c r="DA6" s="641"/>
      <c r="DB6" s="641"/>
      <c r="DC6" s="641"/>
      <c r="DD6" s="594" t="s">
        <v>216</v>
      </c>
      <c r="DE6" s="589"/>
      <c r="DF6" s="589"/>
      <c r="DG6" s="589"/>
      <c r="DH6" s="589"/>
      <c r="DI6" s="589"/>
      <c r="DJ6" s="589"/>
      <c r="DK6" s="589"/>
      <c r="DL6" s="589"/>
      <c r="DM6" s="589"/>
      <c r="DN6" s="589"/>
      <c r="DO6" s="589"/>
      <c r="DP6" s="590"/>
      <c r="DQ6" s="594">
        <v>703596</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78920</v>
      </c>
      <c r="S7" s="589"/>
      <c r="T7" s="589"/>
      <c r="U7" s="589"/>
      <c r="V7" s="589"/>
      <c r="W7" s="589"/>
      <c r="X7" s="589"/>
      <c r="Y7" s="590"/>
      <c r="Z7" s="641">
        <v>0</v>
      </c>
      <c r="AA7" s="641"/>
      <c r="AB7" s="641"/>
      <c r="AC7" s="641"/>
      <c r="AD7" s="642">
        <v>78920</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20646194</v>
      </c>
      <c r="BH7" s="589"/>
      <c r="BI7" s="589"/>
      <c r="BJ7" s="589"/>
      <c r="BK7" s="589"/>
      <c r="BL7" s="589"/>
      <c r="BM7" s="589"/>
      <c r="BN7" s="590"/>
      <c r="BO7" s="641">
        <v>42.1</v>
      </c>
      <c r="BP7" s="641"/>
      <c r="BQ7" s="641"/>
      <c r="BR7" s="641"/>
      <c r="BS7" s="642">
        <v>535324</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40799720</v>
      </c>
      <c r="CS7" s="589"/>
      <c r="CT7" s="589"/>
      <c r="CU7" s="589"/>
      <c r="CV7" s="589"/>
      <c r="CW7" s="589"/>
      <c r="CX7" s="589"/>
      <c r="CY7" s="590"/>
      <c r="CZ7" s="641">
        <v>19.7</v>
      </c>
      <c r="DA7" s="641"/>
      <c r="DB7" s="641"/>
      <c r="DC7" s="641"/>
      <c r="DD7" s="594">
        <v>1751863</v>
      </c>
      <c r="DE7" s="589"/>
      <c r="DF7" s="589"/>
      <c r="DG7" s="589"/>
      <c r="DH7" s="589"/>
      <c r="DI7" s="589"/>
      <c r="DJ7" s="589"/>
      <c r="DK7" s="589"/>
      <c r="DL7" s="589"/>
      <c r="DM7" s="589"/>
      <c r="DN7" s="589"/>
      <c r="DO7" s="589"/>
      <c r="DP7" s="590"/>
      <c r="DQ7" s="594">
        <v>18255287</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219479</v>
      </c>
      <c r="S8" s="589"/>
      <c r="T8" s="589"/>
      <c r="U8" s="589"/>
      <c r="V8" s="589"/>
      <c r="W8" s="589"/>
      <c r="X8" s="589"/>
      <c r="Y8" s="590"/>
      <c r="Z8" s="641">
        <v>0.1</v>
      </c>
      <c r="AA8" s="641"/>
      <c r="AB8" s="641"/>
      <c r="AC8" s="641"/>
      <c r="AD8" s="642">
        <v>219479</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548582</v>
      </c>
      <c r="BH8" s="589"/>
      <c r="BI8" s="589"/>
      <c r="BJ8" s="589"/>
      <c r="BK8" s="589"/>
      <c r="BL8" s="589"/>
      <c r="BM8" s="589"/>
      <c r="BN8" s="590"/>
      <c r="BO8" s="641">
        <v>1.1000000000000001</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61168015</v>
      </c>
      <c r="CS8" s="589"/>
      <c r="CT8" s="589"/>
      <c r="CU8" s="589"/>
      <c r="CV8" s="589"/>
      <c r="CW8" s="589"/>
      <c r="CX8" s="589"/>
      <c r="CY8" s="590"/>
      <c r="CZ8" s="641">
        <v>29.5</v>
      </c>
      <c r="DA8" s="641"/>
      <c r="DB8" s="641"/>
      <c r="DC8" s="641"/>
      <c r="DD8" s="594">
        <v>1414865</v>
      </c>
      <c r="DE8" s="589"/>
      <c r="DF8" s="589"/>
      <c r="DG8" s="589"/>
      <c r="DH8" s="589"/>
      <c r="DI8" s="589"/>
      <c r="DJ8" s="589"/>
      <c r="DK8" s="589"/>
      <c r="DL8" s="589"/>
      <c r="DM8" s="589"/>
      <c r="DN8" s="589"/>
      <c r="DO8" s="589"/>
      <c r="DP8" s="590"/>
      <c r="DQ8" s="594">
        <v>22382856</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115456</v>
      </c>
      <c r="S9" s="589"/>
      <c r="T9" s="589"/>
      <c r="U9" s="589"/>
      <c r="V9" s="589"/>
      <c r="W9" s="589"/>
      <c r="X9" s="589"/>
      <c r="Y9" s="590"/>
      <c r="Z9" s="641">
        <v>0.1</v>
      </c>
      <c r="AA9" s="641"/>
      <c r="AB9" s="641"/>
      <c r="AC9" s="641"/>
      <c r="AD9" s="642">
        <v>115456</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14976691</v>
      </c>
      <c r="BH9" s="589"/>
      <c r="BI9" s="589"/>
      <c r="BJ9" s="589"/>
      <c r="BK9" s="589"/>
      <c r="BL9" s="589"/>
      <c r="BM9" s="589"/>
      <c r="BN9" s="590"/>
      <c r="BO9" s="641">
        <v>30.6</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12747261</v>
      </c>
      <c r="CS9" s="589"/>
      <c r="CT9" s="589"/>
      <c r="CU9" s="589"/>
      <c r="CV9" s="589"/>
      <c r="CW9" s="589"/>
      <c r="CX9" s="589"/>
      <c r="CY9" s="590"/>
      <c r="CZ9" s="641">
        <v>6.1</v>
      </c>
      <c r="DA9" s="641"/>
      <c r="DB9" s="641"/>
      <c r="DC9" s="641"/>
      <c r="DD9" s="594">
        <v>968685</v>
      </c>
      <c r="DE9" s="589"/>
      <c r="DF9" s="589"/>
      <c r="DG9" s="589"/>
      <c r="DH9" s="589"/>
      <c r="DI9" s="589"/>
      <c r="DJ9" s="589"/>
      <c r="DK9" s="589"/>
      <c r="DL9" s="589"/>
      <c r="DM9" s="589"/>
      <c r="DN9" s="589"/>
      <c r="DO9" s="589"/>
      <c r="DP9" s="590"/>
      <c r="DQ9" s="594">
        <v>10061962</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3757658</v>
      </c>
      <c r="S10" s="589"/>
      <c r="T10" s="589"/>
      <c r="U10" s="589"/>
      <c r="V10" s="589"/>
      <c r="W10" s="589"/>
      <c r="X10" s="589"/>
      <c r="Y10" s="590"/>
      <c r="Z10" s="641">
        <v>1.7</v>
      </c>
      <c r="AA10" s="641"/>
      <c r="AB10" s="641"/>
      <c r="AC10" s="641"/>
      <c r="AD10" s="642">
        <v>3757658</v>
      </c>
      <c r="AE10" s="642"/>
      <c r="AF10" s="642"/>
      <c r="AG10" s="642"/>
      <c r="AH10" s="642"/>
      <c r="AI10" s="642"/>
      <c r="AJ10" s="642"/>
      <c r="AK10" s="642"/>
      <c r="AL10" s="611">
        <v>5.5</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944863</v>
      </c>
      <c r="BH10" s="589"/>
      <c r="BI10" s="589"/>
      <c r="BJ10" s="589"/>
      <c r="BK10" s="589"/>
      <c r="BL10" s="589"/>
      <c r="BM10" s="589"/>
      <c r="BN10" s="590"/>
      <c r="BO10" s="641">
        <v>1.9</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1426207</v>
      </c>
      <c r="CS10" s="589"/>
      <c r="CT10" s="589"/>
      <c r="CU10" s="589"/>
      <c r="CV10" s="589"/>
      <c r="CW10" s="589"/>
      <c r="CX10" s="589"/>
      <c r="CY10" s="590"/>
      <c r="CZ10" s="641">
        <v>0.7</v>
      </c>
      <c r="DA10" s="641"/>
      <c r="DB10" s="641"/>
      <c r="DC10" s="641"/>
      <c r="DD10" s="594">
        <v>281658</v>
      </c>
      <c r="DE10" s="589"/>
      <c r="DF10" s="589"/>
      <c r="DG10" s="589"/>
      <c r="DH10" s="589"/>
      <c r="DI10" s="589"/>
      <c r="DJ10" s="589"/>
      <c r="DK10" s="589"/>
      <c r="DL10" s="589"/>
      <c r="DM10" s="589"/>
      <c r="DN10" s="589"/>
      <c r="DO10" s="589"/>
      <c r="DP10" s="590"/>
      <c r="DQ10" s="594">
        <v>96319</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156783</v>
      </c>
      <c r="S11" s="589"/>
      <c r="T11" s="589"/>
      <c r="U11" s="589"/>
      <c r="V11" s="589"/>
      <c r="W11" s="589"/>
      <c r="X11" s="589"/>
      <c r="Y11" s="590"/>
      <c r="Z11" s="641">
        <v>0.1</v>
      </c>
      <c r="AA11" s="641"/>
      <c r="AB11" s="641"/>
      <c r="AC11" s="641"/>
      <c r="AD11" s="642">
        <v>156783</v>
      </c>
      <c r="AE11" s="642"/>
      <c r="AF11" s="642"/>
      <c r="AG11" s="642"/>
      <c r="AH11" s="642"/>
      <c r="AI11" s="642"/>
      <c r="AJ11" s="642"/>
      <c r="AK11" s="642"/>
      <c r="AL11" s="611">
        <v>0.2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4176058</v>
      </c>
      <c r="BH11" s="589"/>
      <c r="BI11" s="589"/>
      <c r="BJ11" s="589"/>
      <c r="BK11" s="589"/>
      <c r="BL11" s="589"/>
      <c r="BM11" s="589"/>
      <c r="BN11" s="590"/>
      <c r="BO11" s="641">
        <v>8.5</v>
      </c>
      <c r="BP11" s="641"/>
      <c r="BQ11" s="641"/>
      <c r="BR11" s="641"/>
      <c r="BS11" s="594">
        <v>535324</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7632165</v>
      </c>
      <c r="CS11" s="589"/>
      <c r="CT11" s="589"/>
      <c r="CU11" s="589"/>
      <c r="CV11" s="589"/>
      <c r="CW11" s="589"/>
      <c r="CX11" s="589"/>
      <c r="CY11" s="590"/>
      <c r="CZ11" s="641">
        <v>3.7</v>
      </c>
      <c r="DA11" s="641"/>
      <c r="DB11" s="641"/>
      <c r="DC11" s="641"/>
      <c r="DD11" s="594">
        <v>4982280</v>
      </c>
      <c r="DE11" s="589"/>
      <c r="DF11" s="589"/>
      <c r="DG11" s="589"/>
      <c r="DH11" s="589"/>
      <c r="DI11" s="589"/>
      <c r="DJ11" s="589"/>
      <c r="DK11" s="589"/>
      <c r="DL11" s="589"/>
      <c r="DM11" s="589"/>
      <c r="DN11" s="589"/>
      <c r="DO11" s="589"/>
      <c r="DP11" s="590"/>
      <c r="DQ11" s="594">
        <v>2310702</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19220306</v>
      </c>
      <c r="BH12" s="589"/>
      <c r="BI12" s="589"/>
      <c r="BJ12" s="589"/>
      <c r="BK12" s="589"/>
      <c r="BL12" s="589"/>
      <c r="BM12" s="589"/>
      <c r="BN12" s="590"/>
      <c r="BO12" s="641">
        <v>39.200000000000003</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6211795</v>
      </c>
      <c r="CS12" s="589"/>
      <c r="CT12" s="589"/>
      <c r="CU12" s="589"/>
      <c r="CV12" s="589"/>
      <c r="CW12" s="589"/>
      <c r="CX12" s="589"/>
      <c r="CY12" s="590"/>
      <c r="CZ12" s="641">
        <v>3</v>
      </c>
      <c r="DA12" s="641"/>
      <c r="DB12" s="641"/>
      <c r="DC12" s="641"/>
      <c r="DD12" s="594">
        <v>680702</v>
      </c>
      <c r="DE12" s="589"/>
      <c r="DF12" s="589"/>
      <c r="DG12" s="589"/>
      <c r="DH12" s="589"/>
      <c r="DI12" s="589"/>
      <c r="DJ12" s="589"/>
      <c r="DK12" s="589"/>
      <c r="DL12" s="589"/>
      <c r="DM12" s="589"/>
      <c r="DN12" s="589"/>
      <c r="DO12" s="589"/>
      <c r="DP12" s="590"/>
      <c r="DQ12" s="594">
        <v>1165332</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159244</v>
      </c>
      <c r="S13" s="589"/>
      <c r="T13" s="589"/>
      <c r="U13" s="589"/>
      <c r="V13" s="589"/>
      <c r="W13" s="589"/>
      <c r="X13" s="589"/>
      <c r="Y13" s="590"/>
      <c r="Z13" s="641">
        <v>0.1</v>
      </c>
      <c r="AA13" s="641"/>
      <c r="AB13" s="641"/>
      <c r="AC13" s="641"/>
      <c r="AD13" s="642">
        <v>159244</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19129856</v>
      </c>
      <c r="BH13" s="589"/>
      <c r="BI13" s="589"/>
      <c r="BJ13" s="589"/>
      <c r="BK13" s="589"/>
      <c r="BL13" s="589"/>
      <c r="BM13" s="589"/>
      <c r="BN13" s="590"/>
      <c r="BO13" s="641">
        <v>39</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42145081</v>
      </c>
      <c r="CS13" s="589"/>
      <c r="CT13" s="589"/>
      <c r="CU13" s="589"/>
      <c r="CV13" s="589"/>
      <c r="CW13" s="589"/>
      <c r="CX13" s="589"/>
      <c r="CY13" s="590"/>
      <c r="CZ13" s="641">
        <v>20.3</v>
      </c>
      <c r="DA13" s="641"/>
      <c r="DB13" s="641"/>
      <c r="DC13" s="641"/>
      <c r="DD13" s="594">
        <v>33899061</v>
      </c>
      <c r="DE13" s="589"/>
      <c r="DF13" s="589"/>
      <c r="DG13" s="589"/>
      <c r="DH13" s="589"/>
      <c r="DI13" s="589"/>
      <c r="DJ13" s="589"/>
      <c r="DK13" s="589"/>
      <c r="DL13" s="589"/>
      <c r="DM13" s="589"/>
      <c r="DN13" s="589"/>
      <c r="DO13" s="589"/>
      <c r="DP13" s="590"/>
      <c r="DQ13" s="594">
        <v>9711931</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644326</v>
      </c>
      <c r="BH14" s="589"/>
      <c r="BI14" s="589"/>
      <c r="BJ14" s="589"/>
      <c r="BK14" s="589"/>
      <c r="BL14" s="589"/>
      <c r="BM14" s="589"/>
      <c r="BN14" s="590"/>
      <c r="BO14" s="641">
        <v>1.3</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4091755</v>
      </c>
      <c r="CS14" s="589"/>
      <c r="CT14" s="589"/>
      <c r="CU14" s="589"/>
      <c r="CV14" s="589"/>
      <c r="CW14" s="589"/>
      <c r="CX14" s="589"/>
      <c r="CY14" s="590"/>
      <c r="CZ14" s="641">
        <v>2</v>
      </c>
      <c r="DA14" s="641"/>
      <c r="DB14" s="641"/>
      <c r="DC14" s="641"/>
      <c r="DD14" s="594">
        <v>868552</v>
      </c>
      <c r="DE14" s="589"/>
      <c r="DF14" s="589"/>
      <c r="DG14" s="589"/>
      <c r="DH14" s="589"/>
      <c r="DI14" s="589"/>
      <c r="DJ14" s="589"/>
      <c r="DK14" s="589"/>
      <c r="DL14" s="589"/>
      <c r="DM14" s="589"/>
      <c r="DN14" s="589"/>
      <c r="DO14" s="589"/>
      <c r="DP14" s="590"/>
      <c r="DQ14" s="594">
        <v>3362317</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136886</v>
      </c>
      <c r="S15" s="589"/>
      <c r="T15" s="589"/>
      <c r="U15" s="589"/>
      <c r="V15" s="589"/>
      <c r="W15" s="589"/>
      <c r="X15" s="589"/>
      <c r="Y15" s="590"/>
      <c r="Z15" s="641">
        <v>0.1</v>
      </c>
      <c r="AA15" s="641"/>
      <c r="AB15" s="641"/>
      <c r="AC15" s="641"/>
      <c r="AD15" s="642">
        <v>136886</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3255041</v>
      </c>
      <c r="BH15" s="589"/>
      <c r="BI15" s="589"/>
      <c r="BJ15" s="589"/>
      <c r="BK15" s="589"/>
      <c r="BL15" s="589"/>
      <c r="BM15" s="589"/>
      <c r="BN15" s="590"/>
      <c r="BO15" s="641">
        <v>6.6</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12954236</v>
      </c>
      <c r="CS15" s="589"/>
      <c r="CT15" s="589"/>
      <c r="CU15" s="589"/>
      <c r="CV15" s="589"/>
      <c r="CW15" s="589"/>
      <c r="CX15" s="589"/>
      <c r="CY15" s="590"/>
      <c r="CZ15" s="641">
        <v>6.2</v>
      </c>
      <c r="DA15" s="641"/>
      <c r="DB15" s="641"/>
      <c r="DC15" s="641"/>
      <c r="DD15" s="594">
        <v>3213168</v>
      </c>
      <c r="DE15" s="589"/>
      <c r="DF15" s="589"/>
      <c r="DG15" s="589"/>
      <c r="DH15" s="589"/>
      <c r="DI15" s="589"/>
      <c r="DJ15" s="589"/>
      <c r="DK15" s="589"/>
      <c r="DL15" s="589"/>
      <c r="DM15" s="589"/>
      <c r="DN15" s="589"/>
      <c r="DO15" s="589"/>
      <c r="DP15" s="590"/>
      <c r="DQ15" s="594">
        <v>8238840</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29400901</v>
      </c>
      <c r="S16" s="589"/>
      <c r="T16" s="589"/>
      <c r="U16" s="589"/>
      <c r="V16" s="589"/>
      <c r="W16" s="589"/>
      <c r="X16" s="589"/>
      <c r="Y16" s="590"/>
      <c r="Z16" s="641">
        <v>13.2</v>
      </c>
      <c r="AA16" s="641"/>
      <c r="AB16" s="641"/>
      <c r="AC16" s="641"/>
      <c r="AD16" s="642">
        <v>15638884</v>
      </c>
      <c r="AE16" s="642"/>
      <c r="AF16" s="642"/>
      <c r="AG16" s="642"/>
      <c r="AH16" s="642"/>
      <c r="AI16" s="642"/>
      <c r="AJ16" s="642"/>
      <c r="AK16" s="642"/>
      <c r="AL16" s="611">
        <v>22.9</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v>4</v>
      </c>
      <c r="BH16" s="589"/>
      <c r="BI16" s="589"/>
      <c r="BJ16" s="589"/>
      <c r="BK16" s="589"/>
      <c r="BL16" s="589"/>
      <c r="BM16" s="589"/>
      <c r="BN16" s="590"/>
      <c r="BO16" s="641">
        <v>0</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3020296</v>
      </c>
      <c r="CS16" s="589"/>
      <c r="CT16" s="589"/>
      <c r="CU16" s="589"/>
      <c r="CV16" s="589"/>
      <c r="CW16" s="589"/>
      <c r="CX16" s="589"/>
      <c r="CY16" s="590"/>
      <c r="CZ16" s="641">
        <v>1.5</v>
      </c>
      <c r="DA16" s="641"/>
      <c r="DB16" s="641"/>
      <c r="DC16" s="641"/>
      <c r="DD16" s="594" t="s">
        <v>112</v>
      </c>
      <c r="DE16" s="589"/>
      <c r="DF16" s="589"/>
      <c r="DG16" s="589"/>
      <c r="DH16" s="589"/>
      <c r="DI16" s="589"/>
      <c r="DJ16" s="589"/>
      <c r="DK16" s="589"/>
      <c r="DL16" s="589"/>
      <c r="DM16" s="589"/>
      <c r="DN16" s="589"/>
      <c r="DO16" s="589"/>
      <c r="DP16" s="590"/>
      <c r="DQ16" s="594">
        <v>477246</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15638884</v>
      </c>
      <c r="S17" s="589"/>
      <c r="T17" s="589"/>
      <c r="U17" s="589"/>
      <c r="V17" s="589"/>
      <c r="W17" s="589"/>
      <c r="X17" s="589"/>
      <c r="Y17" s="590"/>
      <c r="Z17" s="641">
        <v>7</v>
      </c>
      <c r="AA17" s="641"/>
      <c r="AB17" s="641"/>
      <c r="AC17" s="641"/>
      <c r="AD17" s="642">
        <v>15638884</v>
      </c>
      <c r="AE17" s="642"/>
      <c r="AF17" s="642"/>
      <c r="AG17" s="642"/>
      <c r="AH17" s="642"/>
      <c r="AI17" s="642"/>
      <c r="AJ17" s="642"/>
      <c r="AK17" s="642"/>
      <c r="AL17" s="611">
        <v>22.9</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14564696</v>
      </c>
      <c r="CS17" s="589"/>
      <c r="CT17" s="589"/>
      <c r="CU17" s="589"/>
      <c r="CV17" s="589"/>
      <c r="CW17" s="589"/>
      <c r="CX17" s="589"/>
      <c r="CY17" s="590"/>
      <c r="CZ17" s="641">
        <v>7</v>
      </c>
      <c r="DA17" s="641"/>
      <c r="DB17" s="641"/>
      <c r="DC17" s="641"/>
      <c r="DD17" s="594" t="s">
        <v>112</v>
      </c>
      <c r="DE17" s="589"/>
      <c r="DF17" s="589"/>
      <c r="DG17" s="589"/>
      <c r="DH17" s="589"/>
      <c r="DI17" s="589"/>
      <c r="DJ17" s="589"/>
      <c r="DK17" s="589"/>
      <c r="DL17" s="589"/>
      <c r="DM17" s="589"/>
      <c r="DN17" s="589"/>
      <c r="DO17" s="589"/>
      <c r="DP17" s="590"/>
      <c r="DQ17" s="594">
        <v>14112247</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2054202</v>
      </c>
      <c r="S18" s="589"/>
      <c r="T18" s="589"/>
      <c r="U18" s="589"/>
      <c r="V18" s="589"/>
      <c r="W18" s="589"/>
      <c r="X18" s="589"/>
      <c r="Y18" s="590"/>
      <c r="Z18" s="641">
        <v>0.9</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11707815</v>
      </c>
      <c r="S19" s="589"/>
      <c r="T19" s="589"/>
      <c r="U19" s="589"/>
      <c r="V19" s="589"/>
      <c r="W19" s="589"/>
      <c r="X19" s="589"/>
      <c r="Y19" s="590"/>
      <c r="Z19" s="641">
        <v>5.2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5222400</v>
      </c>
      <c r="BH19" s="589"/>
      <c r="BI19" s="589"/>
      <c r="BJ19" s="589"/>
      <c r="BK19" s="589"/>
      <c r="BL19" s="589"/>
      <c r="BM19" s="589"/>
      <c r="BN19" s="590"/>
      <c r="BO19" s="641">
        <v>10.7</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84288435</v>
      </c>
      <c r="S20" s="589"/>
      <c r="T20" s="589"/>
      <c r="U20" s="589"/>
      <c r="V20" s="589"/>
      <c r="W20" s="589"/>
      <c r="X20" s="589"/>
      <c r="Y20" s="590"/>
      <c r="Z20" s="641">
        <v>37.700000000000003</v>
      </c>
      <c r="AA20" s="641"/>
      <c r="AB20" s="641"/>
      <c r="AC20" s="641"/>
      <c r="AD20" s="642">
        <v>67752255</v>
      </c>
      <c r="AE20" s="642"/>
      <c r="AF20" s="642"/>
      <c r="AG20" s="642"/>
      <c r="AH20" s="642"/>
      <c r="AI20" s="642"/>
      <c r="AJ20" s="642"/>
      <c r="AK20" s="642"/>
      <c r="AL20" s="611">
        <v>99.3</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5222400</v>
      </c>
      <c r="BH20" s="589"/>
      <c r="BI20" s="589"/>
      <c r="BJ20" s="589"/>
      <c r="BK20" s="589"/>
      <c r="BL20" s="589"/>
      <c r="BM20" s="589"/>
      <c r="BN20" s="590"/>
      <c r="BO20" s="641">
        <v>10.7</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207465141</v>
      </c>
      <c r="CS20" s="589"/>
      <c r="CT20" s="589"/>
      <c r="CU20" s="589"/>
      <c r="CV20" s="589"/>
      <c r="CW20" s="589"/>
      <c r="CX20" s="589"/>
      <c r="CY20" s="590"/>
      <c r="CZ20" s="641">
        <v>100</v>
      </c>
      <c r="DA20" s="641"/>
      <c r="DB20" s="641"/>
      <c r="DC20" s="641"/>
      <c r="DD20" s="594">
        <v>48060834</v>
      </c>
      <c r="DE20" s="589"/>
      <c r="DF20" s="589"/>
      <c r="DG20" s="589"/>
      <c r="DH20" s="589"/>
      <c r="DI20" s="589"/>
      <c r="DJ20" s="589"/>
      <c r="DK20" s="589"/>
      <c r="DL20" s="589"/>
      <c r="DM20" s="589"/>
      <c r="DN20" s="589"/>
      <c r="DO20" s="589"/>
      <c r="DP20" s="590"/>
      <c r="DQ20" s="594">
        <v>90878635</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67275</v>
      </c>
      <c r="S21" s="589"/>
      <c r="T21" s="589"/>
      <c r="U21" s="589"/>
      <c r="V21" s="589"/>
      <c r="W21" s="589"/>
      <c r="X21" s="589"/>
      <c r="Y21" s="590"/>
      <c r="Z21" s="641">
        <v>0</v>
      </c>
      <c r="AA21" s="641"/>
      <c r="AB21" s="641"/>
      <c r="AC21" s="641"/>
      <c r="AD21" s="642">
        <v>67275</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112701</v>
      </c>
      <c r="BH21" s="589"/>
      <c r="BI21" s="589"/>
      <c r="BJ21" s="589"/>
      <c r="BK21" s="589"/>
      <c r="BL21" s="589"/>
      <c r="BM21" s="589"/>
      <c r="BN21" s="590"/>
      <c r="BO21" s="641">
        <v>0.2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3125979</v>
      </c>
      <c r="S22" s="589"/>
      <c r="T22" s="589"/>
      <c r="U22" s="589"/>
      <c r="V22" s="589"/>
      <c r="W22" s="589"/>
      <c r="X22" s="589"/>
      <c r="Y22" s="590"/>
      <c r="Z22" s="641">
        <v>1.4</v>
      </c>
      <c r="AA22" s="641"/>
      <c r="AB22" s="641"/>
      <c r="AC22" s="641"/>
      <c r="AD22" s="642">
        <v>270</v>
      </c>
      <c r="AE22" s="642"/>
      <c r="AF22" s="642"/>
      <c r="AG22" s="642"/>
      <c r="AH22" s="642"/>
      <c r="AI22" s="642"/>
      <c r="AJ22" s="642"/>
      <c r="AK22" s="642"/>
      <c r="AL22" s="611">
        <v>0</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v>2335536</v>
      </c>
      <c r="BH22" s="589"/>
      <c r="BI22" s="589"/>
      <c r="BJ22" s="589"/>
      <c r="BK22" s="589"/>
      <c r="BL22" s="589"/>
      <c r="BM22" s="589"/>
      <c r="BN22" s="590"/>
      <c r="BO22" s="641">
        <v>4.8</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2536176</v>
      </c>
      <c r="S23" s="589"/>
      <c r="T23" s="589"/>
      <c r="U23" s="589"/>
      <c r="V23" s="589"/>
      <c r="W23" s="589"/>
      <c r="X23" s="589"/>
      <c r="Y23" s="590"/>
      <c r="Z23" s="641">
        <v>1.1000000000000001</v>
      </c>
      <c r="AA23" s="641"/>
      <c r="AB23" s="641"/>
      <c r="AC23" s="641"/>
      <c r="AD23" s="642">
        <v>248065</v>
      </c>
      <c r="AE23" s="642"/>
      <c r="AF23" s="642"/>
      <c r="AG23" s="642"/>
      <c r="AH23" s="642"/>
      <c r="AI23" s="642"/>
      <c r="AJ23" s="642"/>
      <c r="AK23" s="642"/>
      <c r="AL23" s="611">
        <v>0.4</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2774163</v>
      </c>
      <c r="BH23" s="589"/>
      <c r="BI23" s="589"/>
      <c r="BJ23" s="589"/>
      <c r="BK23" s="589"/>
      <c r="BL23" s="589"/>
      <c r="BM23" s="589"/>
      <c r="BN23" s="590"/>
      <c r="BO23" s="641">
        <v>5.7</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679130</v>
      </c>
      <c r="S24" s="589"/>
      <c r="T24" s="589"/>
      <c r="U24" s="589"/>
      <c r="V24" s="589"/>
      <c r="W24" s="589"/>
      <c r="X24" s="589"/>
      <c r="Y24" s="590"/>
      <c r="Z24" s="641">
        <v>0.3</v>
      </c>
      <c r="AA24" s="641"/>
      <c r="AB24" s="641"/>
      <c r="AC24" s="641"/>
      <c r="AD24" s="642">
        <v>69883</v>
      </c>
      <c r="AE24" s="642"/>
      <c r="AF24" s="642"/>
      <c r="AG24" s="642"/>
      <c r="AH24" s="642"/>
      <c r="AI24" s="642"/>
      <c r="AJ24" s="642"/>
      <c r="AK24" s="642"/>
      <c r="AL24" s="611">
        <v>0.1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61571144</v>
      </c>
      <c r="CS24" s="639"/>
      <c r="CT24" s="639"/>
      <c r="CU24" s="639"/>
      <c r="CV24" s="639"/>
      <c r="CW24" s="639"/>
      <c r="CX24" s="639"/>
      <c r="CY24" s="686"/>
      <c r="CZ24" s="690">
        <v>29.7</v>
      </c>
      <c r="DA24" s="691"/>
      <c r="DB24" s="691"/>
      <c r="DC24" s="692"/>
      <c r="DD24" s="685">
        <v>41196978</v>
      </c>
      <c r="DE24" s="639"/>
      <c r="DF24" s="639"/>
      <c r="DG24" s="639"/>
      <c r="DH24" s="639"/>
      <c r="DI24" s="639"/>
      <c r="DJ24" s="639"/>
      <c r="DK24" s="686"/>
      <c r="DL24" s="685">
        <v>38404656</v>
      </c>
      <c r="DM24" s="639"/>
      <c r="DN24" s="639"/>
      <c r="DO24" s="639"/>
      <c r="DP24" s="639"/>
      <c r="DQ24" s="639"/>
      <c r="DR24" s="639"/>
      <c r="DS24" s="639"/>
      <c r="DT24" s="639"/>
      <c r="DU24" s="639"/>
      <c r="DV24" s="686"/>
      <c r="DW24" s="687">
        <v>52.2</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47636257</v>
      </c>
      <c r="S25" s="589"/>
      <c r="T25" s="589"/>
      <c r="U25" s="589"/>
      <c r="V25" s="589"/>
      <c r="W25" s="589"/>
      <c r="X25" s="589"/>
      <c r="Y25" s="590"/>
      <c r="Z25" s="641">
        <v>21.3</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19559458</v>
      </c>
      <c r="CS25" s="607"/>
      <c r="CT25" s="607"/>
      <c r="CU25" s="607"/>
      <c r="CV25" s="607"/>
      <c r="CW25" s="607"/>
      <c r="CX25" s="607"/>
      <c r="CY25" s="608"/>
      <c r="CZ25" s="591">
        <v>9.4</v>
      </c>
      <c r="DA25" s="609"/>
      <c r="DB25" s="609"/>
      <c r="DC25" s="610"/>
      <c r="DD25" s="594">
        <v>18388603</v>
      </c>
      <c r="DE25" s="607"/>
      <c r="DF25" s="607"/>
      <c r="DG25" s="607"/>
      <c r="DH25" s="607"/>
      <c r="DI25" s="607"/>
      <c r="DJ25" s="607"/>
      <c r="DK25" s="608"/>
      <c r="DL25" s="594">
        <v>16292861</v>
      </c>
      <c r="DM25" s="607"/>
      <c r="DN25" s="607"/>
      <c r="DO25" s="607"/>
      <c r="DP25" s="607"/>
      <c r="DQ25" s="607"/>
      <c r="DR25" s="607"/>
      <c r="DS25" s="607"/>
      <c r="DT25" s="607"/>
      <c r="DU25" s="607"/>
      <c r="DV25" s="608"/>
      <c r="DW25" s="611">
        <v>22.1</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13459202</v>
      </c>
      <c r="CS26" s="589"/>
      <c r="CT26" s="589"/>
      <c r="CU26" s="589"/>
      <c r="CV26" s="589"/>
      <c r="CW26" s="589"/>
      <c r="CX26" s="589"/>
      <c r="CY26" s="590"/>
      <c r="CZ26" s="591">
        <v>6.5</v>
      </c>
      <c r="DA26" s="609"/>
      <c r="DB26" s="609"/>
      <c r="DC26" s="610"/>
      <c r="DD26" s="594">
        <v>12376221</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19272781</v>
      </c>
      <c r="S27" s="589"/>
      <c r="T27" s="589"/>
      <c r="U27" s="589"/>
      <c r="V27" s="589"/>
      <c r="W27" s="589"/>
      <c r="X27" s="589"/>
      <c r="Y27" s="590"/>
      <c r="Z27" s="641">
        <v>8.6</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48988271</v>
      </c>
      <c r="BH27" s="589"/>
      <c r="BI27" s="589"/>
      <c r="BJ27" s="589"/>
      <c r="BK27" s="589"/>
      <c r="BL27" s="589"/>
      <c r="BM27" s="589"/>
      <c r="BN27" s="590"/>
      <c r="BO27" s="641">
        <v>100</v>
      </c>
      <c r="BP27" s="641"/>
      <c r="BQ27" s="641"/>
      <c r="BR27" s="641"/>
      <c r="BS27" s="594">
        <v>535324</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27446990</v>
      </c>
      <c r="CS27" s="607"/>
      <c r="CT27" s="607"/>
      <c r="CU27" s="607"/>
      <c r="CV27" s="607"/>
      <c r="CW27" s="607"/>
      <c r="CX27" s="607"/>
      <c r="CY27" s="608"/>
      <c r="CZ27" s="591">
        <v>13.2</v>
      </c>
      <c r="DA27" s="609"/>
      <c r="DB27" s="609"/>
      <c r="DC27" s="610"/>
      <c r="DD27" s="594">
        <v>8696128</v>
      </c>
      <c r="DE27" s="607"/>
      <c r="DF27" s="607"/>
      <c r="DG27" s="607"/>
      <c r="DH27" s="607"/>
      <c r="DI27" s="607"/>
      <c r="DJ27" s="607"/>
      <c r="DK27" s="608"/>
      <c r="DL27" s="594">
        <v>8050926</v>
      </c>
      <c r="DM27" s="607"/>
      <c r="DN27" s="607"/>
      <c r="DO27" s="607"/>
      <c r="DP27" s="607"/>
      <c r="DQ27" s="607"/>
      <c r="DR27" s="607"/>
      <c r="DS27" s="607"/>
      <c r="DT27" s="607"/>
      <c r="DU27" s="607"/>
      <c r="DV27" s="608"/>
      <c r="DW27" s="611">
        <v>10.9</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1700647</v>
      </c>
      <c r="S28" s="589"/>
      <c r="T28" s="589"/>
      <c r="U28" s="589"/>
      <c r="V28" s="589"/>
      <c r="W28" s="589"/>
      <c r="X28" s="589"/>
      <c r="Y28" s="590"/>
      <c r="Z28" s="641">
        <v>0.8</v>
      </c>
      <c r="AA28" s="641"/>
      <c r="AB28" s="641"/>
      <c r="AC28" s="641"/>
      <c r="AD28" s="642">
        <v>31164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14564696</v>
      </c>
      <c r="CS28" s="589"/>
      <c r="CT28" s="589"/>
      <c r="CU28" s="589"/>
      <c r="CV28" s="589"/>
      <c r="CW28" s="589"/>
      <c r="CX28" s="589"/>
      <c r="CY28" s="590"/>
      <c r="CZ28" s="591">
        <v>7</v>
      </c>
      <c r="DA28" s="609"/>
      <c r="DB28" s="609"/>
      <c r="DC28" s="610"/>
      <c r="DD28" s="594">
        <v>14112247</v>
      </c>
      <c r="DE28" s="589"/>
      <c r="DF28" s="589"/>
      <c r="DG28" s="589"/>
      <c r="DH28" s="589"/>
      <c r="DI28" s="589"/>
      <c r="DJ28" s="589"/>
      <c r="DK28" s="590"/>
      <c r="DL28" s="594">
        <v>14060869</v>
      </c>
      <c r="DM28" s="589"/>
      <c r="DN28" s="589"/>
      <c r="DO28" s="589"/>
      <c r="DP28" s="589"/>
      <c r="DQ28" s="589"/>
      <c r="DR28" s="589"/>
      <c r="DS28" s="589"/>
      <c r="DT28" s="589"/>
      <c r="DU28" s="589"/>
      <c r="DV28" s="590"/>
      <c r="DW28" s="611">
        <v>19.100000000000001</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141059</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14563270</v>
      </c>
      <c r="CS29" s="607"/>
      <c r="CT29" s="607"/>
      <c r="CU29" s="607"/>
      <c r="CV29" s="607"/>
      <c r="CW29" s="607"/>
      <c r="CX29" s="607"/>
      <c r="CY29" s="608"/>
      <c r="CZ29" s="591">
        <v>7</v>
      </c>
      <c r="DA29" s="609"/>
      <c r="DB29" s="609"/>
      <c r="DC29" s="610"/>
      <c r="DD29" s="594">
        <v>14110821</v>
      </c>
      <c r="DE29" s="607"/>
      <c r="DF29" s="607"/>
      <c r="DG29" s="607"/>
      <c r="DH29" s="607"/>
      <c r="DI29" s="607"/>
      <c r="DJ29" s="607"/>
      <c r="DK29" s="608"/>
      <c r="DL29" s="594">
        <v>14059443</v>
      </c>
      <c r="DM29" s="607"/>
      <c r="DN29" s="607"/>
      <c r="DO29" s="607"/>
      <c r="DP29" s="607"/>
      <c r="DQ29" s="607"/>
      <c r="DR29" s="607"/>
      <c r="DS29" s="607"/>
      <c r="DT29" s="607"/>
      <c r="DU29" s="607"/>
      <c r="DV29" s="608"/>
      <c r="DW29" s="611">
        <v>19.100000000000001</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31572191</v>
      </c>
      <c r="S30" s="589"/>
      <c r="T30" s="589"/>
      <c r="U30" s="589"/>
      <c r="V30" s="589"/>
      <c r="W30" s="589"/>
      <c r="X30" s="589"/>
      <c r="Y30" s="590"/>
      <c r="Z30" s="641">
        <v>14.1</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98.4</v>
      </c>
      <c r="BH30" s="655"/>
      <c r="BI30" s="655"/>
      <c r="BJ30" s="655"/>
      <c r="BK30" s="655"/>
      <c r="BL30" s="655"/>
      <c r="BM30" s="656">
        <v>93.8</v>
      </c>
      <c r="BN30" s="655"/>
      <c r="BO30" s="655"/>
      <c r="BP30" s="655"/>
      <c r="BQ30" s="657"/>
      <c r="BR30" s="654">
        <v>98.3</v>
      </c>
      <c r="BS30" s="655"/>
      <c r="BT30" s="655"/>
      <c r="BU30" s="655"/>
      <c r="BV30" s="655"/>
      <c r="BW30" s="655"/>
      <c r="BX30" s="656">
        <v>92.6</v>
      </c>
      <c r="BY30" s="655"/>
      <c r="BZ30" s="655"/>
      <c r="CA30" s="655"/>
      <c r="CB30" s="657"/>
      <c r="CD30" s="660"/>
      <c r="CE30" s="661"/>
      <c r="CF30" s="625" t="s">
        <v>293</v>
      </c>
      <c r="CG30" s="622"/>
      <c r="CH30" s="622"/>
      <c r="CI30" s="622"/>
      <c r="CJ30" s="622"/>
      <c r="CK30" s="622"/>
      <c r="CL30" s="622"/>
      <c r="CM30" s="622"/>
      <c r="CN30" s="622"/>
      <c r="CO30" s="622"/>
      <c r="CP30" s="622"/>
      <c r="CQ30" s="623"/>
      <c r="CR30" s="588">
        <v>13496890</v>
      </c>
      <c r="CS30" s="589"/>
      <c r="CT30" s="589"/>
      <c r="CU30" s="589"/>
      <c r="CV30" s="589"/>
      <c r="CW30" s="589"/>
      <c r="CX30" s="589"/>
      <c r="CY30" s="590"/>
      <c r="CZ30" s="591">
        <v>6.5</v>
      </c>
      <c r="DA30" s="609"/>
      <c r="DB30" s="609"/>
      <c r="DC30" s="610"/>
      <c r="DD30" s="594">
        <v>13108424</v>
      </c>
      <c r="DE30" s="589"/>
      <c r="DF30" s="589"/>
      <c r="DG30" s="589"/>
      <c r="DH30" s="589"/>
      <c r="DI30" s="589"/>
      <c r="DJ30" s="589"/>
      <c r="DK30" s="590"/>
      <c r="DL30" s="594">
        <v>13057046</v>
      </c>
      <c r="DM30" s="589"/>
      <c r="DN30" s="589"/>
      <c r="DO30" s="589"/>
      <c r="DP30" s="589"/>
      <c r="DQ30" s="589"/>
      <c r="DR30" s="589"/>
      <c r="DS30" s="589"/>
      <c r="DT30" s="589"/>
      <c r="DU30" s="589"/>
      <c r="DV30" s="590"/>
      <c r="DW30" s="611">
        <v>17.7</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11958240</v>
      </c>
      <c r="S31" s="589"/>
      <c r="T31" s="589"/>
      <c r="U31" s="589"/>
      <c r="V31" s="589"/>
      <c r="W31" s="589"/>
      <c r="X31" s="589"/>
      <c r="Y31" s="590"/>
      <c r="Z31" s="641">
        <v>5.4</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v>
      </c>
      <c r="BH31" s="607"/>
      <c r="BI31" s="607"/>
      <c r="BJ31" s="607"/>
      <c r="BK31" s="607"/>
      <c r="BL31" s="607"/>
      <c r="BM31" s="643">
        <v>94.1</v>
      </c>
      <c r="BN31" s="653"/>
      <c r="BO31" s="653"/>
      <c r="BP31" s="653"/>
      <c r="BQ31" s="617"/>
      <c r="BR31" s="652">
        <v>98</v>
      </c>
      <c r="BS31" s="607"/>
      <c r="BT31" s="607"/>
      <c r="BU31" s="607"/>
      <c r="BV31" s="607"/>
      <c r="BW31" s="607"/>
      <c r="BX31" s="643">
        <v>93</v>
      </c>
      <c r="BY31" s="653"/>
      <c r="BZ31" s="653"/>
      <c r="CA31" s="653"/>
      <c r="CB31" s="617"/>
      <c r="CD31" s="660"/>
      <c r="CE31" s="661"/>
      <c r="CF31" s="625" t="s">
        <v>297</v>
      </c>
      <c r="CG31" s="622"/>
      <c r="CH31" s="622"/>
      <c r="CI31" s="622"/>
      <c r="CJ31" s="622"/>
      <c r="CK31" s="622"/>
      <c r="CL31" s="622"/>
      <c r="CM31" s="622"/>
      <c r="CN31" s="622"/>
      <c r="CO31" s="622"/>
      <c r="CP31" s="622"/>
      <c r="CQ31" s="623"/>
      <c r="CR31" s="588">
        <v>1066380</v>
      </c>
      <c r="CS31" s="607"/>
      <c r="CT31" s="607"/>
      <c r="CU31" s="607"/>
      <c r="CV31" s="607"/>
      <c r="CW31" s="607"/>
      <c r="CX31" s="607"/>
      <c r="CY31" s="608"/>
      <c r="CZ31" s="591">
        <v>0.5</v>
      </c>
      <c r="DA31" s="609"/>
      <c r="DB31" s="609"/>
      <c r="DC31" s="610"/>
      <c r="DD31" s="594">
        <v>1002397</v>
      </c>
      <c r="DE31" s="607"/>
      <c r="DF31" s="607"/>
      <c r="DG31" s="607"/>
      <c r="DH31" s="607"/>
      <c r="DI31" s="607"/>
      <c r="DJ31" s="607"/>
      <c r="DK31" s="608"/>
      <c r="DL31" s="594">
        <v>1002397</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8065813</v>
      </c>
      <c r="S32" s="589"/>
      <c r="T32" s="589"/>
      <c r="U32" s="589"/>
      <c r="V32" s="589"/>
      <c r="W32" s="589"/>
      <c r="X32" s="589"/>
      <c r="Y32" s="590"/>
      <c r="Z32" s="641">
        <v>3.6</v>
      </c>
      <c r="AA32" s="641"/>
      <c r="AB32" s="641"/>
      <c r="AC32" s="641"/>
      <c r="AD32" s="642">
        <v>42192</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98.4</v>
      </c>
      <c r="BH32" s="573"/>
      <c r="BI32" s="573"/>
      <c r="BJ32" s="573"/>
      <c r="BK32" s="573"/>
      <c r="BL32" s="573"/>
      <c r="BM32" s="636">
        <v>92.4</v>
      </c>
      <c r="BN32" s="573"/>
      <c r="BO32" s="573"/>
      <c r="BP32" s="573"/>
      <c r="BQ32" s="630"/>
      <c r="BR32" s="651">
        <v>98.1</v>
      </c>
      <c r="BS32" s="573"/>
      <c r="BT32" s="573"/>
      <c r="BU32" s="573"/>
      <c r="BV32" s="573"/>
      <c r="BW32" s="573"/>
      <c r="BX32" s="636">
        <v>90.8</v>
      </c>
      <c r="BY32" s="573"/>
      <c r="BZ32" s="573"/>
      <c r="CA32" s="573"/>
      <c r="CB32" s="630"/>
      <c r="CD32" s="662"/>
      <c r="CE32" s="663"/>
      <c r="CF32" s="625" t="s">
        <v>300</v>
      </c>
      <c r="CG32" s="622"/>
      <c r="CH32" s="622"/>
      <c r="CI32" s="622"/>
      <c r="CJ32" s="622"/>
      <c r="CK32" s="622"/>
      <c r="CL32" s="622"/>
      <c r="CM32" s="622"/>
      <c r="CN32" s="622"/>
      <c r="CO32" s="622"/>
      <c r="CP32" s="622"/>
      <c r="CQ32" s="623"/>
      <c r="CR32" s="588">
        <v>1426</v>
      </c>
      <c r="CS32" s="589"/>
      <c r="CT32" s="589"/>
      <c r="CU32" s="589"/>
      <c r="CV32" s="589"/>
      <c r="CW32" s="589"/>
      <c r="CX32" s="589"/>
      <c r="CY32" s="590"/>
      <c r="CZ32" s="591">
        <v>0</v>
      </c>
      <c r="DA32" s="609"/>
      <c r="DB32" s="609"/>
      <c r="DC32" s="610"/>
      <c r="DD32" s="594">
        <v>1426</v>
      </c>
      <c r="DE32" s="589"/>
      <c r="DF32" s="589"/>
      <c r="DG32" s="589"/>
      <c r="DH32" s="589"/>
      <c r="DI32" s="589"/>
      <c r="DJ32" s="589"/>
      <c r="DK32" s="590"/>
      <c r="DL32" s="594">
        <v>1426</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12347428</v>
      </c>
      <c r="S33" s="589"/>
      <c r="T33" s="589"/>
      <c r="U33" s="589"/>
      <c r="V33" s="589"/>
      <c r="W33" s="589"/>
      <c r="X33" s="589"/>
      <c r="Y33" s="590"/>
      <c r="Z33" s="641">
        <v>5.5</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94812867</v>
      </c>
      <c r="CS33" s="607"/>
      <c r="CT33" s="607"/>
      <c r="CU33" s="607"/>
      <c r="CV33" s="607"/>
      <c r="CW33" s="607"/>
      <c r="CX33" s="607"/>
      <c r="CY33" s="608"/>
      <c r="CZ33" s="591">
        <v>45.7</v>
      </c>
      <c r="DA33" s="609"/>
      <c r="DB33" s="609"/>
      <c r="DC33" s="610"/>
      <c r="DD33" s="594">
        <v>42801945</v>
      </c>
      <c r="DE33" s="607"/>
      <c r="DF33" s="607"/>
      <c r="DG33" s="607"/>
      <c r="DH33" s="607"/>
      <c r="DI33" s="607"/>
      <c r="DJ33" s="607"/>
      <c r="DK33" s="608"/>
      <c r="DL33" s="594">
        <v>24728261</v>
      </c>
      <c r="DM33" s="607"/>
      <c r="DN33" s="607"/>
      <c r="DO33" s="607"/>
      <c r="DP33" s="607"/>
      <c r="DQ33" s="607"/>
      <c r="DR33" s="607"/>
      <c r="DS33" s="607"/>
      <c r="DT33" s="607"/>
      <c r="DU33" s="607"/>
      <c r="DV33" s="608"/>
      <c r="DW33" s="611">
        <v>33.6</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35892985</v>
      </c>
      <c r="CS34" s="589"/>
      <c r="CT34" s="589"/>
      <c r="CU34" s="589"/>
      <c r="CV34" s="589"/>
      <c r="CW34" s="589"/>
      <c r="CX34" s="589"/>
      <c r="CY34" s="590"/>
      <c r="CZ34" s="591">
        <v>17.3</v>
      </c>
      <c r="DA34" s="609"/>
      <c r="DB34" s="609"/>
      <c r="DC34" s="610"/>
      <c r="DD34" s="594">
        <v>14155621</v>
      </c>
      <c r="DE34" s="589"/>
      <c r="DF34" s="589"/>
      <c r="DG34" s="589"/>
      <c r="DH34" s="589"/>
      <c r="DI34" s="589"/>
      <c r="DJ34" s="589"/>
      <c r="DK34" s="590"/>
      <c r="DL34" s="594">
        <v>10393240</v>
      </c>
      <c r="DM34" s="589"/>
      <c r="DN34" s="589"/>
      <c r="DO34" s="589"/>
      <c r="DP34" s="589"/>
      <c r="DQ34" s="589"/>
      <c r="DR34" s="589"/>
      <c r="DS34" s="589"/>
      <c r="DT34" s="589"/>
      <c r="DU34" s="589"/>
      <c r="DV34" s="590"/>
      <c r="DW34" s="611">
        <v>14.1</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5388828</v>
      </c>
      <c r="S35" s="589"/>
      <c r="T35" s="589"/>
      <c r="U35" s="589"/>
      <c r="V35" s="589"/>
      <c r="W35" s="589"/>
      <c r="X35" s="589"/>
      <c r="Y35" s="590"/>
      <c r="Z35" s="641">
        <v>2.4</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18560067</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3052717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1880068</v>
      </c>
      <c r="CS35" s="607"/>
      <c r="CT35" s="607"/>
      <c r="CU35" s="607"/>
      <c r="CV35" s="607"/>
      <c r="CW35" s="607"/>
      <c r="CX35" s="607"/>
      <c r="CY35" s="608"/>
      <c r="CZ35" s="591">
        <v>0.9</v>
      </c>
      <c r="DA35" s="609"/>
      <c r="DB35" s="609"/>
      <c r="DC35" s="610"/>
      <c r="DD35" s="594">
        <v>1447764</v>
      </c>
      <c r="DE35" s="607"/>
      <c r="DF35" s="607"/>
      <c r="DG35" s="607"/>
      <c r="DH35" s="607"/>
      <c r="DI35" s="607"/>
      <c r="DJ35" s="607"/>
      <c r="DK35" s="608"/>
      <c r="DL35" s="594">
        <v>1446110</v>
      </c>
      <c r="DM35" s="607"/>
      <c r="DN35" s="607"/>
      <c r="DO35" s="607"/>
      <c r="DP35" s="607"/>
      <c r="DQ35" s="607"/>
      <c r="DR35" s="607"/>
      <c r="DS35" s="607"/>
      <c r="DT35" s="607"/>
      <c r="DU35" s="607"/>
      <c r="DV35" s="608"/>
      <c r="DW35" s="611">
        <v>2</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223391411</v>
      </c>
      <c r="S36" s="629"/>
      <c r="T36" s="629"/>
      <c r="U36" s="629"/>
      <c r="V36" s="629"/>
      <c r="W36" s="629"/>
      <c r="X36" s="629"/>
      <c r="Y36" s="632"/>
      <c r="Z36" s="633">
        <v>100</v>
      </c>
      <c r="AA36" s="633"/>
      <c r="AB36" s="633"/>
      <c r="AC36" s="633"/>
      <c r="AD36" s="634">
        <v>68211104</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4299178</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2374788</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7853490</v>
      </c>
      <c r="CS36" s="589"/>
      <c r="CT36" s="589"/>
      <c r="CU36" s="589"/>
      <c r="CV36" s="589"/>
      <c r="CW36" s="589"/>
      <c r="CX36" s="589"/>
      <c r="CY36" s="590"/>
      <c r="CZ36" s="591">
        <v>3.8</v>
      </c>
      <c r="DA36" s="609"/>
      <c r="DB36" s="609"/>
      <c r="DC36" s="610"/>
      <c r="DD36" s="594">
        <v>6647113</v>
      </c>
      <c r="DE36" s="589"/>
      <c r="DF36" s="589"/>
      <c r="DG36" s="589"/>
      <c r="DH36" s="589"/>
      <c r="DI36" s="589"/>
      <c r="DJ36" s="589"/>
      <c r="DK36" s="590"/>
      <c r="DL36" s="594">
        <v>1762111</v>
      </c>
      <c r="DM36" s="589"/>
      <c r="DN36" s="589"/>
      <c r="DO36" s="589"/>
      <c r="DP36" s="589"/>
      <c r="DQ36" s="589"/>
      <c r="DR36" s="589"/>
      <c r="DS36" s="589"/>
      <c r="DT36" s="589"/>
      <c r="DU36" s="589"/>
      <c r="DV36" s="590"/>
      <c r="DW36" s="611">
        <v>2.4</v>
      </c>
      <c r="DX36" s="612"/>
      <c r="DY36" s="612"/>
      <c r="DZ36" s="612"/>
      <c r="EA36" s="612"/>
      <c r="EB36" s="612"/>
      <c r="EC36" s="613"/>
    </row>
    <row r="37" spans="2:133" ht="11.25" customHeight="1">
      <c r="AQ37" s="614" t="s">
        <v>315</v>
      </c>
      <c r="AR37" s="615"/>
      <c r="AS37" s="615"/>
      <c r="AT37" s="615"/>
      <c r="AU37" s="615"/>
      <c r="AV37" s="615"/>
      <c r="AW37" s="615"/>
      <c r="AX37" s="615"/>
      <c r="AY37" s="616"/>
      <c r="AZ37" s="588">
        <v>2654031</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50373</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153717</v>
      </c>
      <c r="CS37" s="607"/>
      <c r="CT37" s="607"/>
      <c r="CU37" s="607"/>
      <c r="CV37" s="607"/>
      <c r="CW37" s="607"/>
      <c r="CX37" s="607"/>
      <c r="CY37" s="608"/>
      <c r="CZ37" s="591">
        <v>0.1</v>
      </c>
      <c r="DA37" s="609"/>
      <c r="DB37" s="609"/>
      <c r="DC37" s="610"/>
      <c r="DD37" s="594">
        <v>153717</v>
      </c>
      <c r="DE37" s="607"/>
      <c r="DF37" s="607"/>
      <c r="DG37" s="607"/>
      <c r="DH37" s="607"/>
      <c r="DI37" s="607"/>
      <c r="DJ37" s="607"/>
      <c r="DK37" s="608"/>
      <c r="DL37" s="594">
        <v>153717</v>
      </c>
      <c r="DM37" s="607"/>
      <c r="DN37" s="607"/>
      <c r="DO37" s="607"/>
      <c r="DP37" s="607"/>
      <c r="DQ37" s="607"/>
      <c r="DR37" s="607"/>
      <c r="DS37" s="607"/>
      <c r="DT37" s="607"/>
      <c r="DU37" s="607"/>
      <c r="DV37" s="608"/>
      <c r="DW37" s="611">
        <v>0.2</v>
      </c>
      <c r="DX37" s="612"/>
      <c r="DY37" s="612"/>
      <c r="DZ37" s="612"/>
      <c r="EA37" s="612"/>
      <c r="EB37" s="612"/>
      <c r="EC37" s="613"/>
    </row>
    <row r="38" spans="2:133" ht="11.25" customHeight="1">
      <c r="AQ38" s="614" t="s">
        <v>318</v>
      </c>
      <c r="AR38" s="615"/>
      <c r="AS38" s="615"/>
      <c r="AT38" s="615"/>
      <c r="AU38" s="615"/>
      <c r="AV38" s="615"/>
      <c r="AW38" s="615"/>
      <c r="AX38" s="615"/>
      <c r="AY38" s="616"/>
      <c r="AZ38" s="588">
        <v>831346</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81878</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15074690</v>
      </c>
      <c r="CS38" s="589"/>
      <c r="CT38" s="589"/>
      <c r="CU38" s="589"/>
      <c r="CV38" s="589"/>
      <c r="CW38" s="589"/>
      <c r="CX38" s="589"/>
      <c r="CY38" s="590"/>
      <c r="CZ38" s="591">
        <v>7.3</v>
      </c>
      <c r="DA38" s="609"/>
      <c r="DB38" s="609"/>
      <c r="DC38" s="610"/>
      <c r="DD38" s="594">
        <v>12889556</v>
      </c>
      <c r="DE38" s="589"/>
      <c r="DF38" s="589"/>
      <c r="DG38" s="589"/>
      <c r="DH38" s="589"/>
      <c r="DI38" s="589"/>
      <c r="DJ38" s="589"/>
      <c r="DK38" s="590"/>
      <c r="DL38" s="594">
        <v>11126636</v>
      </c>
      <c r="DM38" s="589"/>
      <c r="DN38" s="589"/>
      <c r="DO38" s="589"/>
      <c r="DP38" s="589"/>
      <c r="DQ38" s="589"/>
      <c r="DR38" s="589"/>
      <c r="DS38" s="589"/>
      <c r="DT38" s="589"/>
      <c r="DU38" s="589"/>
      <c r="DV38" s="590"/>
      <c r="DW38" s="611">
        <v>15.1</v>
      </c>
      <c r="DX38" s="612"/>
      <c r="DY38" s="612"/>
      <c r="DZ38" s="612"/>
      <c r="EA38" s="612"/>
      <c r="EB38" s="612"/>
      <c r="EC38" s="613"/>
    </row>
    <row r="39" spans="2:133" ht="11.25" customHeight="1">
      <c r="AQ39" s="614" t="s">
        <v>321</v>
      </c>
      <c r="AR39" s="615"/>
      <c r="AS39" s="615"/>
      <c r="AT39" s="615"/>
      <c r="AU39" s="615"/>
      <c r="AV39" s="615"/>
      <c r="AW39" s="615"/>
      <c r="AX39" s="615"/>
      <c r="AY39" s="616"/>
      <c r="AZ39" s="588">
        <v>106384</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96</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28704454</v>
      </c>
      <c r="CS39" s="607"/>
      <c r="CT39" s="607"/>
      <c r="CU39" s="607"/>
      <c r="CV39" s="607"/>
      <c r="CW39" s="607"/>
      <c r="CX39" s="607"/>
      <c r="CY39" s="608"/>
      <c r="CZ39" s="591">
        <v>13.8</v>
      </c>
      <c r="DA39" s="609"/>
      <c r="DB39" s="609"/>
      <c r="DC39" s="610"/>
      <c r="DD39" s="594">
        <v>7419094</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2641986</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115</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5407180</v>
      </c>
      <c r="CS40" s="589"/>
      <c r="CT40" s="589"/>
      <c r="CU40" s="589"/>
      <c r="CV40" s="589"/>
      <c r="CW40" s="589"/>
      <c r="CX40" s="589"/>
      <c r="CY40" s="590"/>
      <c r="CZ40" s="591">
        <v>2.6</v>
      </c>
      <c r="DA40" s="609"/>
      <c r="DB40" s="609"/>
      <c r="DC40" s="610"/>
      <c r="DD40" s="594">
        <v>242797</v>
      </c>
      <c r="DE40" s="589"/>
      <c r="DF40" s="589"/>
      <c r="DG40" s="589"/>
      <c r="DH40" s="589"/>
      <c r="DI40" s="589"/>
      <c r="DJ40" s="589"/>
      <c r="DK40" s="590"/>
      <c r="DL40" s="594">
        <v>164</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8027142</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303</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51081130</v>
      </c>
      <c r="CS42" s="589"/>
      <c r="CT42" s="589"/>
      <c r="CU42" s="589"/>
      <c r="CV42" s="589"/>
      <c r="CW42" s="589"/>
      <c r="CX42" s="589"/>
      <c r="CY42" s="590"/>
      <c r="CZ42" s="591">
        <v>24.6</v>
      </c>
      <c r="DA42" s="592"/>
      <c r="DB42" s="592"/>
      <c r="DC42" s="593"/>
      <c r="DD42" s="594">
        <v>6879712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166408</v>
      </c>
      <c r="CS43" s="607"/>
      <c r="CT43" s="607"/>
      <c r="CU43" s="607"/>
      <c r="CV43" s="607"/>
      <c r="CW43" s="607"/>
      <c r="CX43" s="607"/>
      <c r="CY43" s="608"/>
      <c r="CZ43" s="591">
        <v>0.1</v>
      </c>
      <c r="DA43" s="609"/>
      <c r="DB43" s="609"/>
      <c r="DC43" s="610"/>
      <c r="DD43" s="594">
        <v>80738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48060834</v>
      </c>
      <c r="CS44" s="589"/>
      <c r="CT44" s="589"/>
      <c r="CU44" s="589"/>
      <c r="CV44" s="589"/>
      <c r="CW44" s="589"/>
      <c r="CX44" s="589"/>
      <c r="CY44" s="590"/>
      <c r="CZ44" s="591">
        <v>23.2</v>
      </c>
      <c r="DA44" s="592"/>
      <c r="DB44" s="592"/>
      <c r="DC44" s="593"/>
      <c r="DD44" s="594">
        <v>6402466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39844149</v>
      </c>
      <c r="CS45" s="607"/>
      <c r="CT45" s="607"/>
      <c r="CU45" s="607"/>
      <c r="CV45" s="607"/>
      <c r="CW45" s="607"/>
      <c r="CX45" s="607"/>
      <c r="CY45" s="608"/>
      <c r="CZ45" s="591">
        <v>19.2</v>
      </c>
      <c r="DA45" s="609"/>
      <c r="DB45" s="609"/>
      <c r="DC45" s="610"/>
      <c r="DD45" s="594">
        <v>2801372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7904865</v>
      </c>
      <c r="CS46" s="589"/>
      <c r="CT46" s="589"/>
      <c r="CU46" s="589"/>
      <c r="CV46" s="589"/>
      <c r="CW46" s="589"/>
      <c r="CX46" s="589"/>
      <c r="CY46" s="590"/>
      <c r="CZ46" s="591">
        <v>3.8</v>
      </c>
      <c r="DA46" s="592"/>
      <c r="DB46" s="592"/>
      <c r="DC46" s="593"/>
      <c r="DD46" s="594">
        <v>3389262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3020296</v>
      </c>
      <c r="CS47" s="607"/>
      <c r="CT47" s="607"/>
      <c r="CU47" s="607"/>
      <c r="CV47" s="607"/>
      <c r="CW47" s="607"/>
      <c r="CX47" s="607"/>
      <c r="CY47" s="608"/>
      <c r="CZ47" s="591">
        <v>1.5</v>
      </c>
      <c r="DA47" s="609"/>
      <c r="DB47" s="609"/>
      <c r="DC47" s="610"/>
      <c r="DD47" s="594">
        <v>477246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343</v>
      </c>
      <c r="CS48" s="589"/>
      <c r="CT48" s="589"/>
      <c r="CU48" s="589"/>
      <c r="CV48" s="589"/>
      <c r="CW48" s="589"/>
      <c r="CX48" s="589"/>
      <c r="CY48" s="590"/>
      <c r="CZ48" s="591" t="s">
        <v>343</v>
      </c>
      <c r="DA48" s="592"/>
      <c r="DB48" s="592"/>
      <c r="DC48" s="593"/>
      <c r="DD48" s="594" t="s">
        <v>343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207465141</v>
      </c>
      <c r="CS49" s="573"/>
      <c r="CT49" s="573"/>
      <c r="CU49" s="573"/>
      <c r="CV49" s="573"/>
      <c r="CW49" s="573"/>
      <c r="CX49" s="573"/>
      <c r="CY49" s="574"/>
      <c r="CZ49" s="575">
        <v>100</v>
      </c>
      <c r="DA49" s="576"/>
      <c r="DB49" s="576"/>
      <c r="DC49" s="577"/>
      <c r="DD49" s="578">
        <v>90878635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X1"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212646</v>
      </c>
      <c r="R7" s="1101"/>
      <c r="S7" s="1101"/>
      <c r="T7" s="1101"/>
      <c r="U7" s="1101"/>
      <c r="V7" s="1101">
        <v>201013</v>
      </c>
      <c r="W7" s="1101"/>
      <c r="X7" s="1101"/>
      <c r="Y7" s="1101"/>
      <c r="Z7" s="1101"/>
      <c r="AA7" s="1101">
        <v>11633</v>
      </c>
      <c r="AB7" s="1101"/>
      <c r="AC7" s="1101"/>
      <c r="AD7" s="1101"/>
      <c r="AE7" s="1102"/>
      <c r="AF7" s="1103">
        <v>7077</v>
      </c>
      <c r="AG7" s="1104"/>
      <c r="AH7" s="1104"/>
      <c r="AI7" s="1104"/>
      <c r="AJ7" s="1105"/>
      <c r="AK7" s="1087">
        <v>26814</v>
      </c>
      <c r="AL7" s="1088"/>
      <c r="AM7" s="1088"/>
      <c r="AN7" s="1088"/>
      <c r="AO7" s="1088"/>
      <c r="AP7" s="1088">
        <v>117095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541</v>
      </c>
      <c r="BT7" s="1092"/>
      <c r="BU7" s="1092"/>
      <c r="BV7" s="1092"/>
      <c r="BW7" s="1092"/>
      <c r="BX7" s="1092"/>
      <c r="BY7" s="1092"/>
      <c r="BZ7" s="1092"/>
      <c r="CA7" s="1092"/>
      <c r="CB7" s="1092"/>
      <c r="CC7" s="1092"/>
      <c r="CD7" s="1092"/>
      <c r="CE7" s="1092"/>
      <c r="CF7" s="1092"/>
      <c r="CG7" s="1093"/>
      <c r="CH7" s="1084">
        <v>1</v>
      </c>
      <c r="CI7" s="1085"/>
      <c r="CJ7" s="1085"/>
      <c r="CK7" s="1085"/>
      <c r="CL7" s="1086"/>
      <c r="CM7" s="1084">
        <v>100</v>
      </c>
      <c r="CN7" s="1085"/>
      <c r="CO7" s="1085"/>
      <c r="CP7" s="1085"/>
      <c r="CQ7" s="1086"/>
      <c r="CR7" s="1084">
        <v>96</v>
      </c>
      <c r="CS7" s="1085"/>
      <c r="CT7" s="1085"/>
      <c r="CU7" s="1085"/>
      <c r="CV7" s="1086"/>
      <c r="CW7" s="1084">
        <v>3</v>
      </c>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368</v>
      </c>
      <c r="C8" s="1034"/>
      <c r="D8" s="1034"/>
      <c r="E8" s="1034"/>
      <c r="F8" s="1034"/>
      <c r="G8" s="1034"/>
      <c r="H8" s="1034"/>
      <c r="I8" s="1034"/>
      <c r="J8" s="1034"/>
      <c r="K8" s="1034"/>
      <c r="L8" s="1034"/>
      <c r="M8" s="1034"/>
      <c r="N8" s="1034"/>
      <c r="O8" s="1034"/>
      <c r="P8" s="1035"/>
      <c r="Q8" s="1039">
        <v>129</v>
      </c>
      <c r="R8" s="1040"/>
      <c r="S8" s="1040"/>
      <c r="T8" s="1040"/>
      <c r="U8" s="1040"/>
      <c r="V8" s="1040">
        <v>99</v>
      </c>
      <c r="W8" s="1040"/>
      <c r="X8" s="1040"/>
      <c r="Y8" s="1040"/>
      <c r="Z8" s="1040"/>
      <c r="AA8" s="1040">
        <v>30</v>
      </c>
      <c r="AB8" s="1040"/>
      <c r="AC8" s="1040"/>
      <c r="AD8" s="1040"/>
      <c r="AE8" s="1041"/>
      <c r="AF8" s="1015">
        <v>1</v>
      </c>
      <c r="AG8" s="1016"/>
      <c r="AH8" s="1016"/>
      <c r="AI8" s="1016"/>
      <c r="AJ8" s="1017"/>
      <c r="AK8" s="1082">
        <v>1</v>
      </c>
      <c r="AL8" s="1083"/>
      <c r="AM8" s="1083"/>
      <c r="AN8" s="1083"/>
      <c r="AO8" s="1083"/>
      <c r="AP8" s="1083">
        <v>449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542</v>
      </c>
      <c r="BT8" s="1011"/>
      <c r="BU8" s="1011"/>
      <c r="BV8" s="1011"/>
      <c r="BW8" s="1011"/>
      <c r="BX8" s="1011"/>
      <c r="BY8" s="1011"/>
      <c r="BZ8" s="1011"/>
      <c r="CA8" s="1011"/>
      <c r="CB8" s="1011"/>
      <c r="CC8" s="1011"/>
      <c r="CD8" s="1011"/>
      <c r="CE8" s="1011"/>
      <c r="CF8" s="1011"/>
      <c r="CG8" s="1012"/>
      <c r="CH8" s="985">
        <v>24</v>
      </c>
      <c r="CI8" s="986"/>
      <c r="CJ8" s="986"/>
      <c r="CK8" s="986"/>
      <c r="CL8" s="987"/>
      <c r="CM8" s="985">
        <v>622</v>
      </c>
      <c r="CN8" s="986"/>
      <c r="CO8" s="986"/>
      <c r="CP8" s="986"/>
      <c r="CQ8" s="987"/>
      <c r="CR8" s="985">
        <v>45</v>
      </c>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t="s">
        <v>369</v>
      </c>
      <c r="C9" s="1034"/>
      <c r="D9" s="1034"/>
      <c r="E9" s="1034"/>
      <c r="F9" s="1034"/>
      <c r="G9" s="1034"/>
      <c r="H9" s="1034"/>
      <c r="I9" s="1034"/>
      <c r="J9" s="1034"/>
      <c r="K9" s="1034"/>
      <c r="L9" s="1034"/>
      <c r="M9" s="1034"/>
      <c r="N9" s="1034"/>
      <c r="O9" s="1034"/>
      <c r="P9" s="1035"/>
      <c r="Q9" s="1039">
        <v>14554</v>
      </c>
      <c r="R9" s="1040"/>
      <c r="S9" s="1040"/>
      <c r="T9" s="1040"/>
      <c r="U9" s="1040"/>
      <c r="V9" s="1040">
        <v>10524</v>
      </c>
      <c r="W9" s="1040"/>
      <c r="X9" s="1040"/>
      <c r="Y9" s="1040"/>
      <c r="Z9" s="1040"/>
      <c r="AA9" s="1040">
        <v>4030</v>
      </c>
      <c r="AB9" s="1040"/>
      <c r="AC9" s="1040"/>
      <c r="AD9" s="1040"/>
      <c r="AE9" s="1041"/>
      <c r="AF9" s="1015">
        <v>-1914</v>
      </c>
      <c r="AG9" s="1016"/>
      <c r="AH9" s="1016"/>
      <c r="AI9" s="1016"/>
      <c r="AJ9" s="1017"/>
      <c r="AK9" s="1082">
        <v>8556</v>
      </c>
      <c r="AL9" s="1083"/>
      <c r="AM9" s="1083"/>
      <c r="AN9" s="1083"/>
      <c r="AO9" s="1083"/>
      <c r="AP9" s="1083">
        <v>7680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543</v>
      </c>
      <c r="BT9" s="1011"/>
      <c r="BU9" s="1011"/>
      <c r="BV9" s="1011"/>
      <c r="BW9" s="1011"/>
      <c r="BX9" s="1011"/>
      <c r="BY9" s="1011"/>
      <c r="BZ9" s="1011"/>
      <c r="CA9" s="1011"/>
      <c r="CB9" s="1011"/>
      <c r="CC9" s="1011"/>
      <c r="CD9" s="1011"/>
      <c r="CE9" s="1011"/>
      <c r="CF9" s="1011"/>
      <c r="CG9" s="1012"/>
      <c r="CH9" s="985">
        <v>-10</v>
      </c>
      <c r="CI9" s="986"/>
      <c r="CJ9" s="986"/>
      <c r="CK9" s="986"/>
      <c r="CL9" s="987"/>
      <c r="CM9" s="985">
        <v>149</v>
      </c>
      <c r="CN9" s="986"/>
      <c r="CO9" s="986"/>
      <c r="CP9" s="986"/>
      <c r="CQ9" s="987"/>
      <c r="CR9" s="985">
        <v>23</v>
      </c>
      <c r="CS9" s="986"/>
      <c r="CT9" s="986"/>
      <c r="CU9" s="986"/>
      <c r="CV9" s="987"/>
      <c r="CW9" s="985">
        <v>7</v>
      </c>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t="s">
        <v>370</v>
      </c>
      <c r="C10" s="1034"/>
      <c r="D10" s="1034"/>
      <c r="E10" s="1034"/>
      <c r="F10" s="1034"/>
      <c r="G10" s="1034"/>
      <c r="H10" s="1034"/>
      <c r="I10" s="1034"/>
      <c r="J10" s="1034"/>
      <c r="K10" s="1034"/>
      <c r="L10" s="1034"/>
      <c r="M10" s="1034"/>
      <c r="N10" s="1034"/>
      <c r="O10" s="1034"/>
      <c r="P10" s="1035"/>
      <c r="Q10" s="1039">
        <v>406</v>
      </c>
      <c r="R10" s="1040"/>
      <c r="S10" s="1040"/>
      <c r="T10" s="1040"/>
      <c r="U10" s="1040"/>
      <c r="V10" s="1040">
        <v>67</v>
      </c>
      <c r="W10" s="1040"/>
      <c r="X10" s="1040"/>
      <c r="Y10" s="1040"/>
      <c r="Z10" s="1040"/>
      <c r="AA10" s="1040">
        <v>339</v>
      </c>
      <c r="AB10" s="1040"/>
      <c r="AC10" s="1040"/>
      <c r="AD10" s="1040"/>
      <c r="AE10" s="1041"/>
      <c r="AF10" s="1015">
        <v>339</v>
      </c>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544</v>
      </c>
      <c r="BT10" s="1011"/>
      <c r="BU10" s="1011"/>
      <c r="BV10" s="1011"/>
      <c r="BW10" s="1011"/>
      <c r="BX10" s="1011"/>
      <c r="BY10" s="1011"/>
      <c r="BZ10" s="1011"/>
      <c r="CA10" s="1011"/>
      <c r="CB10" s="1011"/>
      <c r="CC10" s="1011"/>
      <c r="CD10" s="1011"/>
      <c r="CE10" s="1011"/>
      <c r="CF10" s="1011"/>
      <c r="CG10" s="1012"/>
      <c r="CH10" s="985">
        <v>-12</v>
      </c>
      <c r="CI10" s="986"/>
      <c r="CJ10" s="986"/>
      <c r="CK10" s="986"/>
      <c r="CL10" s="987"/>
      <c r="CM10" s="985">
        <v>32</v>
      </c>
      <c r="CN10" s="986"/>
      <c r="CO10" s="986"/>
      <c r="CP10" s="986"/>
      <c r="CQ10" s="987"/>
      <c r="CR10" s="985">
        <v>10</v>
      </c>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545</v>
      </c>
      <c r="BT11" s="1011"/>
      <c r="BU11" s="1011"/>
      <c r="BV11" s="1011"/>
      <c r="BW11" s="1011"/>
      <c r="BX11" s="1011"/>
      <c r="BY11" s="1011"/>
      <c r="BZ11" s="1011"/>
      <c r="CA11" s="1011"/>
      <c r="CB11" s="1011"/>
      <c r="CC11" s="1011"/>
      <c r="CD11" s="1011"/>
      <c r="CE11" s="1011"/>
      <c r="CF11" s="1011"/>
      <c r="CG11" s="1012"/>
      <c r="CH11" s="985">
        <v>-69</v>
      </c>
      <c r="CI11" s="986"/>
      <c r="CJ11" s="986"/>
      <c r="CK11" s="986"/>
      <c r="CL11" s="987"/>
      <c r="CM11" s="985">
        <v>102</v>
      </c>
      <c r="CN11" s="986"/>
      <c r="CO11" s="986"/>
      <c r="CP11" s="986"/>
      <c r="CQ11" s="987"/>
      <c r="CR11" s="985">
        <v>15</v>
      </c>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546</v>
      </c>
      <c r="BT12" s="1011"/>
      <c r="BU12" s="1011"/>
      <c r="BV12" s="1011"/>
      <c r="BW12" s="1011"/>
      <c r="BX12" s="1011"/>
      <c r="BY12" s="1011"/>
      <c r="BZ12" s="1011"/>
      <c r="CA12" s="1011"/>
      <c r="CB12" s="1011"/>
      <c r="CC12" s="1011"/>
      <c r="CD12" s="1011"/>
      <c r="CE12" s="1011"/>
      <c r="CF12" s="1011"/>
      <c r="CG12" s="1012"/>
      <c r="CH12" s="985">
        <v>-4</v>
      </c>
      <c r="CI12" s="986"/>
      <c r="CJ12" s="986"/>
      <c r="CK12" s="986"/>
      <c r="CL12" s="987"/>
      <c r="CM12" s="985">
        <v>179</v>
      </c>
      <c r="CN12" s="986"/>
      <c r="CO12" s="986"/>
      <c r="CP12" s="986"/>
      <c r="CQ12" s="987"/>
      <c r="CR12" s="985">
        <v>50</v>
      </c>
      <c r="CS12" s="986"/>
      <c r="CT12" s="986"/>
      <c r="CU12" s="986"/>
      <c r="CV12" s="987"/>
      <c r="CW12" s="985">
        <v>16</v>
      </c>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547</v>
      </c>
      <c r="BT13" s="1011"/>
      <c r="BU13" s="1011"/>
      <c r="BV13" s="1011"/>
      <c r="BW13" s="1011"/>
      <c r="BX13" s="1011"/>
      <c r="BY13" s="1011"/>
      <c r="BZ13" s="1011"/>
      <c r="CA13" s="1011"/>
      <c r="CB13" s="1011"/>
      <c r="CC13" s="1011"/>
      <c r="CD13" s="1011"/>
      <c r="CE13" s="1011"/>
      <c r="CF13" s="1011"/>
      <c r="CG13" s="1012"/>
      <c r="CH13" s="985">
        <v>-5</v>
      </c>
      <c r="CI13" s="986"/>
      <c r="CJ13" s="986"/>
      <c r="CK13" s="986"/>
      <c r="CL13" s="987"/>
      <c r="CM13" s="985">
        <v>182</v>
      </c>
      <c r="CN13" s="986"/>
      <c r="CO13" s="986"/>
      <c r="CP13" s="986"/>
      <c r="CQ13" s="987"/>
      <c r="CR13" s="985">
        <v>40</v>
      </c>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548</v>
      </c>
      <c r="BT14" s="1011"/>
      <c r="BU14" s="1011"/>
      <c r="BV14" s="1011"/>
      <c r="BW14" s="1011"/>
      <c r="BX14" s="1011"/>
      <c r="BY14" s="1011"/>
      <c r="BZ14" s="1011"/>
      <c r="CA14" s="1011"/>
      <c r="CB14" s="1011"/>
      <c r="CC14" s="1011"/>
      <c r="CD14" s="1011"/>
      <c r="CE14" s="1011"/>
      <c r="CF14" s="1011"/>
      <c r="CG14" s="1012"/>
      <c r="CH14" s="985">
        <v>11</v>
      </c>
      <c r="CI14" s="986"/>
      <c r="CJ14" s="986"/>
      <c r="CK14" s="986"/>
      <c r="CL14" s="987"/>
      <c r="CM14" s="985">
        <v>774</v>
      </c>
      <c r="CN14" s="986"/>
      <c r="CO14" s="986"/>
      <c r="CP14" s="986"/>
      <c r="CQ14" s="987"/>
      <c r="CR14" s="985">
        <v>162</v>
      </c>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549</v>
      </c>
      <c r="BT15" s="1011"/>
      <c r="BU15" s="1011"/>
      <c r="BV15" s="1011"/>
      <c r="BW15" s="1011"/>
      <c r="BX15" s="1011"/>
      <c r="BY15" s="1011"/>
      <c r="BZ15" s="1011"/>
      <c r="CA15" s="1011"/>
      <c r="CB15" s="1011"/>
      <c r="CC15" s="1011"/>
      <c r="CD15" s="1011"/>
      <c r="CE15" s="1011"/>
      <c r="CF15" s="1011"/>
      <c r="CG15" s="1012"/>
      <c r="CH15" s="985">
        <v>42</v>
      </c>
      <c r="CI15" s="986"/>
      <c r="CJ15" s="986"/>
      <c r="CK15" s="986"/>
      <c r="CL15" s="987"/>
      <c r="CM15" s="985">
        <v>708</v>
      </c>
      <c r="CN15" s="986"/>
      <c r="CO15" s="986"/>
      <c r="CP15" s="986"/>
      <c r="CQ15" s="987"/>
      <c r="CR15" s="985">
        <v>136</v>
      </c>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550</v>
      </c>
      <c r="BT16" s="1011"/>
      <c r="BU16" s="1011"/>
      <c r="BV16" s="1011"/>
      <c r="BW16" s="1011"/>
      <c r="BX16" s="1011"/>
      <c r="BY16" s="1011"/>
      <c r="BZ16" s="1011"/>
      <c r="CA16" s="1011"/>
      <c r="CB16" s="1011"/>
      <c r="CC16" s="1011"/>
      <c r="CD16" s="1011"/>
      <c r="CE16" s="1011"/>
      <c r="CF16" s="1011"/>
      <c r="CG16" s="1012"/>
      <c r="CH16" s="985">
        <v>2</v>
      </c>
      <c r="CI16" s="986"/>
      <c r="CJ16" s="986"/>
      <c r="CK16" s="986"/>
      <c r="CL16" s="987"/>
      <c r="CM16" s="985">
        <v>987</v>
      </c>
      <c r="CN16" s="986"/>
      <c r="CO16" s="986"/>
      <c r="CP16" s="986"/>
      <c r="CQ16" s="987"/>
      <c r="CR16" s="985">
        <v>15</v>
      </c>
      <c r="CS16" s="986"/>
      <c r="CT16" s="986"/>
      <c r="CU16" s="986"/>
      <c r="CV16" s="987"/>
      <c r="CW16" s="985"/>
      <c r="CX16" s="986"/>
      <c r="CY16" s="986"/>
      <c r="CZ16" s="986"/>
      <c r="DA16" s="987"/>
      <c r="DB16" s="985"/>
      <c r="DC16" s="986"/>
      <c r="DD16" s="986"/>
      <c r="DE16" s="986"/>
      <c r="DF16" s="987"/>
      <c r="DG16" s="985">
        <v>375</v>
      </c>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551</v>
      </c>
      <c r="BT17" s="1011"/>
      <c r="BU17" s="1011"/>
      <c r="BV17" s="1011"/>
      <c r="BW17" s="1011"/>
      <c r="BX17" s="1011"/>
      <c r="BY17" s="1011"/>
      <c r="BZ17" s="1011"/>
      <c r="CA17" s="1011"/>
      <c r="CB17" s="1011"/>
      <c r="CC17" s="1011"/>
      <c r="CD17" s="1011"/>
      <c r="CE17" s="1011"/>
      <c r="CF17" s="1011"/>
      <c r="CG17" s="1012"/>
      <c r="CH17" s="985">
        <v>-6</v>
      </c>
      <c r="CI17" s="986"/>
      <c r="CJ17" s="986"/>
      <c r="CK17" s="986"/>
      <c r="CL17" s="987"/>
      <c r="CM17" s="985">
        <v>513</v>
      </c>
      <c r="CN17" s="986"/>
      <c r="CO17" s="986"/>
      <c r="CP17" s="986"/>
      <c r="CQ17" s="987"/>
      <c r="CR17" s="985">
        <v>300</v>
      </c>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t="s">
        <v>552</v>
      </c>
      <c r="BT18" s="1011"/>
      <c r="BU18" s="1011"/>
      <c r="BV18" s="1011"/>
      <c r="BW18" s="1011"/>
      <c r="BX18" s="1011"/>
      <c r="BY18" s="1011"/>
      <c r="BZ18" s="1011"/>
      <c r="CA18" s="1011"/>
      <c r="CB18" s="1011"/>
      <c r="CC18" s="1011"/>
      <c r="CD18" s="1011"/>
      <c r="CE18" s="1011"/>
      <c r="CF18" s="1011"/>
      <c r="CG18" s="1012"/>
      <c r="CH18" s="985">
        <v>-2</v>
      </c>
      <c r="CI18" s="986"/>
      <c r="CJ18" s="986"/>
      <c r="CK18" s="986"/>
      <c r="CL18" s="987"/>
      <c r="CM18" s="985">
        <v>57</v>
      </c>
      <c r="CN18" s="986"/>
      <c r="CO18" s="986"/>
      <c r="CP18" s="986"/>
      <c r="CQ18" s="987"/>
      <c r="CR18" s="985">
        <v>2</v>
      </c>
      <c r="CS18" s="986"/>
      <c r="CT18" s="986"/>
      <c r="CU18" s="986"/>
      <c r="CV18" s="987"/>
      <c r="CW18" s="985">
        <v>9</v>
      </c>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t="s">
        <v>553</v>
      </c>
      <c r="BT19" s="1011"/>
      <c r="BU19" s="1011"/>
      <c r="BV19" s="1011"/>
      <c r="BW19" s="1011"/>
      <c r="BX19" s="1011"/>
      <c r="BY19" s="1011"/>
      <c r="BZ19" s="1011"/>
      <c r="CA19" s="1011"/>
      <c r="CB19" s="1011"/>
      <c r="CC19" s="1011"/>
      <c r="CD19" s="1011"/>
      <c r="CE19" s="1011"/>
      <c r="CF19" s="1011"/>
      <c r="CG19" s="1012"/>
      <c r="CH19" s="985">
        <v>12</v>
      </c>
      <c r="CI19" s="986"/>
      <c r="CJ19" s="986"/>
      <c r="CK19" s="986"/>
      <c r="CL19" s="987"/>
      <c r="CM19" s="985">
        <v>242</v>
      </c>
      <c r="CN19" s="986"/>
      <c r="CO19" s="986"/>
      <c r="CP19" s="986"/>
      <c r="CQ19" s="987"/>
      <c r="CR19" s="985">
        <v>10</v>
      </c>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372</v>
      </c>
      <c r="B23" s="940" t="s">
        <v>373</v>
      </c>
      <c r="C23" s="941"/>
      <c r="D23" s="941"/>
      <c r="E23" s="941"/>
      <c r="F23" s="941"/>
      <c r="G23" s="941"/>
      <c r="H23" s="941"/>
      <c r="I23" s="941"/>
      <c r="J23" s="941"/>
      <c r="K23" s="941"/>
      <c r="L23" s="941"/>
      <c r="M23" s="941"/>
      <c r="N23" s="941"/>
      <c r="O23" s="941"/>
      <c r="P23" s="942"/>
      <c r="Q23" s="1064">
        <v>223517</v>
      </c>
      <c r="R23" s="1065"/>
      <c r="S23" s="1065"/>
      <c r="T23" s="1065"/>
      <c r="U23" s="1065"/>
      <c r="V23" s="1065">
        <v>207485</v>
      </c>
      <c r="W23" s="1065"/>
      <c r="X23" s="1065"/>
      <c r="Y23" s="1065"/>
      <c r="Z23" s="1065"/>
      <c r="AA23" s="1065">
        <v>16031</v>
      </c>
      <c r="AB23" s="1065"/>
      <c r="AC23" s="1065"/>
      <c r="AD23" s="1065"/>
      <c r="AE23" s="1066"/>
      <c r="AF23" s="1067">
        <v>5504</v>
      </c>
      <c r="AG23" s="1065"/>
      <c r="AH23" s="1065"/>
      <c r="AI23" s="1065"/>
      <c r="AJ23" s="1068"/>
      <c r="AK23" s="1069"/>
      <c r="AL23" s="1070"/>
      <c r="AM23" s="1070"/>
      <c r="AN23" s="1070"/>
      <c r="AO23" s="1070"/>
      <c r="AP23" s="1065">
        <v>125224</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5" t="s">
        <v>379</v>
      </c>
      <c r="AG26" s="1004"/>
      <c r="AH26" s="1004"/>
      <c r="AI26" s="1004"/>
      <c r="AJ26" s="1056"/>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384</v>
      </c>
      <c r="C28" s="1047"/>
      <c r="D28" s="1047"/>
      <c r="E28" s="1047"/>
      <c r="F28" s="1047"/>
      <c r="G28" s="1047"/>
      <c r="H28" s="1047"/>
      <c r="I28" s="1047"/>
      <c r="J28" s="1047"/>
      <c r="K28" s="1047"/>
      <c r="L28" s="1047"/>
      <c r="M28" s="1047"/>
      <c r="N28" s="1047"/>
      <c r="O28" s="1047"/>
      <c r="P28" s="1048"/>
      <c r="Q28" s="1049">
        <v>39770</v>
      </c>
      <c r="R28" s="1050"/>
      <c r="S28" s="1050"/>
      <c r="T28" s="1050"/>
      <c r="U28" s="1050"/>
      <c r="V28" s="1050">
        <v>36699</v>
      </c>
      <c r="W28" s="1050"/>
      <c r="X28" s="1050"/>
      <c r="Y28" s="1050"/>
      <c r="Z28" s="1050"/>
      <c r="AA28" s="1050">
        <v>3071</v>
      </c>
      <c r="AB28" s="1050"/>
      <c r="AC28" s="1050"/>
      <c r="AD28" s="1050"/>
      <c r="AE28" s="1051"/>
      <c r="AF28" s="1052">
        <v>3071</v>
      </c>
      <c r="AG28" s="1050"/>
      <c r="AH28" s="1050"/>
      <c r="AI28" s="1050"/>
      <c r="AJ28" s="1053"/>
      <c r="AK28" s="1054">
        <v>2625</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385</v>
      </c>
      <c r="C29" s="1034"/>
      <c r="D29" s="1034"/>
      <c r="E29" s="1034"/>
      <c r="F29" s="1034"/>
      <c r="G29" s="1034"/>
      <c r="H29" s="1034"/>
      <c r="I29" s="1034"/>
      <c r="J29" s="1034"/>
      <c r="K29" s="1034"/>
      <c r="L29" s="1034"/>
      <c r="M29" s="1034"/>
      <c r="N29" s="1034"/>
      <c r="O29" s="1034"/>
      <c r="P29" s="1035"/>
      <c r="Q29" s="1039">
        <v>58</v>
      </c>
      <c r="R29" s="1040"/>
      <c r="S29" s="1040"/>
      <c r="T29" s="1040"/>
      <c r="U29" s="1040"/>
      <c r="V29" s="1040">
        <v>58</v>
      </c>
      <c r="W29" s="1040"/>
      <c r="X29" s="1040"/>
      <c r="Y29" s="1040"/>
      <c r="Z29" s="1040"/>
      <c r="AA29" s="1040">
        <v>0</v>
      </c>
      <c r="AB29" s="1040"/>
      <c r="AC29" s="1040"/>
      <c r="AD29" s="1040"/>
      <c r="AE29" s="1041"/>
      <c r="AF29" s="1015" t="s">
        <v>112</v>
      </c>
      <c r="AG29" s="1016"/>
      <c r="AH29" s="1016"/>
      <c r="AI29" s="1016"/>
      <c r="AJ29" s="1017"/>
      <c r="AK29" s="976">
        <v>26</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386</v>
      </c>
      <c r="C30" s="1034"/>
      <c r="D30" s="1034"/>
      <c r="E30" s="1034"/>
      <c r="F30" s="1034"/>
      <c r="G30" s="1034"/>
      <c r="H30" s="1034"/>
      <c r="I30" s="1034"/>
      <c r="J30" s="1034"/>
      <c r="K30" s="1034"/>
      <c r="L30" s="1034"/>
      <c r="M30" s="1034"/>
      <c r="N30" s="1034"/>
      <c r="O30" s="1034"/>
      <c r="P30" s="1035"/>
      <c r="Q30" s="1039">
        <v>3565</v>
      </c>
      <c r="R30" s="1040"/>
      <c r="S30" s="1040"/>
      <c r="T30" s="1040"/>
      <c r="U30" s="1040"/>
      <c r="V30" s="1040">
        <v>3556</v>
      </c>
      <c r="W30" s="1040"/>
      <c r="X30" s="1040"/>
      <c r="Y30" s="1040"/>
      <c r="Z30" s="1040"/>
      <c r="AA30" s="1040">
        <v>9</v>
      </c>
      <c r="AB30" s="1040"/>
      <c r="AC30" s="1040"/>
      <c r="AD30" s="1040"/>
      <c r="AE30" s="1041"/>
      <c r="AF30" s="1015">
        <v>9</v>
      </c>
      <c r="AG30" s="1016"/>
      <c r="AH30" s="1016"/>
      <c r="AI30" s="1016"/>
      <c r="AJ30" s="1017"/>
      <c r="AK30" s="976">
        <v>828</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387</v>
      </c>
      <c r="C31" s="1034"/>
      <c r="D31" s="1034"/>
      <c r="E31" s="1034"/>
      <c r="F31" s="1034"/>
      <c r="G31" s="1034"/>
      <c r="H31" s="1034"/>
      <c r="I31" s="1034"/>
      <c r="J31" s="1034"/>
      <c r="K31" s="1034"/>
      <c r="L31" s="1034"/>
      <c r="M31" s="1034"/>
      <c r="N31" s="1034"/>
      <c r="O31" s="1034"/>
      <c r="P31" s="1035"/>
      <c r="Q31" s="1039">
        <v>28941</v>
      </c>
      <c r="R31" s="1040"/>
      <c r="S31" s="1040"/>
      <c r="T31" s="1040"/>
      <c r="U31" s="1040"/>
      <c r="V31" s="1040">
        <v>28365</v>
      </c>
      <c r="W31" s="1040"/>
      <c r="X31" s="1040"/>
      <c r="Y31" s="1040"/>
      <c r="Z31" s="1040"/>
      <c r="AA31" s="1040">
        <v>576</v>
      </c>
      <c r="AB31" s="1040"/>
      <c r="AC31" s="1040"/>
      <c r="AD31" s="1040"/>
      <c r="AE31" s="1041"/>
      <c r="AF31" s="1015">
        <v>576</v>
      </c>
      <c r="AG31" s="1016"/>
      <c r="AH31" s="1016"/>
      <c r="AI31" s="1016"/>
      <c r="AJ31" s="1017"/>
      <c r="AK31" s="976">
        <v>3843</v>
      </c>
      <c r="AL31" s="967"/>
      <c r="AM31" s="967"/>
      <c r="AN31" s="967"/>
      <c r="AO31" s="967"/>
      <c r="AP31" s="967"/>
      <c r="AQ31" s="967"/>
      <c r="AR31" s="967"/>
      <c r="AS31" s="967"/>
      <c r="AT31" s="967"/>
      <c r="AU31" s="967"/>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388</v>
      </c>
      <c r="C32" s="1034"/>
      <c r="D32" s="1034"/>
      <c r="E32" s="1034"/>
      <c r="F32" s="1034"/>
      <c r="G32" s="1034"/>
      <c r="H32" s="1034"/>
      <c r="I32" s="1034"/>
      <c r="J32" s="1034"/>
      <c r="K32" s="1034"/>
      <c r="L32" s="1034"/>
      <c r="M32" s="1034"/>
      <c r="N32" s="1034"/>
      <c r="O32" s="1034"/>
      <c r="P32" s="1035"/>
      <c r="Q32" s="1039">
        <v>17277</v>
      </c>
      <c r="R32" s="1040"/>
      <c r="S32" s="1040"/>
      <c r="T32" s="1040"/>
      <c r="U32" s="1040"/>
      <c r="V32" s="1040">
        <v>16699</v>
      </c>
      <c r="W32" s="1040"/>
      <c r="X32" s="1040"/>
      <c r="Y32" s="1040"/>
      <c r="Z32" s="1040"/>
      <c r="AA32" s="1040">
        <v>578</v>
      </c>
      <c r="AB32" s="1040"/>
      <c r="AC32" s="1040"/>
      <c r="AD32" s="1040"/>
      <c r="AE32" s="1041"/>
      <c r="AF32" s="1015">
        <v>578</v>
      </c>
      <c r="AG32" s="1016"/>
      <c r="AH32" s="1016"/>
      <c r="AI32" s="1016"/>
      <c r="AJ32" s="1017"/>
      <c r="AK32" s="976"/>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389</v>
      </c>
      <c r="C33" s="1034"/>
      <c r="D33" s="1034"/>
      <c r="E33" s="1034"/>
      <c r="F33" s="1034"/>
      <c r="G33" s="1034"/>
      <c r="H33" s="1034"/>
      <c r="I33" s="1034"/>
      <c r="J33" s="1034"/>
      <c r="K33" s="1034"/>
      <c r="L33" s="1034"/>
      <c r="M33" s="1034"/>
      <c r="N33" s="1034"/>
      <c r="O33" s="1034"/>
      <c r="P33" s="1035"/>
      <c r="Q33" s="1039">
        <v>10745</v>
      </c>
      <c r="R33" s="1040"/>
      <c r="S33" s="1040"/>
      <c r="T33" s="1040"/>
      <c r="U33" s="1040"/>
      <c r="V33" s="1040">
        <v>8511</v>
      </c>
      <c r="W33" s="1040"/>
      <c r="X33" s="1040"/>
      <c r="Y33" s="1040"/>
      <c r="Z33" s="1040"/>
      <c r="AA33" s="1040">
        <v>2234</v>
      </c>
      <c r="AB33" s="1040"/>
      <c r="AC33" s="1040"/>
      <c r="AD33" s="1040"/>
      <c r="AE33" s="1041"/>
      <c r="AF33" s="1015">
        <v>8344</v>
      </c>
      <c r="AG33" s="1016"/>
      <c r="AH33" s="1016"/>
      <c r="AI33" s="1016"/>
      <c r="AJ33" s="1017"/>
      <c r="AK33" s="976">
        <v>831</v>
      </c>
      <c r="AL33" s="967"/>
      <c r="AM33" s="967"/>
      <c r="AN33" s="967"/>
      <c r="AO33" s="967"/>
      <c r="AP33" s="967">
        <v>30800</v>
      </c>
      <c r="AQ33" s="967"/>
      <c r="AR33" s="967"/>
      <c r="AS33" s="967"/>
      <c r="AT33" s="967"/>
      <c r="AU33" s="967">
        <v>1602</v>
      </c>
      <c r="AV33" s="967"/>
      <c r="AW33" s="967"/>
      <c r="AX33" s="967"/>
      <c r="AY33" s="967"/>
      <c r="AZ33" s="1038"/>
      <c r="BA33" s="1038"/>
      <c r="BB33" s="1038"/>
      <c r="BC33" s="1038"/>
      <c r="BD33" s="1038"/>
      <c r="BE33" s="1028" t="s">
        <v>563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391</v>
      </c>
      <c r="C34" s="1034"/>
      <c r="D34" s="1034"/>
      <c r="E34" s="1034"/>
      <c r="F34" s="1034"/>
      <c r="G34" s="1034"/>
      <c r="H34" s="1034"/>
      <c r="I34" s="1034"/>
      <c r="J34" s="1034"/>
      <c r="K34" s="1034"/>
      <c r="L34" s="1034"/>
      <c r="M34" s="1034"/>
      <c r="N34" s="1034"/>
      <c r="O34" s="1034"/>
      <c r="P34" s="1035"/>
      <c r="Q34" s="1039">
        <v>20162</v>
      </c>
      <c r="R34" s="1040"/>
      <c r="S34" s="1040"/>
      <c r="T34" s="1040"/>
      <c r="U34" s="1040"/>
      <c r="V34" s="1040">
        <v>26451</v>
      </c>
      <c r="W34" s="1040"/>
      <c r="X34" s="1040"/>
      <c r="Y34" s="1040"/>
      <c r="Z34" s="1040"/>
      <c r="AA34" s="1040">
        <v>-6289</v>
      </c>
      <c r="AB34" s="1040"/>
      <c r="AC34" s="1040"/>
      <c r="AD34" s="1040"/>
      <c r="AE34" s="1041"/>
      <c r="AF34" s="1015">
        <v>5016</v>
      </c>
      <c r="AG34" s="1016"/>
      <c r="AH34" s="1016"/>
      <c r="AI34" s="1016"/>
      <c r="AJ34" s="1017"/>
      <c r="AK34" s="976">
        <v>2648</v>
      </c>
      <c r="AL34" s="967"/>
      <c r="AM34" s="967"/>
      <c r="AN34" s="967"/>
      <c r="AO34" s="967"/>
      <c r="AP34" s="967">
        <v>5692</v>
      </c>
      <c r="AQ34" s="967"/>
      <c r="AR34" s="967"/>
      <c r="AS34" s="967"/>
      <c r="AT34" s="967"/>
      <c r="AU34" s="967">
        <v>2977</v>
      </c>
      <c r="AV34" s="967"/>
      <c r="AW34" s="967"/>
      <c r="AX34" s="967"/>
      <c r="AY34" s="967"/>
      <c r="AZ34" s="1038"/>
      <c r="BA34" s="1038"/>
      <c r="BB34" s="1038"/>
      <c r="BC34" s="1038"/>
      <c r="BD34" s="1038"/>
      <c r="BE34" s="1028" t="s">
        <v>390</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392</v>
      </c>
      <c r="C35" s="1034"/>
      <c r="D35" s="1034"/>
      <c r="E35" s="1034"/>
      <c r="F35" s="1034"/>
      <c r="G35" s="1034"/>
      <c r="H35" s="1034"/>
      <c r="I35" s="1034"/>
      <c r="J35" s="1034"/>
      <c r="K35" s="1034"/>
      <c r="L35" s="1034"/>
      <c r="M35" s="1034"/>
      <c r="N35" s="1034"/>
      <c r="O35" s="1034"/>
      <c r="P35" s="1035"/>
      <c r="Q35" s="1039">
        <v>11136</v>
      </c>
      <c r="R35" s="1040"/>
      <c r="S35" s="1040"/>
      <c r="T35" s="1040"/>
      <c r="U35" s="1040"/>
      <c r="V35" s="1040">
        <v>11049</v>
      </c>
      <c r="W35" s="1040"/>
      <c r="X35" s="1040"/>
      <c r="Y35" s="1040"/>
      <c r="Z35" s="1040"/>
      <c r="AA35" s="1040">
        <v>86</v>
      </c>
      <c r="AB35" s="1040"/>
      <c r="AC35" s="1040"/>
      <c r="AD35" s="1040"/>
      <c r="AE35" s="1041"/>
      <c r="AF35" s="1015" t="s">
        <v>112</v>
      </c>
      <c r="AG35" s="1016"/>
      <c r="AH35" s="1016"/>
      <c r="AI35" s="1016"/>
      <c r="AJ35" s="1017"/>
      <c r="AK35" s="976">
        <v>4099</v>
      </c>
      <c r="AL35" s="967"/>
      <c r="AM35" s="967"/>
      <c r="AN35" s="967"/>
      <c r="AO35" s="967"/>
      <c r="AP35" s="967">
        <v>68398</v>
      </c>
      <c r="AQ35" s="967"/>
      <c r="AR35" s="967"/>
      <c r="AS35" s="967"/>
      <c r="AT35" s="967"/>
      <c r="AU35" s="967">
        <v>40286</v>
      </c>
      <c r="AV35" s="967"/>
      <c r="AW35" s="967"/>
      <c r="AX35" s="967"/>
      <c r="AY35" s="967"/>
      <c r="AZ35" s="1038"/>
      <c r="BA35" s="1038"/>
      <c r="BB35" s="1038"/>
      <c r="BC35" s="1038"/>
      <c r="BD35" s="1038"/>
      <c r="BE35" s="1028" t="s">
        <v>393</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394</v>
      </c>
      <c r="C36" s="1034"/>
      <c r="D36" s="1034"/>
      <c r="E36" s="1034"/>
      <c r="F36" s="1034"/>
      <c r="G36" s="1034"/>
      <c r="H36" s="1034"/>
      <c r="I36" s="1034"/>
      <c r="J36" s="1034"/>
      <c r="K36" s="1034"/>
      <c r="L36" s="1034"/>
      <c r="M36" s="1034"/>
      <c r="N36" s="1034"/>
      <c r="O36" s="1034"/>
      <c r="P36" s="1035"/>
      <c r="Q36" s="1039">
        <v>453</v>
      </c>
      <c r="R36" s="1040"/>
      <c r="S36" s="1040"/>
      <c r="T36" s="1040"/>
      <c r="U36" s="1040"/>
      <c r="V36" s="1040">
        <v>431</v>
      </c>
      <c r="W36" s="1040"/>
      <c r="X36" s="1040"/>
      <c r="Y36" s="1040"/>
      <c r="Z36" s="1040"/>
      <c r="AA36" s="1040">
        <v>22</v>
      </c>
      <c r="AB36" s="1040"/>
      <c r="AC36" s="1040"/>
      <c r="AD36" s="1040"/>
      <c r="AE36" s="1041"/>
      <c r="AF36" s="1015" t="s">
        <v>112</v>
      </c>
      <c r="AG36" s="1016"/>
      <c r="AH36" s="1016"/>
      <c r="AI36" s="1016"/>
      <c r="AJ36" s="1017"/>
      <c r="AK36" s="976"/>
      <c r="AL36" s="967"/>
      <c r="AM36" s="967"/>
      <c r="AN36" s="967"/>
      <c r="AO36" s="967"/>
      <c r="AP36" s="967">
        <v>278</v>
      </c>
      <c r="AQ36" s="967"/>
      <c r="AR36" s="967"/>
      <c r="AS36" s="967"/>
      <c r="AT36" s="967"/>
      <c r="AU36" s="967">
        <v>3143</v>
      </c>
      <c r="AV36" s="967"/>
      <c r="AW36" s="967"/>
      <c r="AX36" s="967"/>
      <c r="AY36" s="967"/>
      <c r="AZ36" s="1038"/>
      <c r="BA36" s="1038"/>
      <c r="BB36" s="1038"/>
      <c r="BC36" s="1038"/>
      <c r="BD36" s="1038"/>
      <c r="BE36" s="1028" t="s">
        <v>393</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395</v>
      </c>
      <c r="C37" s="1034"/>
      <c r="D37" s="1034"/>
      <c r="E37" s="1034"/>
      <c r="F37" s="1034"/>
      <c r="G37" s="1034"/>
      <c r="H37" s="1034"/>
      <c r="I37" s="1034"/>
      <c r="J37" s="1034"/>
      <c r="K37" s="1034"/>
      <c r="L37" s="1034"/>
      <c r="M37" s="1034"/>
      <c r="N37" s="1034"/>
      <c r="O37" s="1034"/>
      <c r="P37" s="1035"/>
      <c r="Q37" s="1039">
        <v>346</v>
      </c>
      <c r="R37" s="1040"/>
      <c r="S37" s="1040"/>
      <c r="T37" s="1040"/>
      <c r="U37" s="1040"/>
      <c r="V37" s="1040">
        <v>346</v>
      </c>
      <c r="W37" s="1040"/>
      <c r="X37" s="1040"/>
      <c r="Y37" s="1040"/>
      <c r="Z37" s="1040"/>
      <c r="AA37" s="1040">
        <v>0</v>
      </c>
      <c r="AB37" s="1040"/>
      <c r="AC37" s="1040"/>
      <c r="AD37" s="1040"/>
      <c r="AE37" s="1041"/>
      <c r="AF37" s="1015" t="s">
        <v>112</v>
      </c>
      <c r="AG37" s="1016"/>
      <c r="AH37" s="1016"/>
      <c r="AI37" s="1016"/>
      <c r="AJ37" s="1017"/>
      <c r="AK37" s="976">
        <v>200</v>
      </c>
      <c r="AL37" s="967"/>
      <c r="AM37" s="967"/>
      <c r="AN37" s="967"/>
      <c r="AO37" s="967"/>
      <c r="AP37" s="967">
        <v>3271</v>
      </c>
      <c r="AQ37" s="967"/>
      <c r="AR37" s="967"/>
      <c r="AS37" s="967"/>
      <c r="AT37" s="967"/>
      <c r="AU37" s="967">
        <v>64</v>
      </c>
      <c r="AV37" s="967"/>
      <c r="AW37" s="967"/>
      <c r="AX37" s="967"/>
      <c r="AY37" s="967"/>
      <c r="AZ37" s="1038"/>
      <c r="BA37" s="1038"/>
      <c r="BB37" s="1038"/>
      <c r="BC37" s="1038"/>
      <c r="BD37" s="1038"/>
      <c r="BE37" s="1028" t="s">
        <v>393</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372</v>
      </c>
      <c r="B63" s="940" t="s">
        <v>397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17594</v>
      </c>
      <c r="AG63" s="955"/>
      <c r="AH63" s="955"/>
      <c r="AI63" s="955"/>
      <c r="AJ63" s="1026"/>
      <c r="AK63" s="1027"/>
      <c r="AL63" s="959"/>
      <c r="AM63" s="959"/>
      <c r="AN63" s="959"/>
      <c r="AO63" s="959"/>
      <c r="AP63" s="955">
        <v>108439</v>
      </c>
      <c r="AQ63" s="955"/>
      <c r="AR63" s="955"/>
      <c r="AS63" s="955"/>
      <c r="AT63" s="955"/>
      <c r="AU63" s="955">
        <v>48072</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399</v>
      </c>
      <c r="B66" s="992"/>
      <c r="C66" s="992"/>
      <c r="D66" s="992"/>
      <c r="E66" s="992"/>
      <c r="F66" s="992"/>
      <c r="G66" s="992"/>
      <c r="H66" s="992"/>
      <c r="I66" s="992"/>
      <c r="J66" s="992"/>
      <c r="K66" s="992"/>
      <c r="L66" s="992"/>
      <c r="M66" s="992"/>
      <c r="N66" s="992"/>
      <c r="O66" s="992"/>
      <c r="P66" s="993"/>
      <c r="Q66" s="997" t="s">
        <v>376</v>
      </c>
      <c r="R66" s="998"/>
      <c r="S66" s="998"/>
      <c r="T66" s="998"/>
      <c r="U66" s="999"/>
      <c r="V66" s="997" t="s">
        <v>377</v>
      </c>
      <c r="W66" s="998"/>
      <c r="X66" s="998"/>
      <c r="Y66" s="998"/>
      <c r="Z66" s="999"/>
      <c r="AA66" s="997" t="s">
        <v>378</v>
      </c>
      <c r="AB66" s="998"/>
      <c r="AC66" s="998"/>
      <c r="AD66" s="998"/>
      <c r="AE66" s="999"/>
      <c r="AF66" s="1003" t="s">
        <v>379</v>
      </c>
      <c r="AG66" s="1004"/>
      <c r="AH66" s="1004"/>
      <c r="AI66" s="1004"/>
      <c r="AJ66" s="1005"/>
      <c r="AK66" s="997" t="s">
        <v>380</v>
      </c>
      <c r="AL66" s="992"/>
      <c r="AM66" s="992"/>
      <c r="AN66" s="992"/>
      <c r="AO66" s="993"/>
      <c r="AP66" s="997" t="s">
        <v>381</v>
      </c>
      <c r="AQ66" s="998"/>
      <c r="AR66" s="998"/>
      <c r="AS66" s="998"/>
      <c r="AT66" s="999"/>
      <c r="AU66" s="997" t="s">
        <v>400</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554</v>
      </c>
      <c r="C68" s="982"/>
      <c r="D68" s="982"/>
      <c r="E68" s="982"/>
      <c r="F68" s="982"/>
      <c r="G68" s="982"/>
      <c r="H68" s="982"/>
      <c r="I68" s="982"/>
      <c r="J68" s="982"/>
      <c r="K68" s="982"/>
      <c r="L68" s="982"/>
      <c r="M68" s="982"/>
      <c r="N68" s="982"/>
      <c r="O68" s="982"/>
      <c r="P68" s="983"/>
      <c r="Q68" s="984">
        <v>1804</v>
      </c>
      <c r="R68" s="978"/>
      <c r="S68" s="978"/>
      <c r="T68" s="978"/>
      <c r="U68" s="978"/>
      <c r="V68" s="978">
        <v>2890</v>
      </c>
      <c r="W68" s="978"/>
      <c r="X68" s="978"/>
      <c r="Y68" s="978"/>
      <c r="Z68" s="978"/>
      <c r="AA68" s="978">
        <v>-1086</v>
      </c>
      <c r="AB68" s="978"/>
      <c r="AC68" s="978"/>
      <c r="AD68" s="978"/>
      <c r="AE68" s="978"/>
      <c r="AF68" s="978">
        <v>647</v>
      </c>
      <c r="AG68" s="978"/>
      <c r="AH68" s="978"/>
      <c r="AI68" s="978"/>
      <c r="AJ68" s="978"/>
      <c r="AK68" s="978"/>
      <c r="AL68" s="978"/>
      <c r="AM68" s="978"/>
      <c r="AN68" s="978"/>
      <c r="AO68" s="978"/>
      <c r="AP68" s="978">
        <v>803</v>
      </c>
      <c r="AQ68" s="978"/>
      <c r="AR68" s="978"/>
      <c r="AS68" s="978"/>
      <c r="AT68" s="978"/>
      <c r="AU68" s="978"/>
      <c r="AV68" s="978"/>
      <c r="AW68" s="978"/>
      <c r="AX68" s="978"/>
      <c r="AY68" s="978"/>
      <c r="AZ68" s="979" t="s">
        <v>564</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555</v>
      </c>
      <c r="C69" s="971"/>
      <c r="D69" s="971"/>
      <c r="E69" s="971"/>
      <c r="F69" s="971"/>
      <c r="G69" s="971"/>
      <c r="H69" s="971"/>
      <c r="I69" s="971"/>
      <c r="J69" s="971"/>
      <c r="K69" s="971"/>
      <c r="L69" s="971"/>
      <c r="M69" s="971"/>
      <c r="N69" s="971"/>
      <c r="O69" s="971"/>
      <c r="P69" s="972"/>
      <c r="Q69" s="973">
        <v>9335</v>
      </c>
      <c r="R69" s="967"/>
      <c r="S69" s="967"/>
      <c r="T69" s="967"/>
      <c r="U69" s="967"/>
      <c r="V69" s="967">
        <v>8167</v>
      </c>
      <c r="W69" s="967"/>
      <c r="X69" s="967"/>
      <c r="Y69" s="967"/>
      <c r="Z69" s="967"/>
      <c r="AA69" s="967">
        <v>1168</v>
      </c>
      <c r="AB69" s="967"/>
      <c r="AC69" s="967"/>
      <c r="AD69" s="967"/>
      <c r="AE69" s="967"/>
      <c r="AF69" s="967"/>
      <c r="AG69" s="967"/>
      <c r="AH69" s="967"/>
      <c r="AI69" s="967"/>
      <c r="AJ69" s="967"/>
      <c r="AK69" s="967">
        <v>15</v>
      </c>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556</v>
      </c>
      <c r="C70" s="971"/>
      <c r="D70" s="971"/>
      <c r="E70" s="971"/>
      <c r="F70" s="971"/>
      <c r="G70" s="971"/>
      <c r="H70" s="971"/>
      <c r="I70" s="971"/>
      <c r="J70" s="971"/>
      <c r="K70" s="971"/>
      <c r="L70" s="971"/>
      <c r="M70" s="971"/>
      <c r="N70" s="971"/>
      <c r="O70" s="971"/>
      <c r="P70" s="972"/>
      <c r="Q70" s="973">
        <v>1528</v>
      </c>
      <c r="R70" s="967"/>
      <c r="S70" s="967"/>
      <c r="T70" s="967"/>
      <c r="U70" s="967"/>
      <c r="V70" s="967">
        <v>1527</v>
      </c>
      <c r="W70" s="967"/>
      <c r="X70" s="967"/>
      <c r="Y70" s="967"/>
      <c r="Z70" s="967"/>
      <c r="AA70" s="967">
        <v>1</v>
      </c>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557</v>
      </c>
      <c r="C71" s="971"/>
      <c r="D71" s="971"/>
      <c r="E71" s="971"/>
      <c r="F71" s="971"/>
      <c r="G71" s="971"/>
      <c r="H71" s="971"/>
      <c r="I71" s="971"/>
      <c r="J71" s="971"/>
      <c r="K71" s="971"/>
      <c r="L71" s="971"/>
      <c r="M71" s="971"/>
      <c r="N71" s="971"/>
      <c r="O71" s="971"/>
      <c r="P71" s="972"/>
      <c r="Q71" s="973">
        <v>20</v>
      </c>
      <c r="R71" s="967"/>
      <c r="S71" s="967"/>
      <c r="T71" s="967"/>
      <c r="U71" s="967"/>
      <c r="V71" s="967">
        <v>19</v>
      </c>
      <c r="W71" s="967"/>
      <c r="X71" s="967"/>
      <c r="Y71" s="967"/>
      <c r="Z71" s="967"/>
      <c r="AA71" s="967">
        <v>1</v>
      </c>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558</v>
      </c>
      <c r="C72" s="971"/>
      <c r="D72" s="971"/>
      <c r="E72" s="971"/>
      <c r="F72" s="971"/>
      <c r="G72" s="971"/>
      <c r="H72" s="971"/>
      <c r="I72" s="971"/>
      <c r="J72" s="971"/>
      <c r="K72" s="971"/>
      <c r="L72" s="971"/>
      <c r="M72" s="971"/>
      <c r="N72" s="971"/>
      <c r="O72" s="971"/>
      <c r="P72" s="972"/>
      <c r="Q72" s="973">
        <v>55</v>
      </c>
      <c r="R72" s="967"/>
      <c r="S72" s="967"/>
      <c r="T72" s="967"/>
      <c r="U72" s="967"/>
      <c r="V72" s="967">
        <v>46</v>
      </c>
      <c r="W72" s="967"/>
      <c r="X72" s="967"/>
      <c r="Y72" s="967"/>
      <c r="Z72" s="967"/>
      <c r="AA72" s="967">
        <v>9</v>
      </c>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559</v>
      </c>
      <c r="C73" s="971"/>
      <c r="D73" s="971"/>
      <c r="E73" s="971"/>
      <c r="F73" s="971"/>
      <c r="G73" s="971"/>
      <c r="H73" s="971"/>
      <c r="I73" s="971"/>
      <c r="J73" s="971"/>
      <c r="K73" s="971"/>
      <c r="L73" s="971"/>
      <c r="M73" s="971"/>
      <c r="N73" s="971"/>
      <c r="O73" s="971"/>
      <c r="P73" s="972"/>
      <c r="Q73" s="973">
        <v>14</v>
      </c>
      <c r="R73" s="967"/>
      <c r="S73" s="967"/>
      <c r="T73" s="967"/>
      <c r="U73" s="967"/>
      <c r="V73" s="967">
        <v>13</v>
      </c>
      <c r="W73" s="967"/>
      <c r="X73" s="967"/>
      <c r="Y73" s="967"/>
      <c r="Z73" s="967"/>
      <c r="AA73" s="967">
        <v>1</v>
      </c>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560</v>
      </c>
      <c r="C74" s="971"/>
      <c r="D74" s="971"/>
      <c r="E74" s="971"/>
      <c r="F74" s="971"/>
      <c r="G74" s="971"/>
      <c r="H74" s="971"/>
      <c r="I74" s="971"/>
      <c r="J74" s="971"/>
      <c r="K74" s="971"/>
      <c r="L74" s="971"/>
      <c r="M74" s="971"/>
      <c r="N74" s="971"/>
      <c r="O74" s="971"/>
      <c r="P74" s="972"/>
      <c r="Q74" s="973">
        <v>356</v>
      </c>
      <c r="R74" s="967"/>
      <c r="S74" s="967"/>
      <c r="T74" s="967"/>
      <c r="U74" s="967"/>
      <c r="V74" s="967">
        <v>292</v>
      </c>
      <c r="W74" s="967"/>
      <c r="X74" s="967"/>
      <c r="Y74" s="967"/>
      <c r="Z74" s="967"/>
      <c r="AA74" s="967">
        <v>64</v>
      </c>
      <c r="AB74" s="967"/>
      <c r="AC74" s="967"/>
      <c r="AD74" s="967"/>
      <c r="AE74" s="967"/>
      <c r="AF74" s="967">
        <v>64</v>
      </c>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561</v>
      </c>
      <c r="C75" s="971"/>
      <c r="D75" s="971"/>
      <c r="E75" s="971"/>
      <c r="F75" s="971"/>
      <c r="G75" s="971"/>
      <c r="H75" s="971"/>
      <c r="I75" s="971"/>
      <c r="J75" s="971"/>
      <c r="K75" s="971"/>
      <c r="L75" s="971"/>
      <c r="M75" s="971"/>
      <c r="N75" s="971"/>
      <c r="O75" s="971"/>
      <c r="P75" s="972"/>
      <c r="Q75" s="974">
        <v>2137</v>
      </c>
      <c r="R75" s="975"/>
      <c r="S75" s="975"/>
      <c r="T75" s="975"/>
      <c r="U75" s="976"/>
      <c r="V75" s="977">
        <v>2095</v>
      </c>
      <c r="W75" s="975"/>
      <c r="X75" s="975"/>
      <c r="Y75" s="975"/>
      <c r="Z75" s="976"/>
      <c r="AA75" s="977">
        <v>42</v>
      </c>
      <c r="AB75" s="975"/>
      <c r="AC75" s="975"/>
      <c r="AD75" s="975"/>
      <c r="AE75" s="976"/>
      <c r="AF75" s="977">
        <v>42</v>
      </c>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562</v>
      </c>
      <c r="C76" s="971"/>
      <c r="D76" s="971"/>
      <c r="E76" s="971"/>
      <c r="F76" s="971"/>
      <c r="G76" s="971"/>
      <c r="H76" s="971"/>
      <c r="I76" s="971"/>
      <c r="J76" s="971"/>
      <c r="K76" s="971"/>
      <c r="L76" s="971"/>
      <c r="M76" s="971"/>
      <c r="N76" s="971"/>
      <c r="O76" s="971"/>
      <c r="P76" s="972"/>
      <c r="Q76" s="974">
        <v>246077</v>
      </c>
      <c r="R76" s="975"/>
      <c r="S76" s="975"/>
      <c r="T76" s="975"/>
      <c r="U76" s="976"/>
      <c r="V76" s="977">
        <v>233284</v>
      </c>
      <c r="W76" s="975"/>
      <c r="X76" s="975"/>
      <c r="Y76" s="975"/>
      <c r="Z76" s="976"/>
      <c r="AA76" s="977">
        <v>12793</v>
      </c>
      <c r="AB76" s="975"/>
      <c r="AC76" s="975"/>
      <c r="AD76" s="975"/>
      <c r="AE76" s="976"/>
      <c r="AF76" s="977">
        <v>12793</v>
      </c>
      <c r="AG76" s="975"/>
      <c r="AH76" s="975"/>
      <c r="AI76" s="975"/>
      <c r="AJ76" s="976"/>
      <c r="AK76" s="977">
        <v>2000</v>
      </c>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372</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13546</v>
      </c>
      <c r="AG88" s="955"/>
      <c r="AH88" s="955"/>
      <c r="AI88" s="955"/>
      <c r="AJ88" s="955"/>
      <c r="AK88" s="959"/>
      <c r="AL88" s="959"/>
      <c r="AM88" s="959"/>
      <c r="AN88" s="959"/>
      <c r="AO88" s="959"/>
      <c r="AP88" s="955">
        <v>803</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904</v>
      </c>
      <c r="CS102" s="947"/>
      <c r="CT102" s="947"/>
      <c r="CU102" s="947"/>
      <c r="CV102" s="948"/>
      <c r="CW102" s="946">
        <v>36</v>
      </c>
      <c r="CX102" s="947"/>
      <c r="CY102" s="947"/>
      <c r="CZ102" s="947"/>
      <c r="DA102" s="948"/>
      <c r="DB102" s="946"/>
      <c r="DC102" s="947"/>
      <c r="DD102" s="947"/>
      <c r="DE102" s="947"/>
      <c r="DF102" s="948"/>
      <c r="DG102" s="946">
        <v>375</v>
      </c>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287</v>
      </c>
      <c r="AG109" s="888"/>
      <c r="AH109" s="888"/>
      <c r="AI109" s="888"/>
      <c r="AJ109" s="889"/>
      <c r="AK109" s="890" t="s">
        <v>286</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287</v>
      </c>
      <c r="BW109" s="888"/>
      <c r="BX109" s="888"/>
      <c r="BY109" s="888"/>
      <c r="BZ109" s="889"/>
      <c r="CA109" s="890" t="s">
        <v>286</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287</v>
      </c>
      <c r="DM109" s="888"/>
      <c r="DN109" s="888"/>
      <c r="DO109" s="888"/>
      <c r="DP109" s="889"/>
      <c r="DQ109" s="890" t="s">
        <v>286</v>
      </c>
      <c r="DR109" s="888"/>
      <c r="DS109" s="888"/>
      <c r="DT109" s="888"/>
      <c r="DU109" s="889"/>
      <c r="DV109" s="890" t="s">
        <v>411</v>
      </c>
      <c r="DW109" s="888"/>
      <c r="DX109" s="888"/>
      <c r="DY109" s="888"/>
      <c r="DZ109" s="919"/>
    </row>
    <row r="110" spans="1:131" s="197" customFormat="1" ht="26.25" customHeight="1">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16275784</v>
      </c>
      <c r="AB110" s="873"/>
      <c r="AC110" s="873"/>
      <c r="AD110" s="873"/>
      <c r="AE110" s="874"/>
      <c r="AF110" s="875">
        <v>15136291</v>
      </c>
      <c r="AG110" s="873"/>
      <c r="AH110" s="873"/>
      <c r="AI110" s="873"/>
      <c r="AJ110" s="874"/>
      <c r="AK110" s="875">
        <v>14489822</v>
      </c>
      <c r="AL110" s="873"/>
      <c r="AM110" s="873"/>
      <c r="AN110" s="873"/>
      <c r="AO110" s="874"/>
      <c r="AP110" s="876">
        <v>23.1</v>
      </c>
      <c r="AQ110" s="877"/>
      <c r="AR110" s="877"/>
      <c r="AS110" s="877"/>
      <c r="AT110" s="878"/>
      <c r="AU110" s="920" t="s">
        <v>61</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128712712</v>
      </c>
      <c r="BR110" s="800"/>
      <c r="BS110" s="800"/>
      <c r="BT110" s="800"/>
      <c r="BU110" s="800"/>
      <c r="BV110" s="800">
        <v>126445965</v>
      </c>
      <c r="BW110" s="800"/>
      <c r="BX110" s="800"/>
      <c r="BY110" s="800"/>
      <c r="BZ110" s="800"/>
      <c r="CA110" s="800">
        <v>125223674</v>
      </c>
      <c r="CB110" s="800"/>
      <c r="CC110" s="800"/>
      <c r="CD110" s="800"/>
      <c r="CE110" s="800"/>
      <c r="CF110" s="861">
        <v>200</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10207706</v>
      </c>
      <c r="DH110" s="800"/>
      <c r="DI110" s="800"/>
      <c r="DJ110" s="800"/>
      <c r="DK110" s="800"/>
      <c r="DL110" s="800">
        <v>9236682</v>
      </c>
      <c r="DM110" s="800"/>
      <c r="DN110" s="800"/>
      <c r="DO110" s="800"/>
      <c r="DP110" s="800"/>
      <c r="DQ110" s="800">
        <v>7381846</v>
      </c>
      <c r="DR110" s="800"/>
      <c r="DS110" s="800"/>
      <c r="DT110" s="800"/>
      <c r="DU110" s="800"/>
      <c r="DV110" s="801">
        <v>11.8</v>
      </c>
      <c r="DW110" s="801"/>
      <c r="DX110" s="801"/>
      <c r="DY110" s="801"/>
      <c r="DZ110" s="802"/>
    </row>
    <row r="111" spans="1:131" s="197" customFormat="1" ht="26.25" customHeight="1">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v>11282706</v>
      </c>
      <c r="BR111" s="771"/>
      <c r="BS111" s="771"/>
      <c r="BT111" s="771"/>
      <c r="BU111" s="771"/>
      <c r="BV111" s="771">
        <v>10872655</v>
      </c>
      <c r="BW111" s="771"/>
      <c r="BX111" s="771"/>
      <c r="BY111" s="771"/>
      <c r="BZ111" s="771"/>
      <c r="CA111" s="771">
        <v>8151441</v>
      </c>
      <c r="CB111" s="771"/>
      <c r="CC111" s="771"/>
      <c r="CD111" s="771"/>
      <c r="CE111" s="771"/>
      <c r="CF111" s="848">
        <v>13</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53311322</v>
      </c>
      <c r="BR112" s="771"/>
      <c r="BS112" s="771"/>
      <c r="BT112" s="771"/>
      <c r="BU112" s="771"/>
      <c r="BV112" s="771">
        <v>51109689</v>
      </c>
      <c r="BW112" s="771"/>
      <c r="BX112" s="771"/>
      <c r="BY112" s="771"/>
      <c r="BZ112" s="771"/>
      <c r="CA112" s="771">
        <v>48071800</v>
      </c>
      <c r="CB112" s="771"/>
      <c r="CC112" s="771"/>
      <c r="CD112" s="771"/>
      <c r="CE112" s="771"/>
      <c r="CF112" s="848">
        <v>76.8</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3743301</v>
      </c>
      <c r="AB113" s="909"/>
      <c r="AC113" s="909"/>
      <c r="AD113" s="909"/>
      <c r="AE113" s="910"/>
      <c r="AF113" s="911">
        <v>3307697</v>
      </c>
      <c r="AG113" s="909"/>
      <c r="AH113" s="909"/>
      <c r="AI113" s="909"/>
      <c r="AJ113" s="910"/>
      <c r="AK113" s="911">
        <v>3134275</v>
      </c>
      <c r="AL113" s="909"/>
      <c r="AM113" s="909"/>
      <c r="AN113" s="909"/>
      <c r="AO113" s="910"/>
      <c r="AP113" s="912">
        <v>5</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14368</v>
      </c>
      <c r="BR113" s="771"/>
      <c r="BS113" s="771"/>
      <c r="BT113" s="771"/>
      <c r="BU113" s="771"/>
      <c r="BV113" s="771">
        <v>12943</v>
      </c>
      <c r="BW113" s="771"/>
      <c r="BX113" s="771"/>
      <c r="BY113" s="771"/>
      <c r="BZ113" s="771"/>
      <c r="CA113" s="771">
        <v>26160</v>
      </c>
      <c r="CB113" s="771"/>
      <c r="CC113" s="771"/>
      <c r="CD113" s="771"/>
      <c r="CE113" s="771"/>
      <c r="CF113" s="848">
        <v>0</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2684</v>
      </c>
      <c r="AB114" s="784"/>
      <c r="AC114" s="784"/>
      <c r="AD114" s="784"/>
      <c r="AE114" s="785"/>
      <c r="AF114" s="786">
        <v>2714</v>
      </c>
      <c r="AG114" s="784"/>
      <c r="AH114" s="784"/>
      <c r="AI114" s="784"/>
      <c r="AJ114" s="785"/>
      <c r="AK114" s="786">
        <v>2823</v>
      </c>
      <c r="AL114" s="784"/>
      <c r="AM114" s="784"/>
      <c r="AN114" s="784"/>
      <c r="AO114" s="785"/>
      <c r="AP114" s="754">
        <v>0</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19912091</v>
      </c>
      <c r="BR114" s="771"/>
      <c r="BS114" s="771"/>
      <c r="BT114" s="771"/>
      <c r="BU114" s="771"/>
      <c r="BV114" s="771">
        <v>18226860</v>
      </c>
      <c r="BW114" s="771"/>
      <c r="BX114" s="771"/>
      <c r="BY114" s="771"/>
      <c r="BZ114" s="771"/>
      <c r="CA114" s="771">
        <v>16830043</v>
      </c>
      <c r="CB114" s="771"/>
      <c r="CC114" s="771"/>
      <c r="CD114" s="771"/>
      <c r="CE114" s="771"/>
      <c r="CF114" s="848">
        <v>26.9</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973160</v>
      </c>
      <c r="AB115" s="909"/>
      <c r="AC115" s="909"/>
      <c r="AD115" s="909"/>
      <c r="AE115" s="910"/>
      <c r="AF115" s="911">
        <v>973438</v>
      </c>
      <c r="AG115" s="909"/>
      <c r="AH115" s="909"/>
      <c r="AI115" s="909"/>
      <c r="AJ115" s="910"/>
      <c r="AK115" s="911">
        <v>1839820</v>
      </c>
      <c r="AL115" s="909"/>
      <c r="AM115" s="909"/>
      <c r="AN115" s="909"/>
      <c r="AO115" s="910"/>
      <c r="AP115" s="912">
        <v>2.9</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1075000</v>
      </c>
      <c r="DH115" s="784"/>
      <c r="DI115" s="784"/>
      <c r="DJ115" s="784"/>
      <c r="DK115" s="785"/>
      <c r="DL115" s="786">
        <v>1635973</v>
      </c>
      <c r="DM115" s="784"/>
      <c r="DN115" s="784"/>
      <c r="DO115" s="784"/>
      <c r="DP115" s="785"/>
      <c r="DQ115" s="786">
        <v>769595</v>
      </c>
      <c r="DR115" s="784"/>
      <c r="DS115" s="784"/>
      <c r="DT115" s="784"/>
      <c r="DU115" s="785"/>
      <c r="DV115" s="754">
        <v>1.2</v>
      </c>
      <c r="DW115" s="755"/>
      <c r="DX115" s="755"/>
      <c r="DY115" s="755"/>
      <c r="DZ115" s="756"/>
    </row>
    <row r="116" spans="1:130" s="197" customFormat="1" ht="26.25" customHeight="1">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20994929</v>
      </c>
      <c r="AB117" s="895"/>
      <c r="AC117" s="895"/>
      <c r="AD117" s="895"/>
      <c r="AE117" s="896"/>
      <c r="AF117" s="898">
        <v>19420140</v>
      </c>
      <c r="AG117" s="895"/>
      <c r="AH117" s="895"/>
      <c r="AI117" s="895"/>
      <c r="AJ117" s="896"/>
      <c r="AK117" s="898">
        <v>19466740</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287</v>
      </c>
      <c r="AG118" s="888"/>
      <c r="AH118" s="888"/>
      <c r="AI118" s="888"/>
      <c r="AJ118" s="889"/>
      <c r="AK118" s="890" t="s">
        <v>286</v>
      </c>
      <c r="AL118" s="888"/>
      <c r="AM118" s="888"/>
      <c r="AN118" s="888"/>
      <c r="AO118" s="889"/>
      <c r="AP118" s="891" t="s">
        <v>411</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439</v>
      </c>
      <c r="BP118" s="838"/>
      <c r="BQ118" s="857">
        <v>213233199</v>
      </c>
      <c r="BR118" s="858"/>
      <c r="BS118" s="858"/>
      <c r="BT118" s="858"/>
      <c r="BU118" s="858"/>
      <c r="BV118" s="858">
        <v>206668112</v>
      </c>
      <c r="BW118" s="858"/>
      <c r="BX118" s="858"/>
      <c r="BY118" s="858"/>
      <c r="BZ118" s="858"/>
      <c r="CA118" s="858">
        <v>198303118</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970808</v>
      </c>
      <c r="AB119" s="873"/>
      <c r="AC119" s="873"/>
      <c r="AD119" s="873"/>
      <c r="AE119" s="874"/>
      <c r="AF119" s="875">
        <v>971024</v>
      </c>
      <c r="AG119" s="873"/>
      <c r="AH119" s="873"/>
      <c r="AI119" s="873"/>
      <c r="AJ119" s="874"/>
      <c r="AK119" s="875">
        <v>971247</v>
      </c>
      <c r="AL119" s="873"/>
      <c r="AM119" s="873"/>
      <c r="AN119" s="873"/>
      <c r="AO119" s="874"/>
      <c r="AP119" s="876">
        <v>1.6</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24856644</v>
      </c>
      <c r="BR119" s="800"/>
      <c r="BS119" s="800"/>
      <c r="BT119" s="800"/>
      <c r="BU119" s="800"/>
      <c r="BV119" s="800">
        <v>29455964</v>
      </c>
      <c r="BW119" s="800"/>
      <c r="BX119" s="800"/>
      <c r="BY119" s="800"/>
      <c r="BZ119" s="800"/>
      <c r="CA119" s="800">
        <v>33003978</v>
      </c>
      <c r="CB119" s="800"/>
      <c r="CC119" s="800"/>
      <c r="CD119" s="800"/>
      <c r="CE119" s="800"/>
      <c r="CF119" s="861">
        <v>52.7</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32562825</v>
      </c>
      <c r="BR120" s="771"/>
      <c r="BS120" s="771"/>
      <c r="BT120" s="771"/>
      <c r="BU120" s="771"/>
      <c r="BV120" s="771">
        <v>30273745</v>
      </c>
      <c r="BW120" s="771"/>
      <c r="BX120" s="771"/>
      <c r="BY120" s="771"/>
      <c r="BZ120" s="771"/>
      <c r="CA120" s="771">
        <v>28257298</v>
      </c>
      <c r="CB120" s="771"/>
      <c r="CC120" s="771"/>
      <c r="CD120" s="771"/>
      <c r="CE120" s="771"/>
      <c r="CF120" s="848">
        <v>45.1</v>
      </c>
      <c r="CG120" s="849"/>
      <c r="CH120" s="849"/>
      <c r="CI120" s="849"/>
      <c r="CJ120" s="849"/>
      <c r="CK120" s="850" t="s">
        <v>445</v>
      </c>
      <c r="CL120" s="810"/>
      <c r="CM120" s="810"/>
      <c r="CN120" s="810"/>
      <c r="CO120" s="811"/>
      <c r="CP120" s="854" t="s">
        <v>392</v>
      </c>
      <c r="CQ120" s="855"/>
      <c r="CR120" s="855"/>
      <c r="CS120" s="855"/>
      <c r="CT120" s="855"/>
      <c r="CU120" s="855"/>
      <c r="CV120" s="855"/>
      <c r="CW120" s="855"/>
      <c r="CX120" s="855"/>
      <c r="CY120" s="855"/>
      <c r="CZ120" s="855"/>
      <c r="DA120" s="855"/>
      <c r="DB120" s="855"/>
      <c r="DC120" s="855"/>
      <c r="DD120" s="855"/>
      <c r="DE120" s="855"/>
      <c r="DF120" s="856"/>
      <c r="DG120" s="799">
        <v>46198368</v>
      </c>
      <c r="DH120" s="800"/>
      <c r="DI120" s="800"/>
      <c r="DJ120" s="800"/>
      <c r="DK120" s="800"/>
      <c r="DL120" s="800">
        <v>44038534</v>
      </c>
      <c r="DM120" s="800"/>
      <c r="DN120" s="800"/>
      <c r="DO120" s="800"/>
      <c r="DP120" s="800"/>
      <c r="DQ120" s="800">
        <v>40286287</v>
      </c>
      <c r="DR120" s="800"/>
      <c r="DS120" s="800"/>
      <c r="DT120" s="800"/>
      <c r="DU120" s="800"/>
      <c r="DV120" s="801">
        <v>64.3</v>
      </c>
      <c r="DW120" s="801"/>
      <c r="DX120" s="801"/>
      <c r="DY120" s="801"/>
      <c r="DZ120" s="802"/>
    </row>
    <row r="121" spans="1:130" s="197" customFormat="1" ht="26.25" customHeight="1">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112405886</v>
      </c>
      <c r="BR121" s="858"/>
      <c r="BS121" s="858"/>
      <c r="BT121" s="858"/>
      <c r="BU121" s="858"/>
      <c r="BV121" s="858">
        <v>112207195</v>
      </c>
      <c r="BW121" s="858"/>
      <c r="BX121" s="858"/>
      <c r="BY121" s="858"/>
      <c r="BZ121" s="858"/>
      <c r="CA121" s="858">
        <v>111479160</v>
      </c>
      <c r="CB121" s="858"/>
      <c r="CC121" s="858"/>
      <c r="CD121" s="858"/>
      <c r="CE121" s="858"/>
      <c r="CF121" s="859">
        <v>178</v>
      </c>
      <c r="CG121" s="860"/>
      <c r="CH121" s="860"/>
      <c r="CI121" s="860"/>
      <c r="CJ121" s="860"/>
      <c r="CK121" s="851"/>
      <c r="CL121" s="812"/>
      <c r="CM121" s="812"/>
      <c r="CN121" s="812"/>
      <c r="CO121" s="813"/>
      <c r="CP121" s="828" t="s">
        <v>395</v>
      </c>
      <c r="CQ121" s="829"/>
      <c r="CR121" s="829"/>
      <c r="CS121" s="829"/>
      <c r="CT121" s="829"/>
      <c r="CU121" s="829"/>
      <c r="CV121" s="829"/>
      <c r="CW121" s="829"/>
      <c r="CX121" s="829"/>
      <c r="CY121" s="829"/>
      <c r="CZ121" s="829"/>
      <c r="DA121" s="829"/>
      <c r="DB121" s="829"/>
      <c r="DC121" s="829"/>
      <c r="DD121" s="829"/>
      <c r="DE121" s="829"/>
      <c r="DF121" s="830"/>
      <c r="DG121" s="770">
        <v>3220488</v>
      </c>
      <c r="DH121" s="771"/>
      <c r="DI121" s="771"/>
      <c r="DJ121" s="771"/>
      <c r="DK121" s="771"/>
      <c r="DL121" s="771">
        <v>3184382</v>
      </c>
      <c r="DM121" s="771"/>
      <c r="DN121" s="771"/>
      <c r="DO121" s="771"/>
      <c r="DP121" s="771"/>
      <c r="DQ121" s="771">
        <v>3143134</v>
      </c>
      <c r="DR121" s="771"/>
      <c r="DS121" s="771"/>
      <c r="DT121" s="771"/>
      <c r="DU121" s="771"/>
      <c r="DV121" s="823">
        <v>5</v>
      </c>
      <c r="DW121" s="823"/>
      <c r="DX121" s="823"/>
      <c r="DY121" s="823"/>
      <c r="DZ121" s="824"/>
    </row>
    <row r="122" spans="1:130" s="197" customFormat="1" ht="26.25" customHeight="1">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448</v>
      </c>
      <c r="BP122" s="838"/>
      <c r="BQ122" s="839">
        <v>169825355</v>
      </c>
      <c r="BR122" s="840"/>
      <c r="BS122" s="840"/>
      <c r="BT122" s="840"/>
      <c r="BU122" s="840"/>
      <c r="BV122" s="840">
        <v>171936904</v>
      </c>
      <c r="BW122" s="840"/>
      <c r="BX122" s="840"/>
      <c r="BY122" s="840"/>
      <c r="BZ122" s="840"/>
      <c r="CA122" s="840">
        <v>172740436</v>
      </c>
      <c r="CB122" s="840"/>
      <c r="CC122" s="840"/>
      <c r="CD122" s="840"/>
      <c r="CE122" s="840"/>
      <c r="CF122" s="743"/>
      <c r="CG122" s="744"/>
      <c r="CH122" s="744"/>
      <c r="CI122" s="744"/>
      <c r="CJ122" s="841"/>
      <c r="CK122" s="851"/>
      <c r="CL122" s="812"/>
      <c r="CM122" s="812"/>
      <c r="CN122" s="812"/>
      <c r="CO122" s="813"/>
      <c r="CP122" s="828" t="s">
        <v>391</v>
      </c>
      <c r="CQ122" s="829"/>
      <c r="CR122" s="829"/>
      <c r="CS122" s="829"/>
      <c r="CT122" s="829"/>
      <c r="CU122" s="829"/>
      <c r="CV122" s="829"/>
      <c r="CW122" s="829"/>
      <c r="CX122" s="829"/>
      <c r="CY122" s="829"/>
      <c r="CZ122" s="829"/>
      <c r="DA122" s="829"/>
      <c r="DB122" s="829"/>
      <c r="DC122" s="829"/>
      <c r="DD122" s="829"/>
      <c r="DE122" s="829"/>
      <c r="DF122" s="830"/>
      <c r="DG122" s="770">
        <v>2211699</v>
      </c>
      <c r="DH122" s="771"/>
      <c r="DI122" s="771"/>
      <c r="DJ122" s="771"/>
      <c r="DK122" s="771"/>
      <c r="DL122" s="771">
        <v>2267022</v>
      </c>
      <c r="DM122" s="771"/>
      <c r="DN122" s="771"/>
      <c r="DO122" s="771"/>
      <c r="DP122" s="771"/>
      <c r="DQ122" s="771">
        <v>2976767</v>
      </c>
      <c r="DR122" s="771"/>
      <c r="DS122" s="771"/>
      <c r="DT122" s="771"/>
      <c r="DU122" s="771"/>
      <c r="DV122" s="823">
        <v>4.8</v>
      </c>
      <c r="DW122" s="823"/>
      <c r="DX122" s="823"/>
      <c r="DY122" s="823"/>
      <c r="DZ122" s="824"/>
    </row>
    <row r="123" spans="1:130" s="197" customFormat="1" ht="26.25" customHeight="1" thickBot="1">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70.2</v>
      </c>
      <c r="BR123" s="832"/>
      <c r="BS123" s="832"/>
      <c r="BT123" s="832"/>
      <c r="BU123" s="832"/>
      <c r="BV123" s="832">
        <v>55.6</v>
      </c>
      <c r="BW123" s="832"/>
      <c r="BX123" s="832"/>
      <c r="BY123" s="832"/>
      <c r="BZ123" s="832"/>
      <c r="CA123" s="832">
        <v>40.799999999999997</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v>1612643</v>
      </c>
      <c r="DH123" s="784"/>
      <c r="DI123" s="784"/>
      <c r="DJ123" s="784"/>
      <c r="DK123" s="785"/>
      <c r="DL123" s="786">
        <v>1551104</v>
      </c>
      <c r="DM123" s="784"/>
      <c r="DN123" s="784"/>
      <c r="DO123" s="784"/>
      <c r="DP123" s="785"/>
      <c r="DQ123" s="786">
        <v>1601601</v>
      </c>
      <c r="DR123" s="784"/>
      <c r="DS123" s="784"/>
      <c r="DT123" s="784"/>
      <c r="DU123" s="785"/>
      <c r="DV123" s="754">
        <v>2.6</v>
      </c>
      <c r="DW123" s="755"/>
      <c r="DX123" s="755"/>
      <c r="DY123" s="755"/>
      <c r="DZ123" s="756"/>
    </row>
    <row r="124" spans="1:130" s="197" customFormat="1" ht="26.25" customHeight="1">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450</v>
      </c>
      <c r="CQ124" s="829"/>
      <c r="CR124" s="829"/>
      <c r="CS124" s="829"/>
      <c r="CT124" s="829"/>
      <c r="CU124" s="829"/>
      <c r="CV124" s="829"/>
      <c r="CW124" s="829"/>
      <c r="CX124" s="829"/>
      <c r="CY124" s="829"/>
      <c r="CZ124" s="829"/>
      <c r="DA124" s="829"/>
      <c r="DB124" s="829"/>
      <c r="DC124" s="829"/>
      <c r="DD124" s="829"/>
      <c r="DE124" s="829"/>
      <c r="DF124" s="830"/>
      <c r="DG124" s="716">
        <v>67571</v>
      </c>
      <c r="DH124" s="717"/>
      <c r="DI124" s="717"/>
      <c r="DJ124" s="717"/>
      <c r="DK124" s="718"/>
      <c r="DL124" s="719">
        <v>68354</v>
      </c>
      <c r="DM124" s="717"/>
      <c r="DN124" s="717"/>
      <c r="DO124" s="717"/>
      <c r="DP124" s="718"/>
      <c r="DQ124" s="719">
        <v>64011</v>
      </c>
      <c r="DR124" s="717"/>
      <c r="DS124" s="717"/>
      <c r="DT124" s="717"/>
      <c r="DU124" s="718"/>
      <c r="DV124" s="807">
        <v>0.1</v>
      </c>
      <c r="DW124" s="808"/>
      <c r="DX124" s="808"/>
      <c r="DY124" s="808"/>
      <c r="DZ124" s="809"/>
    </row>
    <row r="125" spans="1:130" s="197" customFormat="1" ht="26.25" customHeight="1" thickBot="1">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451</v>
      </c>
      <c r="CL125" s="810"/>
      <c r="CM125" s="810"/>
      <c r="CN125" s="810"/>
      <c r="CO125" s="811"/>
      <c r="CP125" s="816" t="s">
        <v>452</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v>866378</v>
      </c>
      <c r="AL126" s="784"/>
      <c r="AM126" s="784"/>
      <c r="AN126" s="784"/>
      <c r="AO126" s="785"/>
      <c r="AP126" s="754">
        <v>1.4</v>
      </c>
      <c r="AQ126" s="755"/>
      <c r="AR126" s="755"/>
      <c r="AS126" s="755"/>
      <c r="AT126" s="756"/>
      <c r="AU126" s="233"/>
      <c r="AV126" s="233"/>
      <c r="AW126" s="233"/>
      <c r="AX126" s="806" t="s">
        <v>453</v>
      </c>
      <c r="AY126" s="764"/>
      <c r="AZ126" s="764"/>
      <c r="BA126" s="764"/>
      <c r="BB126" s="764"/>
      <c r="BC126" s="764"/>
      <c r="BD126" s="764"/>
      <c r="BE126" s="765"/>
      <c r="BF126" s="763" t="s">
        <v>454</v>
      </c>
      <c r="BG126" s="764"/>
      <c r="BH126" s="764"/>
      <c r="BI126" s="764"/>
      <c r="BJ126" s="764"/>
      <c r="BK126" s="764"/>
      <c r="BL126" s="765"/>
      <c r="BM126" s="763" t="s">
        <v>455</v>
      </c>
      <c r="BN126" s="764"/>
      <c r="BO126" s="764"/>
      <c r="BP126" s="764"/>
      <c r="BQ126" s="764"/>
      <c r="BR126" s="764"/>
      <c r="BS126" s="765"/>
      <c r="BT126" s="763" t="s">
        <v>456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457</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2352</v>
      </c>
      <c r="AB127" s="784"/>
      <c r="AC127" s="784"/>
      <c r="AD127" s="784"/>
      <c r="AE127" s="785"/>
      <c r="AF127" s="786">
        <v>2414</v>
      </c>
      <c r="AG127" s="784"/>
      <c r="AH127" s="784"/>
      <c r="AI127" s="784"/>
      <c r="AJ127" s="785"/>
      <c r="AK127" s="786">
        <v>2195</v>
      </c>
      <c r="AL127" s="784"/>
      <c r="AM127" s="784"/>
      <c r="AN127" s="784"/>
      <c r="AO127" s="785"/>
      <c r="AP127" s="754">
        <v>0</v>
      </c>
      <c r="AQ127" s="755"/>
      <c r="AR127" s="755"/>
      <c r="AS127" s="755"/>
      <c r="AT127" s="756"/>
      <c r="AU127" s="233"/>
      <c r="AV127" s="233"/>
      <c r="AW127" s="233"/>
      <c r="AX127" s="757" t="s">
        <v>459</v>
      </c>
      <c r="AY127" s="758"/>
      <c r="AZ127" s="758"/>
      <c r="BA127" s="758"/>
      <c r="BB127" s="758"/>
      <c r="BC127" s="758"/>
      <c r="BD127" s="758"/>
      <c r="BE127" s="759"/>
      <c r="BF127" s="760" t="s">
        <v>112</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460</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461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462</v>
      </c>
      <c r="X128" s="797"/>
      <c r="Y128" s="797"/>
      <c r="Z128" s="798"/>
      <c r="AA128" s="723">
        <v>2613643</v>
      </c>
      <c r="AB128" s="724"/>
      <c r="AC128" s="724"/>
      <c r="AD128" s="724"/>
      <c r="AE128" s="725"/>
      <c r="AF128" s="726">
        <v>2440636</v>
      </c>
      <c r="AG128" s="724"/>
      <c r="AH128" s="724"/>
      <c r="AI128" s="724"/>
      <c r="AJ128" s="725"/>
      <c r="AK128" s="726">
        <v>2137860</v>
      </c>
      <c r="AL128" s="724"/>
      <c r="AM128" s="724"/>
      <c r="AN128" s="724"/>
      <c r="AO128" s="725"/>
      <c r="AP128" s="727"/>
      <c r="AQ128" s="728"/>
      <c r="AR128" s="728"/>
      <c r="AS128" s="728"/>
      <c r="AT128" s="729"/>
      <c r="AU128" s="235"/>
      <c r="AV128" s="235"/>
      <c r="AW128" s="235"/>
      <c r="AX128" s="772" t="s">
        <v>463</v>
      </c>
      <c r="AY128" s="768"/>
      <c r="AZ128" s="768"/>
      <c r="BA128" s="768"/>
      <c r="BB128" s="768"/>
      <c r="BC128" s="768"/>
      <c r="BD128" s="768"/>
      <c r="BE128" s="769"/>
      <c r="BF128" s="790" t="s">
        <v>112</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72402403</v>
      </c>
      <c r="AB129" s="784"/>
      <c r="AC129" s="784"/>
      <c r="AD129" s="784"/>
      <c r="AE129" s="785"/>
      <c r="AF129" s="786">
        <v>72977037</v>
      </c>
      <c r="AG129" s="784"/>
      <c r="AH129" s="784"/>
      <c r="AI129" s="784"/>
      <c r="AJ129" s="785"/>
      <c r="AK129" s="786">
        <v>73244677</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11.1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10638170</v>
      </c>
      <c r="AB130" s="784"/>
      <c r="AC130" s="784"/>
      <c r="AD130" s="784"/>
      <c r="AE130" s="785"/>
      <c r="AF130" s="786">
        <v>10584068</v>
      </c>
      <c r="AG130" s="784"/>
      <c r="AH130" s="784"/>
      <c r="AI130" s="784"/>
      <c r="AJ130" s="785"/>
      <c r="AK130" s="786">
        <v>10626213</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40.799999999999997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61764233</v>
      </c>
      <c r="AB131" s="717"/>
      <c r="AC131" s="717"/>
      <c r="AD131" s="717"/>
      <c r="AE131" s="718"/>
      <c r="AF131" s="719">
        <v>62392969</v>
      </c>
      <c r="AG131" s="717"/>
      <c r="AH131" s="717"/>
      <c r="AI131" s="717"/>
      <c r="AJ131" s="718"/>
      <c r="AK131" s="719">
        <v>62618464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12.53656951</v>
      </c>
      <c r="AB132" s="740"/>
      <c r="AC132" s="740"/>
      <c r="AD132" s="740"/>
      <c r="AE132" s="741"/>
      <c r="AF132" s="742">
        <v>10.250251110000001</v>
      </c>
      <c r="AG132" s="740"/>
      <c r="AH132" s="740"/>
      <c r="AI132" s="740"/>
      <c r="AJ132" s="741"/>
      <c r="AK132" s="742">
        <v>10.703978620000001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12.6</v>
      </c>
      <c r="AB133" s="749"/>
      <c r="AC133" s="749"/>
      <c r="AD133" s="749"/>
      <c r="AE133" s="750"/>
      <c r="AF133" s="748">
        <v>12</v>
      </c>
      <c r="AG133" s="749"/>
      <c r="AH133" s="749"/>
      <c r="AI133" s="749"/>
      <c r="AJ133" s="750"/>
      <c r="AK133" s="748">
        <v>11.1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10" zoomScaleNormal="85" zoomScaleSheetLayoutView="55" workbookViewId="0">
      <selection activeCell="AI29" sqref="AI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Normal="40" zoomScaleSheetLayoutView="55" workbookViewId="0">
      <selection activeCell="AH46" sqref="AH4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N23" sqref="N23"/>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9" t="s">
        <v>475</v>
      </c>
      <c r="L7" s="254"/>
      <c r="M7" s="255" t="s">
        <v>476</v>
      </c>
      <c r="N7" s="256"/>
    </row>
    <row r="8" spans="1:16">
      <c r="A8" s="248"/>
      <c r="B8" s="244"/>
      <c r="C8" s="244"/>
      <c r="D8" s="244"/>
      <c r="E8" s="244"/>
      <c r="F8" s="244"/>
      <c r="G8" s="257"/>
      <c r="H8" s="258"/>
      <c r="I8" s="258"/>
      <c r="J8" s="259"/>
      <c r="K8" s="1120"/>
      <c r="L8" s="260" t="s">
        <v>477</v>
      </c>
      <c r="M8" s="261" t="s">
        <v>478</v>
      </c>
      <c r="N8" s="262" t="s">
        <v>479</v>
      </c>
    </row>
    <row r="9" spans="1:16">
      <c r="A9" s="248"/>
      <c r="B9" s="244"/>
      <c r="C9" s="244"/>
      <c r="D9" s="244"/>
      <c r="E9" s="244"/>
      <c r="F9" s="244"/>
      <c r="G9" s="1133" t="s">
        <v>480</v>
      </c>
      <c r="H9" s="1134"/>
      <c r="I9" s="1134"/>
      <c r="J9" s="1135"/>
      <c r="K9" s="263">
        <v>19559458</v>
      </c>
      <c r="L9" s="264">
        <v>58596</v>
      </c>
      <c r="M9" s="265">
        <v>57686</v>
      </c>
      <c r="N9" s="266">
        <v>1.6</v>
      </c>
    </row>
    <row r="10" spans="1:16">
      <c r="A10" s="248"/>
      <c r="B10" s="244"/>
      <c r="C10" s="244"/>
      <c r="D10" s="244"/>
      <c r="E10" s="244"/>
      <c r="F10" s="244"/>
      <c r="G10" s="1133" t="s">
        <v>481</v>
      </c>
      <c r="H10" s="1134"/>
      <c r="I10" s="1134"/>
      <c r="J10" s="1135"/>
      <c r="K10" s="267">
        <v>1353032</v>
      </c>
      <c r="L10" s="268">
        <v>4053</v>
      </c>
      <c r="M10" s="269">
        <v>2413</v>
      </c>
      <c r="N10" s="270">
        <v>68</v>
      </c>
    </row>
    <row r="11" spans="1:16" ht="13.5" customHeight="1">
      <c r="A11" s="248"/>
      <c r="B11" s="244"/>
      <c r="C11" s="244"/>
      <c r="D11" s="244"/>
      <c r="E11" s="244"/>
      <c r="F11" s="244"/>
      <c r="G11" s="1133" t="s">
        <v>482</v>
      </c>
      <c r="H11" s="1134"/>
      <c r="I11" s="1134"/>
      <c r="J11" s="1135"/>
      <c r="K11" s="267">
        <v>44753</v>
      </c>
      <c r="L11" s="268">
        <v>134</v>
      </c>
      <c r="M11" s="269">
        <v>1538</v>
      </c>
      <c r="N11" s="270">
        <v>-91.3</v>
      </c>
    </row>
    <row r="12" spans="1:16" ht="13.5" customHeight="1">
      <c r="A12" s="248"/>
      <c r="B12" s="244"/>
      <c r="C12" s="244"/>
      <c r="D12" s="244"/>
      <c r="E12" s="244"/>
      <c r="F12" s="244"/>
      <c r="G12" s="1133" t="s">
        <v>483</v>
      </c>
      <c r="H12" s="1134"/>
      <c r="I12" s="1134"/>
      <c r="J12" s="1135"/>
      <c r="K12" s="267">
        <v>1026025</v>
      </c>
      <c r="L12" s="268">
        <v>3074</v>
      </c>
      <c r="M12" s="269">
        <v>680</v>
      </c>
      <c r="N12" s="270">
        <v>352.1</v>
      </c>
    </row>
    <row r="13" spans="1:16" ht="13.5" customHeight="1">
      <c r="A13" s="248"/>
      <c r="B13" s="244"/>
      <c r="C13" s="244"/>
      <c r="D13" s="244"/>
      <c r="E13" s="244"/>
      <c r="F13" s="244"/>
      <c r="G13" s="1133" t="s">
        <v>484</v>
      </c>
      <c r="H13" s="1134"/>
      <c r="I13" s="1134"/>
      <c r="J13" s="1135"/>
      <c r="K13" s="267" t="s">
        <v>485</v>
      </c>
      <c r="L13" s="268" t="s">
        <v>485</v>
      </c>
      <c r="M13" s="269">
        <v>20</v>
      </c>
      <c r="N13" s="270" t="s">
        <v>485</v>
      </c>
    </row>
    <row r="14" spans="1:16" ht="13.5" customHeight="1">
      <c r="A14" s="248"/>
      <c r="B14" s="244"/>
      <c r="C14" s="244"/>
      <c r="D14" s="244"/>
      <c r="E14" s="244"/>
      <c r="F14" s="244"/>
      <c r="G14" s="1133" t="s">
        <v>486</v>
      </c>
      <c r="H14" s="1134"/>
      <c r="I14" s="1134"/>
      <c r="J14" s="1135"/>
      <c r="K14" s="267">
        <v>483821</v>
      </c>
      <c r="L14" s="268">
        <v>1449</v>
      </c>
      <c r="M14" s="269">
        <v>1736</v>
      </c>
      <c r="N14" s="270">
        <v>-16.5</v>
      </c>
    </row>
    <row r="15" spans="1:16" ht="13.5" customHeight="1">
      <c r="A15" s="248"/>
      <c r="B15" s="244"/>
      <c r="C15" s="244"/>
      <c r="D15" s="244"/>
      <c r="E15" s="244"/>
      <c r="F15" s="244"/>
      <c r="G15" s="1133" t="s">
        <v>487</v>
      </c>
      <c r="H15" s="1134"/>
      <c r="I15" s="1134"/>
      <c r="J15" s="1135"/>
      <c r="K15" s="267">
        <v>166408</v>
      </c>
      <c r="L15" s="268">
        <v>499</v>
      </c>
      <c r="M15" s="269">
        <v>1344</v>
      </c>
      <c r="N15" s="270">
        <v>-62.9</v>
      </c>
    </row>
    <row r="16" spans="1:16">
      <c r="A16" s="248"/>
      <c r="B16" s="244"/>
      <c r="C16" s="244"/>
      <c r="D16" s="244"/>
      <c r="E16" s="244"/>
      <c r="F16" s="244"/>
      <c r="G16" s="1136" t="s">
        <v>488</v>
      </c>
      <c r="H16" s="1137"/>
      <c r="I16" s="1137"/>
      <c r="J16" s="1138"/>
      <c r="K16" s="268">
        <v>-1975929</v>
      </c>
      <c r="L16" s="268">
        <v>-5919</v>
      </c>
      <c r="M16" s="269">
        <v>-5023</v>
      </c>
      <c r="N16" s="270">
        <v>17.8</v>
      </c>
    </row>
    <row r="17" spans="1:16">
      <c r="A17" s="248"/>
      <c r="B17" s="244"/>
      <c r="C17" s="244"/>
      <c r="D17" s="244"/>
      <c r="E17" s="244"/>
      <c r="F17" s="244"/>
      <c r="G17" s="1136" t="s">
        <v>171</v>
      </c>
      <c r="H17" s="1137"/>
      <c r="I17" s="1137"/>
      <c r="J17" s="1138"/>
      <c r="K17" s="268">
        <v>20657568</v>
      </c>
      <c r="L17" s="268">
        <v>61886</v>
      </c>
      <c r="M17" s="269">
        <v>60395</v>
      </c>
      <c r="N17" s="270">
        <v>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30" t="s">
        <v>493</v>
      </c>
      <c r="H21" s="1131"/>
      <c r="I21" s="1131"/>
      <c r="J21" s="1132"/>
      <c r="K21" s="280">
        <v>6.63</v>
      </c>
      <c r="L21" s="281">
        <v>6.16</v>
      </c>
      <c r="M21" s="282">
        <v>0.47</v>
      </c>
      <c r="N21" s="249"/>
      <c r="O21" s="283"/>
      <c r="P21" s="279"/>
    </row>
    <row r="22" spans="1:16" s="284" customFormat="1">
      <c r="A22" s="279"/>
      <c r="B22" s="249"/>
      <c r="C22" s="249"/>
      <c r="D22" s="249"/>
      <c r="E22" s="249"/>
      <c r="F22" s="249"/>
      <c r="G22" s="1130" t="s">
        <v>494</v>
      </c>
      <c r="H22" s="1131"/>
      <c r="I22" s="1131"/>
      <c r="J22" s="1132"/>
      <c r="K22" s="285">
        <v>101</v>
      </c>
      <c r="L22" s="286">
        <v>100</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9" t="s">
        <v>475</v>
      </c>
      <c r="L30" s="254"/>
      <c r="M30" s="255" t="s">
        <v>476</v>
      </c>
      <c r="N30" s="256"/>
    </row>
    <row r="31" spans="1:16">
      <c r="A31" s="248"/>
      <c r="B31" s="244"/>
      <c r="C31" s="244"/>
      <c r="D31" s="244"/>
      <c r="E31" s="244"/>
      <c r="F31" s="244"/>
      <c r="G31" s="257"/>
      <c r="H31" s="258"/>
      <c r="I31" s="258"/>
      <c r="J31" s="259"/>
      <c r="K31" s="1120"/>
      <c r="L31" s="260" t="s">
        <v>477</v>
      </c>
      <c r="M31" s="261" t="s">
        <v>478</v>
      </c>
      <c r="N31" s="262" t="s">
        <v>479</v>
      </c>
    </row>
    <row r="32" spans="1:16" ht="27" customHeight="1">
      <c r="A32" s="248"/>
      <c r="B32" s="244"/>
      <c r="C32" s="244"/>
      <c r="D32" s="244"/>
      <c r="E32" s="244"/>
      <c r="F32" s="244"/>
      <c r="G32" s="1121" t="s">
        <v>497</v>
      </c>
      <c r="H32" s="1122"/>
      <c r="I32" s="1122"/>
      <c r="J32" s="1123"/>
      <c r="K32" s="294">
        <v>14489822</v>
      </c>
      <c r="L32" s="294">
        <v>43408</v>
      </c>
      <c r="M32" s="295">
        <v>40264</v>
      </c>
      <c r="N32" s="296">
        <v>7.8</v>
      </c>
    </row>
    <row r="33" spans="1:16" ht="13.5" customHeight="1">
      <c r="A33" s="248"/>
      <c r="B33" s="244"/>
      <c r="C33" s="244"/>
      <c r="D33" s="244"/>
      <c r="E33" s="244"/>
      <c r="F33" s="244"/>
      <c r="G33" s="1121" t="s">
        <v>498</v>
      </c>
      <c r="H33" s="1122"/>
      <c r="I33" s="1122"/>
      <c r="J33" s="1123"/>
      <c r="K33" s="294" t="s">
        <v>485</v>
      </c>
      <c r="L33" s="294" t="s">
        <v>485</v>
      </c>
      <c r="M33" s="295">
        <v>2</v>
      </c>
      <c r="N33" s="296" t="s">
        <v>485</v>
      </c>
    </row>
    <row r="34" spans="1:16" ht="27" customHeight="1">
      <c r="A34" s="248"/>
      <c r="B34" s="244"/>
      <c r="C34" s="244"/>
      <c r="D34" s="244"/>
      <c r="E34" s="244"/>
      <c r="F34" s="244"/>
      <c r="G34" s="1121" t="s">
        <v>499</v>
      </c>
      <c r="H34" s="1122"/>
      <c r="I34" s="1122"/>
      <c r="J34" s="1123"/>
      <c r="K34" s="294" t="s">
        <v>485</v>
      </c>
      <c r="L34" s="294" t="s">
        <v>485</v>
      </c>
      <c r="M34" s="295">
        <v>111</v>
      </c>
      <c r="N34" s="296" t="s">
        <v>485</v>
      </c>
    </row>
    <row r="35" spans="1:16" ht="27" customHeight="1">
      <c r="A35" s="248"/>
      <c r="B35" s="244"/>
      <c r="C35" s="244"/>
      <c r="D35" s="244"/>
      <c r="E35" s="244"/>
      <c r="F35" s="244"/>
      <c r="G35" s="1121" t="s">
        <v>500</v>
      </c>
      <c r="H35" s="1122"/>
      <c r="I35" s="1122"/>
      <c r="J35" s="1123"/>
      <c r="K35" s="294">
        <v>3134275</v>
      </c>
      <c r="L35" s="294">
        <v>9390</v>
      </c>
      <c r="M35" s="295">
        <v>9819</v>
      </c>
      <c r="N35" s="296">
        <v>-4.4000000000000004</v>
      </c>
    </row>
    <row r="36" spans="1:16" ht="27" customHeight="1">
      <c r="A36" s="248"/>
      <c r="B36" s="244"/>
      <c r="C36" s="244"/>
      <c r="D36" s="244"/>
      <c r="E36" s="244"/>
      <c r="F36" s="244"/>
      <c r="G36" s="1121" t="s">
        <v>501</v>
      </c>
      <c r="H36" s="1122"/>
      <c r="I36" s="1122"/>
      <c r="J36" s="1123"/>
      <c r="K36" s="294">
        <v>2823</v>
      </c>
      <c r="L36" s="294">
        <v>8</v>
      </c>
      <c r="M36" s="295">
        <v>427</v>
      </c>
      <c r="N36" s="296">
        <v>-98.1</v>
      </c>
    </row>
    <row r="37" spans="1:16" ht="13.5" customHeight="1">
      <c r="A37" s="248"/>
      <c r="B37" s="244"/>
      <c r="C37" s="244"/>
      <c r="D37" s="244"/>
      <c r="E37" s="244"/>
      <c r="F37" s="244"/>
      <c r="G37" s="1121" t="s">
        <v>502</v>
      </c>
      <c r="H37" s="1122"/>
      <c r="I37" s="1122"/>
      <c r="J37" s="1123"/>
      <c r="K37" s="294">
        <v>1839820</v>
      </c>
      <c r="L37" s="294">
        <v>5512</v>
      </c>
      <c r="M37" s="295">
        <v>787</v>
      </c>
      <c r="N37" s="296">
        <v>600.4</v>
      </c>
    </row>
    <row r="38" spans="1:16" ht="27" customHeight="1">
      <c r="A38" s="248"/>
      <c r="B38" s="244"/>
      <c r="C38" s="244"/>
      <c r="D38" s="244"/>
      <c r="E38" s="244"/>
      <c r="F38" s="244"/>
      <c r="G38" s="1124" t="s">
        <v>503</v>
      </c>
      <c r="H38" s="1125"/>
      <c r="I38" s="1125"/>
      <c r="J38" s="1126"/>
      <c r="K38" s="297" t="s">
        <v>485</v>
      </c>
      <c r="L38" s="297" t="s">
        <v>485</v>
      </c>
      <c r="M38" s="298">
        <v>3</v>
      </c>
      <c r="N38" s="299" t="s">
        <v>485</v>
      </c>
      <c r="O38" s="293"/>
    </row>
    <row r="39" spans="1:16">
      <c r="A39" s="248"/>
      <c r="B39" s="244"/>
      <c r="C39" s="244"/>
      <c r="D39" s="244"/>
      <c r="E39" s="244"/>
      <c r="F39" s="244"/>
      <c r="G39" s="1124" t="s">
        <v>504</v>
      </c>
      <c r="H39" s="1125"/>
      <c r="I39" s="1125"/>
      <c r="J39" s="1126"/>
      <c r="K39" s="300">
        <v>-2137860</v>
      </c>
      <c r="L39" s="300">
        <v>-6405</v>
      </c>
      <c r="M39" s="301">
        <v>-8225</v>
      </c>
      <c r="N39" s="302">
        <v>-22.1</v>
      </c>
      <c r="O39" s="293"/>
    </row>
    <row r="40" spans="1:16" ht="27" customHeight="1">
      <c r="A40" s="248"/>
      <c r="B40" s="244"/>
      <c r="C40" s="244"/>
      <c r="D40" s="244"/>
      <c r="E40" s="244"/>
      <c r="F40" s="244"/>
      <c r="G40" s="1121" t="s">
        <v>505</v>
      </c>
      <c r="H40" s="1122"/>
      <c r="I40" s="1122"/>
      <c r="J40" s="1123"/>
      <c r="K40" s="300">
        <v>-10626213</v>
      </c>
      <c r="L40" s="300">
        <v>-31834</v>
      </c>
      <c r="M40" s="301">
        <v>-31118</v>
      </c>
      <c r="N40" s="302">
        <v>2.2999999999999998</v>
      </c>
      <c r="O40" s="293"/>
    </row>
    <row r="41" spans="1:16">
      <c r="A41" s="248"/>
      <c r="B41" s="244"/>
      <c r="C41" s="244"/>
      <c r="D41" s="244"/>
      <c r="E41" s="244"/>
      <c r="F41" s="244"/>
      <c r="G41" s="1127" t="s">
        <v>281</v>
      </c>
      <c r="H41" s="1128"/>
      <c r="I41" s="1128"/>
      <c r="J41" s="1129"/>
      <c r="K41" s="294">
        <v>6702667</v>
      </c>
      <c r="L41" s="300">
        <v>20080</v>
      </c>
      <c r="M41" s="301">
        <v>12068</v>
      </c>
      <c r="N41" s="302">
        <v>66.400000000000006</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4" t="s">
        <v>475</v>
      </c>
      <c r="J49" s="1116" t="s">
        <v>509</v>
      </c>
      <c r="K49" s="1117"/>
      <c r="L49" s="1117"/>
      <c r="M49" s="1117"/>
      <c r="N49" s="1118"/>
    </row>
    <row r="50" spans="1:14">
      <c r="A50" s="248"/>
      <c r="B50" s="244"/>
      <c r="C50" s="244"/>
      <c r="D50" s="244"/>
      <c r="E50" s="244"/>
      <c r="F50" s="244"/>
      <c r="G50" s="312"/>
      <c r="H50" s="313"/>
      <c r="I50" s="1115"/>
      <c r="J50" s="314" t="s">
        <v>510</v>
      </c>
      <c r="K50" s="315" t="s">
        <v>511</v>
      </c>
      <c r="L50" s="316" t="s">
        <v>512</v>
      </c>
      <c r="M50" s="317" t="s">
        <v>513</v>
      </c>
      <c r="N50" s="318" t="s">
        <v>514</v>
      </c>
    </row>
    <row r="51" spans="1:14">
      <c r="A51" s="248"/>
      <c r="B51" s="244"/>
      <c r="C51" s="244"/>
      <c r="D51" s="244"/>
      <c r="E51" s="244"/>
      <c r="F51" s="244"/>
      <c r="G51" s="310" t="s">
        <v>515</v>
      </c>
      <c r="H51" s="311"/>
      <c r="I51" s="319">
        <v>8741209</v>
      </c>
      <c r="J51" s="320">
        <v>25288</v>
      </c>
      <c r="K51" s="321">
        <v>-42.1</v>
      </c>
      <c r="L51" s="322">
        <v>47155</v>
      </c>
      <c r="M51" s="323">
        <v>-1</v>
      </c>
      <c r="N51" s="324">
        <v>-41.1</v>
      </c>
    </row>
    <row r="52" spans="1:14">
      <c r="A52" s="248"/>
      <c r="B52" s="244"/>
      <c r="C52" s="244"/>
      <c r="D52" s="244"/>
      <c r="E52" s="244"/>
      <c r="F52" s="244"/>
      <c r="G52" s="325"/>
      <c r="H52" s="326" t="s">
        <v>516</v>
      </c>
      <c r="I52" s="327">
        <v>5959906</v>
      </c>
      <c r="J52" s="328">
        <v>17242</v>
      </c>
      <c r="K52" s="329">
        <v>-39.9</v>
      </c>
      <c r="L52" s="330">
        <v>26802</v>
      </c>
      <c r="M52" s="331">
        <v>-1.9</v>
      </c>
      <c r="N52" s="332">
        <v>-38</v>
      </c>
    </row>
    <row r="53" spans="1:14">
      <c r="A53" s="248"/>
      <c r="B53" s="244"/>
      <c r="C53" s="244"/>
      <c r="D53" s="244"/>
      <c r="E53" s="244"/>
      <c r="F53" s="244"/>
      <c r="G53" s="310" t="s">
        <v>517</v>
      </c>
      <c r="H53" s="311"/>
      <c r="I53" s="319">
        <v>7518862</v>
      </c>
      <c r="J53" s="320">
        <v>22236</v>
      </c>
      <c r="K53" s="321">
        <v>-12.1</v>
      </c>
      <c r="L53" s="322">
        <v>43858</v>
      </c>
      <c r="M53" s="323">
        <v>-7</v>
      </c>
      <c r="N53" s="324">
        <v>-5.0999999999999996</v>
      </c>
    </row>
    <row r="54" spans="1:14">
      <c r="A54" s="248"/>
      <c r="B54" s="244"/>
      <c r="C54" s="244"/>
      <c r="D54" s="244"/>
      <c r="E54" s="244"/>
      <c r="F54" s="244"/>
      <c r="G54" s="325"/>
      <c r="H54" s="326" t="s">
        <v>516</v>
      </c>
      <c r="I54" s="327">
        <v>4027112</v>
      </c>
      <c r="J54" s="328">
        <v>11910</v>
      </c>
      <c r="K54" s="329">
        <v>-30.9</v>
      </c>
      <c r="L54" s="330">
        <v>23714</v>
      </c>
      <c r="M54" s="331">
        <v>-11.5</v>
      </c>
      <c r="N54" s="332">
        <v>-19.399999999999999</v>
      </c>
    </row>
    <row r="55" spans="1:14">
      <c r="A55" s="248"/>
      <c r="B55" s="244"/>
      <c r="C55" s="244"/>
      <c r="D55" s="244"/>
      <c r="E55" s="244"/>
      <c r="F55" s="244"/>
      <c r="G55" s="310" t="s">
        <v>518</v>
      </c>
      <c r="H55" s="311"/>
      <c r="I55" s="319">
        <v>13243068</v>
      </c>
      <c r="J55" s="320">
        <v>39352</v>
      </c>
      <c r="K55" s="321">
        <v>77</v>
      </c>
      <c r="L55" s="322">
        <v>41705</v>
      </c>
      <c r="M55" s="323">
        <v>-4.9000000000000004</v>
      </c>
      <c r="N55" s="324">
        <v>81.900000000000006</v>
      </c>
    </row>
    <row r="56" spans="1:14">
      <c r="A56" s="248"/>
      <c r="B56" s="244"/>
      <c r="C56" s="244"/>
      <c r="D56" s="244"/>
      <c r="E56" s="244"/>
      <c r="F56" s="244"/>
      <c r="G56" s="325"/>
      <c r="H56" s="326" t="s">
        <v>516</v>
      </c>
      <c r="I56" s="327">
        <v>5170569</v>
      </c>
      <c r="J56" s="328">
        <v>15365</v>
      </c>
      <c r="K56" s="329">
        <v>29</v>
      </c>
      <c r="L56" s="330">
        <v>22742</v>
      </c>
      <c r="M56" s="331">
        <v>-4.0999999999999996</v>
      </c>
      <c r="N56" s="332">
        <v>33.1</v>
      </c>
    </row>
    <row r="57" spans="1:14">
      <c r="A57" s="248"/>
      <c r="B57" s="244"/>
      <c r="C57" s="244"/>
      <c r="D57" s="244"/>
      <c r="E57" s="244"/>
      <c r="F57" s="244"/>
      <c r="G57" s="310" t="s">
        <v>519</v>
      </c>
      <c r="H57" s="311"/>
      <c r="I57" s="319">
        <v>37678483</v>
      </c>
      <c r="J57" s="320">
        <v>112309</v>
      </c>
      <c r="K57" s="321">
        <v>185.4</v>
      </c>
      <c r="L57" s="322">
        <v>47677</v>
      </c>
      <c r="M57" s="323">
        <v>14.3</v>
      </c>
      <c r="N57" s="324">
        <v>171.1</v>
      </c>
    </row>
    <row r="58" spans="1:14">
      <c r="A58" s="248"/>
      <c r="B58" s="244"/>
      <c r="C58" s="244"/>
      <c r="D58" s="244"/>
      <c r="E58" s="244"/>
      <c r="F58" s="244"/>
      <c r="G58" s="325"/>
      <c r="H58" s="326" t="s">
        <v>516</v>
      </c>
      <c r="I58" s="327">
        <v>5111542</v>
      </c>
      <c r="J58" s="328">
        <v>15236</v>
      </c>
      <c r="K58" s="329">
        <v>-0.8</v>
      </c>
      <c r="L58" s="330">
        <v>23360</v>
      </c>
      <c r="M58" s="331">
        <v>2.7</v>
      </c>
      <c r="N58" s="332">
        <v>-3.5</v>
      </c>
    </row>
    <row r="59" spans="1:14">
      <c r="A59" s="248"/>
      <c r="B59" s="244"/>
      <c r="C59" s="244"/>
      <c r="D59" s="244"/>
      <c r="E59" s="244"/>
      <c r="F59" s="244"/>
      <c r="G59" s="310" t="s">
        <v>520</v>
      </c>
      <c r="H59" s="311"/>
      <c r="I59" s="319">
        <v>48060834</v>
      </c>
      <c r="J59" s="320">
        <v>143980</v>
      </c>
      <c r="K59" s="321">
        <v>28.2</v>
      </c>
      <c r="L59" s="322">
        <v>51613</v>
      </c>
      <c r="M59" s="323">
        <v>8.3000000000000007</v>
      </c>
      <c r="N59" s="324">
        <v>19.899999999999999</v>
      </c>
    </row>
    <row r="60" spans="1:14">
      <c r="A60" s="248"/>
      <c r="B60" s="244"/>
      <c r="C60" s="244"/>
      <c r="D60" s="244"/>
      <c r="E60" s="244"/>
      <c r="F60" s="244"/>
      <c r="G60" s="325"/>
      <c r="H60" s="326" t="s">
        <v>516</v>
      </c>
      <c r="I60" s="333">
        <v>7904865</v>
      </c>
      <c r="J60" s="328">
        <v>23681</v>
      </c>
      <c r="K60" s="329">
        <v>55.4</v>
      </c>
      <c r="L60" s="330">
        <v>25872</v>
      </c>
      <c r="M60" s="331">
        <v>10.8</v>
      </c>
      <c r="N60" s="332">
        <v>44.6</v>
      </c>
    </row>
    <row r="61" spans="1:14">
      <c r="A61" s="248"/>
      <c r="B61" s="244"/>
      <c r="C61" s="244"/>
      <c r="D61" s="244"/>
      <c r="E61" s="244"/>
      <c r="F61" s="244"/>
      <c r="G61" s="310" t="s">
        <v>521</v>
      </c>
      <c r="H61" s="334"/>
      <c r="I61" s="335">
        <v>23048491</v>
      </c>
      <c r="J61" s="336">
        <v>68633</v>
      </c>
      <c r="K61" s="337">
        <v>47.3</v>
      </c>
      <c r="L61" s="338">
        <v>46402</v>
      </c>
      <c r="M61" s="339">
        <v>1.9</v>
      </c>
      <c r="N61" s="324">
        <v>45.4</v>
      </c>
    </row>
    <row r="62" spans="1:14">
      <c r="A62" s="248"/>
      <c r="B62" s="244"/>
      <c r="C62" s="244"/>
      <c r="D62" s="244"/>
      <c r="E62" s="244"/>
      <c r="F62" s="244"/>
      <c r="G62" s="325"/>
      <c r="H62" s="326" t="s">
        <v>516</v>
      </c>
      <c r="I62" s="327">
        <v>5634799</v>
      </c>
      <c r="J62" s="328">
        <v>16687</v>
      </c>
      <c r="K62" s="329">
        <v>2.6</v>
      </c>
      <c r="L62" s="330">
        <v>24498</v>
      </c>
      <c r="M62" s="331">
        <v>-0.8</v>
      </c>
      <c r="N62" s="332">
        <v>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P47" sqref="P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v>10.56</v>
      </c>
      <c r="G47" s="12">
        <v>11.59</v>
      </c>
      <c r="H47" s="12">
        <v>13.89</v>
      </c>
      <c r="I47" s="12">
        <v>14.57</v>
      </c>
      <c r="J47" s="13">
        <v>16.13</v>
      </c>
    </row>
    <row r="48" spans="2:10" ht="57.75" customHeight="1">
      <c r="B48" s="14"/>
      <c r="C48" s="1141" t="s">
        <v>4</v>
      </c>
      <c r="D48" s="1141"/>
      <c r="E48" s="1142"/>
      <c r="F48" s="15">
        <v>5.0999999999999996</v>
      </c>
      <c r="G48" s="16">
        <v>4.54</v>
      </c>
      <c r="H48" s="16">
        <v>6.64</v>
      </c>
      <c r="I48" s="16">
        <v>9.3800000000000008</v>
      </c>
      <c r="J48" s="17">
        <v>7.48</v>
      </c>
    </row>
    <row r="49" spans="2:10" ht="57.75" customHeight="1" thickBot="1">
      <c r="B49" s="18"/>
      <c r="C49" s="1143" t="s">
        <v>5</v>
      </c>
      <c r="D49" s="1143"/>
      <c r="E49" s="1144"/>
      <c r="F49" s="19">
        <v>5.66</v>
      </c>
      <c r="G49" s="20">
        <v>0.31</v>
      </c>
      <c r="H49" s="20">
        <v>4.2699999999999996</v>
      </c>
      <c r="I49" s="20">
        <v>3.58</v>
      </c>
      <c r="J49" s="21" t="s">
        <v>528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election activeCell="P38" sqref="P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529</v>
      </c>
      <c r="D34" s="1151"/>
      <c r="E34" s="1152"/>
      <c r="F34" s="32">
        <v>0</v>
      </c>
      <c r="G34" s="33">
        <v>0</v>
      </c>
      <c r="H34" s="33">
        <v>0</v>
      </c>
      <c r="I34" s="33">
        <v>0</v>
      </c>
      <c r="J34" s="34" t="s">
        <v>530</v>
      </c>
      <c r="K34" s="22"/>
      <c r="L34" s="22"/>
      <c r="M34" s="22"/>
      <c r="N34" s="22"/>
      <c r="O34" s="22"/>
      <c r="P34" s="22"/>
    </row>
    <row r="35" spans="1:16" ht="39" customHeight="1">
      <c r="A35" s="22"/>
      <c r="B35" s="35"/>
      <c r="C35" s="1145" t="s">
        <v>531</v>
      </c>
      <c r="D35" s="1146"/>
      <c r="E35" s="1147"/>
      <c r="F35" s="36">
        <v>8.98</v>
      </c>
      <c r="G35" s="37">
        <v>9.2200000000000006</v>
      </c>
      <c r="H35" s="37">
        <v>9.94</v>
      </c>
      <c r="I35" s="37">
        <v>10.97</v>
      </c>
      <c r="J35" s="38">
        <v>11.39</v>
      </c>
      <c r="K35" s="22"/>
      <c r="L35" s="22"/>
      <c r="M35" s="22"/>
      <c r="N35" s="22"/>
      <c r="O35" s="22"/>
      <c r="P35" s="22"/>
    </row>
    <row r="36" spans="1:16" ht="39" customHeight="1">
      <c r="A36" s="22"/>
      <c r="B36" s="35"/>
      <c r="C36" s="1145" t="s">
        <v>532</v>
      </c>
      <c r="D36" s="1146"/>
      <c r="E36" s="1147"/>
      <c r="F36" s="36">
        <v>4.7699999999999996</v>
      </c>
      <c r="G36" s="37">
        <v>4.18</v>
      </c>
      <c r="H36" s="37">
        <v>6.28</v>
      </c>
      <c r="I36" s="37">
        <v>9</v>
      </c>
      <c r="J36" s="38">
        <v>9.66</v>
      </c>
      <c r="K36" s="22"/>
      <c r="L36" s="22"/>
      <c r="M36" s="22"/>
      <c r="N36" s="22"/>
      <c r="O36" s="22"/>
      <c r="P36" s="22"/>
    </row>
    <row r="37" spans="1:16" ht="39" customHeight="1">
      <c r="A37" s="22"/>
      <c r="B37" s="35"/>
      <c r="C37" s="1145" t="s">
        <v>533</v>
      </c>
      <c r="D37" s="1146"/>
      <c r="E37" s="1147"/>
      <c r="F37" s="36">
        <v>1.49</v>
      </c>
      <c r="G37" s="37">
        <v>1.52</v>
      </c>
      <c r="H37" s="37">
        <v>3.52</v>
      </c>
      <c r="I37" s="37">
        <v>5.28</v>
      </c>
      <c r="J37" s="38">
        <v>6.84</v>
      </c>
      <c r="K37" s="22"/>
      <c r="L37" s="22"/>
      <c r="M37" s="22"/>
      <c r="N37" s="22"/>
      <c r="O37" s="22"/>
      <c r="P37" s="22"/>
    </row>
    <row r="38" spans="1:16" ht="39" customHeight="1">
      <c r="A38" s="22"/>
      <c r="B38" s="35"/>
      <c r="C38" s="1145" t="s">
        <v>534</v>
      </c>
      <c r="D38" s="1146"/>
      <c r="E38" s="1147"/>
      <c r="F38" s="36">
        <v>1.31</v>
      </c>
      <c r="G38" s="37">
        <v>1.99</v>
      </c>
      <c r="H38" s="37">
        <v>3.86</v>
      </c>
      <c r="I38" s="37">
        <v>3.36</v>
      </c>
      <c r="J38" s="38">
        <v>4.1900000000000004</v>
      </c>
      <c r="K38" s="22"/>
      <c r="L38" s="22"/>
      <c r="M38" s="22"/>
      <c r="N38" s="22"/>
      <c r="O38" s="22"/>
      <c r="P38" s="22"/>
    </row>
    <row r="39" spans="1:16" ht="39" customHeight="1">
      <c r="A39" s="22"/>
      <c r="B39" s="35"/>
      <c r="C39" s="1145" t="s">
        <v>535</v>
      </c>
      <c r="D39" s="1146"/>
      <c r="E39" s="1147"/>
      <c r="F39" s="36">
        <v>0.24</v>
      </c>
      <c r="G39" s="37">
        <v>0.6</v>
      </c>
      <c r="H39" s="37">
        <v>1.27</v>
      </c>
      <c r="I39" s="37">
        <v>1.39</v>
      </c>
      <c r="J39" s="38">
        <v>0.78</v>
      </c>
      <c r="K39" s="22"/>
      <c r="L39" s="22"/>
      <c r="M39" s="22"/>
      <c r="N39" s="22"/>
      <c r="O39" s="22"/>
      <c r="P39" s="22"/>
    </row>
    <row r="40" spans="1:16" ht="39" customHeight="1">
      <c r="A40" s="22"/>
      <c r="B40" s="35"/>
      <c r="C40" s="1145" t="s">
        <v>536</v>
      </c>
      <c r="D40" s="1146"/>
      <c r="E40" s="1147"/>
      <c r="F40" s="36">
        <v>0.28000000000000003</v>
      </c>
      <c r="G40" s="37">
        <v>0.96</v>
      </c>
      <c r="H40" s="37">
        <v>1.19</v>
      </c>
      <c r="I40" s="37">
        <v>1.36</v>
      </c>
      <c r="J40" s="38">
        <v>0.78</v>
      </c>
      <c r="K40" s="22"/>
      <c r="L40" s="22"/>
      <c r="M40" s="22"/>
      <c r="N40" s="22"/>
      <c r="O40" s="22"/>
      <c r="P40" s="22"/>
    </row>
    <row r="41" spans="1:16" ht="39" customHeight="1">
      <c r="A41" s="22"/>
      <c r="B41" s="35"/>
      <c r="C41" s="1145" t="s">
        <v>537</v>
      </c>
      <c r="D41" s="1146"/>
      <c r="E41" s="1147"/>
      <c r="F41" s="36">
        <v>0.31</v>
      </c>
      <c r="G41" s="37">
        <v>0.35</v>
      </c>
      <c r="H41" s="37">
        <v>0.39</v>
      </c>
      <c r="I41" s="37">
        <v>0.43</v>
      </c>
      <c r="J41" s="38">
        <v>0.46</v>
      </c>
      <c r="K41" s="22"/>
      <c r="L41" s="22"/>
      <c r="M41" s="22"/>
      <c r="N41" s="22"/>
      <c r="O41" s="22"/>
      <c r="P41" s="22"/>
    </row>
    <row r="42" spans="1:16" ht="39" customHeight="1">
      <c r="A42" s="22"/>
      <c r="B42" s="39"/>
      <c r="C42" s="1145" t="s">
        <v>538</v>
      </c>
      <c r="D42" s="1146"/>
      <c r="E42" s="1147"/>
      <c r="F42" s="36" t="s">
        <v>485</v>
      </c>
      <c r="G42" s="37" t="s">
        <v>539</v>
      </c>
      <c r="H42" s="37" t="s">
        <v>485</v>
      </c>
      <c r="I42" s="37" t="s">
        <v>485</v>
      </c>
      <c r="J42" s="38" t="s">
        <v>485</v>
      </c>
      <c r="K42" s="22"/>
      <c r="L42" s="22"/>
      <c r="M42" s="22"/>
      <c r="N42" s="22"/>
      <c r="O42" s="22"/>
      <c r="P42" s="22"/>
    </row>
    <row r="43" spans="1:16" ht="39" customHeight="1" thickBot="1">
      <c r="A43" s="22"/>
      <c r="B43" s="40"/>
      <c r="C43" s="1148" t="s">
        <v>540</v>
      </c>
      <c r="D43" s="1149"/>
      <c r="E43" s="1150"/>
      <c r="F43" s="41">
        <v>0.04</v>
      </c>
      <c r="G43" s="42">
        <v>0.02</v>
      </c>
      <c r="H43" s="42">
        <v>0.25</v>
      </c>
      <c r="I43" s="42">
        <v>0.04</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0" zoomScaleNormal="70" zoomScaleSheetLayoutView="55" workbookViewId="0">
      <selection activeCell="T56" sqref="T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16668</v>
      </c>
      <c r="L45" s="60">
        <v>17000</v>
      </c>
      <c r="M45" s="60">
        <v>16276</v>
      </c>
      <c r="N45" s="60">
        <v>15136</v>
      </c>
      <c r="O45" s="61">
        <v>14490</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3755</v>
      </c>
      <c r="L48" s="64">
        <v>3738</v>
      </c>
      <c r="M48" s="64">
        <v>3743</v>
      </c>
      <c r="N48" s="64">
        <v>3308</v>
      </c>
      <c r="O48" s="65">
        <v>3134</v>
      </c>
      <c r="P48" s="48"/>
      <c r="Q48" s="48"/>
      <c r="R48" s="48"/>
      <c r="S48" s="48"/>
      <c r="T48" s="48"/>
      <c r="U48" s="48"/>
    </row>
    <row r="49" spans="1:21" ht="30.75" customHeight="1">
      <c r="A49" s="48"/>
      <c r="B49" s="1163"/>
      <c r="C49" s="1164"/>
      <c r="D49" s="62"/>
      <c r="E49" s="1155" t="s">
        <v>16</v>
      </c>
      <c r="F49" s="1155"/>
      <c r="G49" s="1155"/>
      <c r="H49" s="1155"/>
      <c r="I49" s="1155"/>
      <c r="J49" s="1156"/>
      <c r="K49" s="63">
        <v>3</v>
      </c>
      <c r="L49" s="64">
        <v>3</v>
      </c>
      <c r="M49" s="64">
        <v>3</v>
      </c>
      <c r="N49" s="64">
        <v>3</v>
      </c>
      <c r="O49" s="65">
        <v>3</v>
      </c>
      <c r="P49" s="48"/>
      <c r="Q49" s="48"/>
      <c r="R49" s="48"/>
      <c r="S49" s="48"/>
      <c r="T49" s="48"/>
      <c r="U49" s="48"/>
    </row>
    <row r="50" spans="1:21" ht="30.75" customHeight="1">
      <c r="A50" s="48"/>
      <c r="B50" s="1163"/>
      <c r="C50" s="1164"/>
      <c r="D50" s="62"/>
      <c r="E50" s="1155" t="s">
        <v>17</v>
      </c>
      <c r="F50" s="1155"/>
      <c r="G50" s="1155"/>
      <c r="H50" s="1155"/>
      <c r="I50" s="1155"/>
      <c r="J50" s="1156"/>
      <c r="K50" s="63">
        <v>972</v>
      </c>
      <c r="L50" s="64">
        <v>972</v>
      </c>
      <c r="M50" s="64">
        <v>973</v>
      </c>
      <c r="N50" s="64">
        <v>973</v>
      </c>
      <c r="O50" s="65">
        <v>1840</v>
      </c>
      <c r="P50" s="48"/>
      <c r="Q50" s="48"/>
      <c r="R50" s="48"/>
      <c r="S50" s="48"/>
      <c r="T50" s="48"/>
      <c r="U50" s="48"/>
    </row>
    <row r="51" spans="1:21" ht="30.75" customHeight="1">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c r="A52" s="48"/>
      <c r="B52" s="1153" t="s">
        <v>19</v>
      </c>
      <c r="C52" s="1154"/>
      <c r="D52" s="66"/>
      <c r="E52" s="1155" t="s">
        <v>20</v>
      </c>
      <c r="F52" s="1155"/>
      <c r="G52" s="1155"/>
      <c r="H52" s="1155"/>
      <c r="I52" s="1155"/>
      <c r="J52" s="1156"/>
      <c r="K52" s="63">
        <v>13614</v>
      </c>
      <c r="L52" s="64">
        <v>13462</v>
      </c>
      <c r="M52" s="64">
        <v>13253</v>
      </c>
      <c r="N52" s="64">
        <v>13024</v>
      </c>
      <c r="O52" s="65">
        <v>12765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7784</v>
      </c>
      <c r="L53" s="69">
        <v>8251</v>
      </c>
      <c r="M53" s="69">
        <v>7742</v>
      </c>
      <c r="N53" s="69">
        <v>6396</v>
      </c>
      <c r="O53" s="70">
        <v>6702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箱崎　貴祐</cp:lastModifiedBy>
  <cp:lastPrinted>2016-04-14T08:43:00Z</cp:lastPrinted>
  <dcterms:created xsi:type="dcterms:W3CDTF">2016-02-15T00:44:24Z</dcterms:created>
  <dcterms:modified xsi:type="dcterms:W3CDTF">2016-04-14T08:43:00Z</dcterms:modified>
  <cp:category/>
</cp:coreProperties>
</file>