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公営企業関係\27公営企業\H28.1.28 【２月１６日〆切】公営企業に係る「経営比較分析表」の分析等につい\04_県提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<sst xmlns="http://schemas.openxmlformats.org/spreadsheetml/2006/main" count="221" uniqueCount="111">
  <si>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</si>
  <si>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</si>
  <si>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</si>
  <si>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</si>
  <si>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</si>
  <si>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</si>
  <si>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</si>
  <si>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</si>
  <si>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</si>
  <si>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</si>
  <si>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</si>
  <si>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</si>
  <si>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</si>
  <si>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</si>
  <si>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</si>
  <si>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</si>
  <si>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</si>
  <si>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</si>
  <si>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</si>
  <si>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</si>
  <si>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</si>
  <si>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</si>
  <si>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</si>
  <si>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</si>
  <si>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</si>
  <si>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</si>
  <si>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</si>
  <si>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</si>
  <si>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</si>
  <si>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</si>
  <si>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</si>
  <si>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</si>
  <si>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</si>
  <si>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</si>
  <si>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</si>
  <si>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</si>
  <si>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</si>
  <si>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</si>
  <si>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</si>
  <si>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</si>
  <si>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</si>
  <si>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</si>
  <si>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</si>
  <si>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</si>
  <si>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</si>
  <si>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</si>
  <si>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</si>
  <si>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</si>
  <si>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</si>
  <si>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</si>
  <si>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</si>
  <si>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</si>
  <si>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</si>
  <si>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</si>
  <si>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</si>
  <si>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</si>
  <si>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</si>
  <si>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</si>
  <si>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</si>
  <si>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</si>
  <si>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</si>
  <si>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</si>
  <si>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</si>
  <si>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</si>
  <si>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</si>
  <si>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</si>
  <si>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</si>
  <si>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</si>
  <si>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</si>
  <si>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</si>
  <si>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</si>
  <si>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</si>
  <si>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</si>
  <si>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</si>
  <si>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</si>
  <si>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</si>
  <si>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</si>
  <si>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</si>
  <si>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</si>
  <si>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</si>
  <si>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</si>
  <si>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</si>
  <si>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</si>
  <si>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</si>
  <si>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</si>
  <si>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</si>
  <si>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</si>
  <si>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</si>
  <si>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</si>
  <si>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</si>
  <si>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</si>
  <si>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</si>
  <si>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</si>
  <si>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</si>
  <si>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</si>
  <si>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</si>
  <si>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喜多方市</t>
  </si>
  <si>
    <t>法非適用</t>
  </si>
  <si>
    <t>下水道事業</t>
  </si>
  <si>
    <t>小規模集合排水処理</t>
  </si>
  <si>
    <t>I3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</si>
  <si>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</si>
  <si>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</si>
  <si>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</si>
  <si>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</si>
  <si>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</si>
  <si>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</si>
  <si>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</si>
  <si>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現在、管渠布設工事等に関しては完了し、地方債の償還も進んでいるところである。
　このため、①収益的収支比率、⑤経費回収率、⑦施設利用率は増加傾向にあるものの、人口減少等による頭打ちの状況もみられる。また、⑥汚水処理原価は減少傾向にあるものの、人口減少等による下げ止まりの状況もみられる。④企業債残高対事業規模比率は地方債償還の進捗によ減少傾向となっている。</t>
    <rPh sb="20" eb="23">
      <t>チホウサイ</t>
    </rPh>
    <rPh sb="24" eb="26">
      <t>ショウカン</t>
    </rPh>
    <rPh sb="27" eb="28">
      <t>スス</t>
    </rPh>
    <rPh sb="92" eb="94">
      <t>ジョウキョウ</t>
    </rPh>
    <rPh sb="130" eb="131">
      <t>サ</t>
    </rPh>
    <rPh sb="132" eb="133">
      <t>ド</t>
    </rPh>
    <phoneticPr fontId="4"/>
  </si>
  <si>
    <t>　大沢入地区を平成15年度に供用開始し、経年劣化等による機器修繕が発生している。
　今後は、劣化等の状況を見ながら、予防保全的管理を行う予定。</t>
  </si>
  <si>
    <t>　現在、人口減少等による影響と供用開始から10年以上経過している区域の老朽化対策が必要な状況となっている。
　このため、長寿命化計画の策定及び平成32年度の公営企業会計移行による財務諸表の作成により経営基盤の強化と財政マネジメントの向上に取り組んでいくことが必要である。</t>
    <rPh sb="12" eb="14">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</si>
</sst>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523072"/>
        <c:axId val="11952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9523072"/>
        <c:axId val="119523456"/>
      </c:lineChart>
      <c:dateAx>
        <c:axId val="119523072"/>
        <c:scaling>
          <c:orientation val="minMax"/>
        </c:scaling>
        <c:delete val="1"/>
        <c:axPos val="b"/>
        <c:numFmt formatCode="ge" sourceLinked="1"/>
        <c:majorTickMark val="none"/>
        <c:minorTickMark val="none"/>
        <c:tickLblPos val="none"/>
        <c:crossAx val="119523456"/>
        <c:crosses val="autoZero"/>
        <c:auto val="1"/>
        <c:lblOffset val="100"/>
        <c:baseTimeUnit val="years"/>
      </c:dateAx>
      <c:valAx>
        <c:axId val="1195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64.290000000000006</c:v>
                </c:pt>
                <c:pt idx="1">
                  <c:v>64.290000000000006</c:v>
                </c:pt>
                <c:pt idx="2">
                  <c:v>78.569999999999993</c:v>
                </c:pt>
                <c:pt idx="3">
                  <c:v>85.71</c:v>
                </c:pt>
                <c:pt idx="4">
                  <c:v>71.430000000000007</c:v>
                </c:pt>
              </c:numCache>
            </c:numRef>
          </c:val>
        </c:ser>
        <c:dLbls>
          <c:showLegendKey val="0"/>
          <c:showVal val="0"/>
          <c:showCatName val="0"/>
          <c:showSerName val="0"/>
          <c:showPercent val="0"/>
          <c:showBubbleSize val="0"/>
        </c:dLbls>
        <c:gapWidth val="150"/>
        <c:axId val="159095792"/>
        <c:axId val="15909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36.83</c:v>
                </c:pt>
                <c:pt idx="1">
                  <c:v>38.97</c:v>
                </c:pt>
                <c:pt idx="2">
                  <c:v>39.119999999999997</c:v>
                </c:pt>
                <c:pt idx="3">
                  <c:v>41.24</c:v>
                </c:pt>
                <c:pt idx="4">
                  <c:v>43.1</c:v>
                </c:pt>
              </c:numCache>
            </c:numRef>
          </c:val>
          <c:smooth val="0"/>
        </c:ser>
        <c:dLbls>
          <c:showLegendKey val="0"/>
          <c:showVal val="0"/>
          <c:showCatName val="0"/>
          <c:showSerName val="0"/>
          <c:showPercent val="0"/>
          <c:showBubbleSize val="0"/>
        </c:dLbls>
        <c:marker val="1"/>
        <c:smooth val="0"/>
        <c:axId val="159095792"/>
        <c:axId val="159096184"/>
      </c:lineChart>
      <c:dateAx>
        <c:axId val="159095792"/>
        <c:scaling>
          <c:orientation val="minMax"/>
        </c:scaling>
        <c:delete val="1"/>
        <c:axPos val="b"/>
        <c:numFmt formatCode="ge" sourceLinked="1"/>
        <c:majorTickMark val="none"/>
        <c:minorTickMark val="none"/>
        <c:tickLblPos val="none"/>
        <c:crossAx val="159096184"/>
        <c:crosses val="autoZero"/>
        <c:auto val="1"/>
        <c:lblOffset val="100"/>
        <c:baseTimeUnit val="years"/>
      </c:dateAx>
      <c:valAx>
        <c:axId val="15909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9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59097360"/>
        <c:axId val="15909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85.97</c:v>
                </c:pt>
                <c:pt idx="1">
                  <c:v>86.89</c:v>
                </c:pt>
                <c:pt idx="2">
                  <c:v>87.79</c:v>
                </c:pt>
                <c:pt idx="3">
                  <c:v>88.34</c:v>
                </c:pt>
                <c:pt idx="4">
                  <c:v>88.02</c:v>
                </c:pt>
              </c:numCache>
            </c:numRef>
          </c:val>
          <c:smooth val="0"/>
        </c:ser>
        <c:dLbls>
          <c:showLegendKey val="0"/>
          <c:showVal val="0"/>
          <c:showCatName val="0"/>
          <c:showSerName val="0"/>
          <c:showPercent val="0"/>
          <c:showBubbleSize val="0"/>
        </c:dLbls>
        <c:marker val="1"/>
        <c:smooth val="0"/>
        <c:axId val="159097360"/>
        <c:axId val="159097752"/>
      </c:lineChart>
      <c:dateAx>
        <c:axId val="159097360"/>
        <c:scaling>
          <c:orientation val="minMax"/>
        </c:scaling>
        <c:delete val="1"/>
        <c:axPos val="b"/>
        <c:numFmt formatCode="ge" sourceLinked="1"/>
        <c:majorTickMark val="none"/>
        <c:minorTickMark val="none"/>
        <c:tickLblPos val="none"/>
        <c:crossAx val="159097752"/>
        <c:crosses val="autoZero"/>
        <c:auto val="1"/>
        <c:lblOffset val="100"/>
        <c:baseTimeUnit val="years"/>
      </c:dateAx>
      <c:valAx>
        <c:axId val="15909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9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48.86</c:v>
                </c:pt>
                <c:pt idx="1">
                  <c:v>47</c:v>
                </c:pt>
                <c:pt idx="2">
                  <c:v>53.99</c:v>
                </c:pt>
                <c:pt idx="3">
                  <c:v>55.94</c:v>
                </c:pt>
                <c:pt idx="4">
                  <c:v>54.77</c:v>
                </c:pt>
              </c:numCache>
            </c:numRef>
          </c:val>
        </c:ser>
        <c:dLbls>
          <c:showLegendKey val="0"/>
          <c:showVal val="0"/>
          <c:showCatName val="0"/>
          <c:showSerName val="0"/>
          <c:showPercent val="0"/>
          <c:showBubbleSize val="0"/>
        </c:dLbls>
        <c:gapWidth val="150"/>
        <c:axId val="158744952"/>
        <c:axId val="15874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744952"/>
        <c:axId val="158746360"/>
      </c:lineChart>
      <c:dateAx>
        <c:axId val="158744952"/>
        <c:scaling>
          <c:orientation val="minMax"/>
        </c:scaling>
        <c:delete val="1"/>
        <c:axPos val="b"/>
        <c:numFmt formatCode="ge" sourceLinked="1"/>
        <c:majorTickMark val="none"/>
        <c:minorTickMark val="none"/>
        <c:tickLblPos val="none"/>
        <c:crossAx val="158746360"/>
        <c:crosses val="autoZero"/>
        <c:auto val="1"/>
        <c:lblOffset val="100"/>
        <c:baseTimeUnit val="years"/>
      </c:dateAx>
      <c:valAx>
        <c:axId val="15874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4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716472"/>
        <c:axId val="15871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716472"/>
        <c:axId val="158716856"/>
      </c:lineChart>
      <c:dateAx>
        <c:axId val="158716472"/>
        <c:scaling>
          <c:orientation val="minMax"/>
        </c:scaling>
        <c:delete val="1"/>
        <c:axPos val="b"/>
        <c:numFmt formatCode="ge" sourceLinked="1"/>
        <c:majorTickMark val="none"/>
        <c:minorTickMark val="none"/>
        <c:tickLblPos val="none"/>
        <c:crossAx val="158716856"/>
        <c:crosses val="autoZero"/>
        <c:auto val="1"/>
        <c:lblOffset val="100"/>
        <c:baseTimeUnit val="years"/>
      </c:dateAx>
      <c:valAx>
        <c:axId val="15871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1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899480"/>
        <c:axId val="15889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899480"/>
        <c:axId val="158899864"/>
      </c:lineChart>
      <c:dateAx>
        <c:axId val="158899480"/>
        <c:scaling>
          <c:orientation val="minMax"/>
        </c:scaling>
        <c:delete val="1"/>
        <c:axPos val="b"/>
        <c:numFmt formatCode="ge" sourceLinked="1"/>
        <c:majorTickMark val="none"/>
        <c:minorTickMark val="none"/>
        <c:tickLblPos val="none"/>
        <c:crossAx val="158899864"/>
        <c:crosses val="autoZero"/>
        <c:auto val="1"/>
        <c:lblOffset val="100"/>
        <c:baseTimeUnit val="years"/>
      </c:dateAx>
      <c:valAx>
        <c:axId val="15889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9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772656"/>
        <c:axId val="15877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772656"/>
        <c:axId val="158773048"/>
      </c:lineChart>
      <c:dateAx>
        <c:axId val="158772656"/>
        <c:scaling>
          <c:orientation val="minMax"/>
        </c:scaling>
        <c:delete val="1"/>
        <c:axPos val="b"/>
        <c:numFmt formatCode="ge" sourceLinked="1"/>
        <c:majorTickMark val="none"/>
        <c:minorTickMark val="none"/>
        <c:tickLblPos val="none"/>
        <c:crossAx val="158773048"/>
        <c:crosses val="autoZero"/>
        <c:auto val="1"/>
        <c:lblOffset val="100"/>
        <c:baseTimeUnit val="years"/>
      </c:dateAx>
      <c:valAx>
        <c:axId val="15877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7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771088"/>
        <c:axId val="158770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771088"/>
        <c:axId val="158770696"/>
      </c:lineChart>
      <c:dateAx>
        <c:axId val="158771088"/>
        <c:scaling>
          <c:orientation val="minMax"/>
        </c:scaling>
        <c:delete val="1"/>
        <c:axPos val="b"/>
        <c:numFmt formatCode="ge" sourceLinked="1"/>
        <c:majorTickMark val="none"/>
        <c:minorTickMark val="none"/>
        <c:tickLblPos val="none"/>
        <c:crossAx val="158770696"/>
        <c:crosses val="autoZero"/>
        <c:auto val="1"/>
        <c:lblOffset val="100"/>
        <c:baseTimeUnit val="years"/>
      </c:dateAx>
      <c:valAx>
        <c:axId val="15877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7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2982.98</c:v>
                </c:pt>
                <c:pt idx="1">
                  <c:v>2889.12</c:v>
                </c:pt>
                <c:pt idx="2">
                  <c:v>2687.69</c:v>
                </c:pt>
                <c:pt idx="3">
                  <c:v>2418.73</c:v>
                </c:pt>
                <c:pt idx="4">
                  <c:v>2379</c:v>
                </c:pt>
              </c:numCache>
            </c:numRef>
          </c:val>
        </c:ser>
        <c:dLbls>
          <c:showLegendKey val="0"/>
          <c:showVal val="0"/>
          <c:showCatName val="0"/>
          <c:showSerName val="0"/>
          <c:showPercent val="0"/>
          <c:showBubbleSize val="0"/>
        </c:dLbls>
        <c:gapWidth val="150"/>
        <c:axId val="158771480"/>
        <c:axId val="15904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3517.27</c:v>
                </c:pt>
                <c:pt idx="1">
                  <c:v>2988.96</c:v>
                </c:pt>
                <c:pt idx="2">
                  <c:v>3055.24</c:v>
                </c:pt>
                <c:pt idx="3">
                  <c:v>2574.4699999999998</c:v>
                </c:pt>
                <c:pt idx="4">
                  <c:v>2784</c:v>
                </c:pt>
              </c:numCache>
            </c:numRef>
          </c:val>
          <c:smooth val="0"/>
        </c:ser>
        <c:dLbls>
          <c:showLegendKey val="0"/>
          <c:showVal val="0"/>
          <c:showCatName val="0"/>
          <c:showSerName val="0"/>
          <c:showPercent val="0"/>
          <c:showBubbleSize val="0"/>
        </c:dLbls>
        <c:marker val="1"/>
        <c:smooth val="0"/>
        <c:axId val="158771480"/>
        <c:axId val="159042528"/>
      </c:lineChart>
      <c:dateAx>
        <c:axId val="158771480"/>
        <c:scaling>
          <c:orientation val="minMax"/>
        </c:scaling>
        <c:delete val="1"/>
        <c:axPos val="b"/>
        <c:numFmt formatCode="ge" sourceLinked="1"/>
        <c:majorTickMark val="none"/>
        <c:minorTickMark val="none"/>
        <c:tickLblPos val="none"/>
        <c:crossAx val="159042528"/>
        <c:crosses val="autoZero"/>
        <c:auto val="1"/>
        <c:lblOffset val="100"/>
        <c:baseTimeUnit val="years"/>
      </c:dateAx>
      <c:valAx>
        <c:axId val="1590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7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26.18</c:v>
                </c:pt>
                <c:pt idx="1">
                  <c:v>24.04</c:v>
                </c:pt>
                <c:pt idx="2">
                  <c:v>31.76</c:v>
                </c:pt>
                <c:pt idx="3">
                  <c:v>35.96</c:v>
                </c:pt>
                <c:pt idx="4">
                  <c:v>33.96</c:v>
                </c:pt>
              </c:numCache>
            </c:numRef>
          </c:val>
        </c:ser>
        <c:dLbls>
          <c:showLegendKey val="0"/>
          <c:showVal val="0"/>
          <c:showCatName val="0"/>
          <c:showSerName val="0"/>
          <c:showPercent val="0"/>
          <c:showBubbleSize val="0"/>
        </c:dLbls>
        <c:gapWidth val="150"/>
        <c:axId val="159043704"/>
        <c:axId val="15904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23.57</c:v>
                </c:pt>
                <c:pt idx="1">
                  <c:v>26.99</c:v>
                </c:pt>
                <c:pt idx="2">
                  <c:v>29.25</c:v>
                </c:pt>
                <c:pt idx="3">
                  <c:v>31.04</c:v>
                </c:pt>
                <c:pt idx="4">
                  <c:v>29.21</c:v>
                </c:pt>
              </c:numCache>
            </c:numRef>
          </c:val>
          <c:smooth val="0"/>
        </c:ser>
        <c:dLbls>
          <c:showLegendKey val="0"/>
          <c:showVal val="0"/>
          <c:showCatName val="0"/>
          <c:showSerName val="0"/>
          <c:showPercent val="0"/>
          <c:showBubbleSize val="0"/>
        </c:dLbls>
        <c:marker val="1"/>
        <c:smooth val="0"/>
        <c:axId val="159043704"/>
        <c:axId val="159044096"/>
      </c:lineChart>
      <c:dateAx>
        <c:axId val="159043704"/>
        <c:scaling>
          <c:orientation val="minMax"/>
        </c:scaling>
        <c:delete val="1"/>
        <c:axPos val="b"/>
        <c:numFmt formatCode="ge" sourceLinked="1"/>
        <c:majorTickMark val="none"/>
        <c:minorTickMark val="none"/>
        <c:tickLblPos val="none"/>
        <c:crossAx val="159044096"/>
        <c:crosses val="autoZero"/>
        <c:auto val="1"/>
        <c:lblOffset val="100"/>
        <c:baseTimeUnit val="years"/>
      </c:dateAx>
      <c:valAx>
        <c:axId val="1590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4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609.44000000000005</c:v>
                </c:pt>
                <c:pt idx="1">
                  <c:v>698.75</c:v>
                </c:pt>
                <c:pt idx="2">
                  <c:v>530.22</c:v>
                </c:pt>
                <c:pt idx="3">
                  <c:v>472.7</c:v>
                </c:pt>
                <c:pt idx="4">
                  <c:v>504.71</c:v>
                </c:pt>
              </c:numCache>
            </c:numRef>
          </c:val>
        </c:ser>
        <c:dLbls>
          <c:showLegendKey val="0"/>
          <c:showVal val="0"/>
          <c:showCatName val="0"/>
          <c:showSerName val="0"/>
          <c:showPercent val="0"/>
          <c:showBubbleSize val="0"/>
        </c:dLbls>
        <c:gapWidth val="150"/>
        <c:axId val="159045272"/>
        <c:axId val="15904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746.34</c:v>
                </c:pt>
                <c:pt idx="1">
                  <c:v>663.6</c:v>
                </c:pt>
                <c:pt idx="2">
                  <c:v>622.30999999999995</c:v>
                </c:pt>
                <c:pt idx="3">
                  <c:v>589.39</c:v>
                </c:pt>
                <c:pt idx="4">
                  <c:v>620.01</c:v>
                </c:pt>
              </c:numCache>
            </c:numRef>
          </c:val>
          <c:smooth val="0"/>
        </c:ser>
        <c:dLbls>
          <c:showLegendKey val="0"/>
          <c:showVal val="0"/>
          <c:showCatName val="0"/>
          <c:showSerName val="0"/>
          <c:showPercent val="0"/>
          <c:showBubbleSize val="0"/>
        </c:dLbls>
        <c:marker val="1"/>
        <c:smooth val="0"/>
        <c:axId val="159045272"/>
        <c:axId val="159045664"/>
      </c:lineChart>
      <c:dateAx>
        <c:axId val="159045272"/>
        <c:scaling>
          <c:orientation val="minMax"/>
        </c:scaling>
        <c:delete val="1"/>
        <c:axPos val="b"/>
        <c:numFmt formatCode="ge" sourceLinked="1"/>
        <c:majorTickMark val="none"/>
        <c:minorTickMark val="none"/>
        <c:tickLblPos val="none"/>
        <c:crossAx val="159045664"/>
        <c:crosses val="autoZero"/>
        <c:auto val="1"/>
        <c:lblOffset val="100"/>
        <c:baseTimeUnit val="years"/>
      </c:dateAx>
      <c:valAx>
        <c:axId val="15904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4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【2,665.67】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【88.11】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喜多方市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I3</v>
      </c>
      <c r="X8" s="70"/>
      <c r="Y8" s="70"/>
      <c r="Z8" s="70"/>
      <c r="AA8" s="70"/>
      <c r="AB8" s="70"/>
      <c r="AC8" s="70"/>
      <c r="AD8" s="3"/>
      <c r="AE8" s="3"/>
      <c r="AF8" s="3"/>
      <c r="AG8" s="3"/>
      <c r="AH8" s="3"/>
      <c r="AI8" s="3"/>
      <c r="AJ8" s="3"/>
      <c r="AK8" s="3"/>
      <c r="AL8" s="64">
        <f>データ!R6</f>
        <v>50829</v>
      </c>
      <c r="AM8" s="64"/>
      <c r="AN8" s="64"/>
      <c r="AO8" s="64"/>
      <c r="AP8" s="64"/>
      <c r="AQ8" s="64"/>
      <c r="AR8" s="64"/>
      <c r="AS8" s="64"/>
      <c r="AT8" s="63">
        <f>データ!S6</f>
        <v>554.63</v>
      </c>
      <c r="AU8" s="63"/>
      <c r="AV8" s="63"/>
      <c r="AW8" s="63"/>
      <c r="AX8" s="63"/>
      <c r="AY8" s="63"/>
      <c r="AZ8" s="63"/>
      <c r="BA8" s="63"/>
      <c r="BB8" s="63">
        <f>データ!T6</f>
        <v>91.64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0.06</v>
      </c>
      <c r="Q10" s="63"/>
      <c r="R10" s="63"/>
      <c r="S10" s="63"/>
      <c r="T10" s="63"/>
      <c r="U10" s="63"/>
      <c r="V10" s="63"/>
      <c r="W10" s="63">
        <f>データ!P6</f>
        <v>65.709999999999994</v>
      </c>
      <c r="X10" s="63"/>
      <c r="Y10" s="63"/>
      <c r="Z10" s="63"/>
      <c r="AA10" s="63"/>
      <c r="AB10" s="63"/>
      <c r="AC10" s="63"/>
      <c r="AD10" s="64">
        <f>データ!Q6</f>
        <v>3321</v>
      </c>
      <c r="AE10" s="64"/>
      <c r="AF10" s="64"/>
      <c r="AG10" s="64"/>
      <c r="AH10" s="64"/>
      <c r="AI10" s="64"/>
      <c r="AJ10" s="64"/>
      <c r="AK10" s="2"/>
      <c r="AL10" s="64">
        <f>データ!U6</f>
        <v>32</v>
      </c>
      <c r="AM10" s="64"/>
      <c r="AN10" s="64"/>
      <c r="AO10" s="64"/>
      <c r="AP10" s="64"/>
      <c r="AQ10" s="64"/>
      <c r="AR10" s="64"/>
      <c r="AS10" s="64"/>
      <c r="AT10" s="63">
        <f>データ!V6</f>
        <v>0.01</v>
      </c>
      <c r="AU10" s="63"/>
      <c r="AV10" s="63"/>
      <c r="AW10" s="63"/>
      <c r="AX10" s="63"/>
      <c r="AY10" s="63"/>
      <c r="AZ10" s="63"/>
      <c r="BA10" s="63"/>
      <c r="BB10" s="63">
        <f>データ!W6</f>
        <v>3200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72087</v>
      </c>
      <c r="D6" s="31">
        <f t="shared" si="3"/>
        <v>47</v>
      </c>
      <c r="E6" s="31">
        <f t="shared" si="3"/>
        <v>17</v>
      </c>
      <c r="F6" s="31">
        <f t="shared" si="3"/>
        <v>9</v>
      </c>
      <c r="G6" s="31">
        <f t="shared" si="3"/>
        <v>0</v>
      </c>
      <c r="H6" s="31" t="str">
        <f t="shared" si="3"/>
        <v>福島県　喜多方市</v>
      </c>
      <c r="I6" s="31" t="str">
        <f t="shared" si="3"/>
        <v>法非適用</v>
      </c>
      <c r="J6" s="31" t="str">
        <f t="shared" si="3"/>
        <v>下水道事業</v>
      </c>
      <c r="K6" s="31" t="str">
        <f t="shared" si="3"/>
        <v>小規模集合排水処理</v>
      </c>
      <c r="L6" s="31" t="str">
        <f t="shared" si="3"/>
        <v>I3</v>
      </c>
      <c r="M6" s="32" t="str">
        <f t="shared" si="3"/>
        <v>-</v>
      </c>
      <c r="N6" s="32" t="str">
        <f t="shared" si="3"/>
        <v>該当数値なし</v>
      </c>
      <c r="O6" s="32">
        <f t="shared" si="3"/>
        <v>0.06</v>
      </c>
      <c r="P6" s="32">
        <f t="shared" si="3"/>
        <v>65.709999999999994</v>
      </c>
      <c r="Q6" s="32">
        <f t="shared" si="3"/>
        <v>3321</v>
      </c>
      <c r="R6" s="32">
        <f t="shared" si="3"/>
        <v>50829</v>
      </c>
      <c r="S6" s="32">
        <f t="shared" si="3"/>
        <v>554.63</v>
      </c>
      <c r="T6" s="32">
        <f t="shared" si="3"/>
        <v>91.64</v>
      </c>
      <c r="U6" s="32">
        <f t="shared" si="3"/>
        <v>32</v>
      </c>
      <c r="V6" s="32">
        <f t="shared" si="3"/>
        <v>0.01</v>
      </c>
      <c r="W6" s="32">
        <f t="shared" si="3"/>
        <v>3200</v>
      </c>
      <c r="X6" s="33">
        <f>IF(X7="",NA(),X7)</f>
        <v>48.86</v>
      </c>
      <c r="Y6" s="33">
        <f t="shared" ref="Y6:AG6" si="4">IF(Y7="",NA(),Y7)</f>
        <v>47</v>
      </c>
      <c r="Z6" s="33">
        <f t="shared" si="4"/>
        <v>53.99</v>
      </c>
      <c r="AA6" s="33">
        <f t="shared" si="4"/>
        <v>55.94</v>
      </c>
      <c r="AB6" s="33">
        <f t="shared" si="4"/>
        <v>54.77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2982.98</v>
      </c>
      <c r="BF6" s="33">
        <f t="shared" ref="BF6:BN6" si="7">IF(BF7="",NA(),BF7)</f>
        <v>2889.12</v>
      </c>
      <c r="BG6" s="33">
        <f t="shared" si="7"/>
        <v>2687.69</v>
      </c>
      <c r="BH6" s="33">
        <f t="shared" si="7"/>
        <v>2418.73</v>
      </c>
      <c r="BI6" s="33">
        <f t="shared" si="7"/>
        <v>2379</v>
      </c>
      <c r="BJ6" s="33">
        <f t="shared" si="7"/>
        <v>3517.27</v>
      </c>
      <c r="BK6" s="33">
        <f t="shared" si="7"/>
        <v>2988.96</v>
      </c>
      <c r="BL6" s="33">
        <f t="shared" si="7"/>
        <v>3055.24</v>
      </c>
      <c r="BM6" s="33">
        <f t="shared" si="7"/>
        <v>2574.4699999999998</v>
      </c>
      <c r="BN6" s="33">
        <f t="shared" si="7"/>
        <v>2784</v>
      </c>
      <c r="BO6" s="32" t="str">
        <f>IF(BO7="","",IF(BO7="-","【-】","【"&amp;SUBSTITUTE(TEXT(BO7,"#,##0.00"),"-","△")&amp;"】"))</f>
        <v>【2,665.67】</v>
      </c>
      <c r="BP6" s="33">
        <f>IF(BP7="",NA(),BP7)</f>
        <v>26.18</v>
      </c>
      <c r="BQ6" s="33">
        <f t="shared" ref="BQ6:BY6" si="8">IF(BQ7="",NA(),BQ7)</f>
        <v>24.04</v>
      </c>
      <c r="BR6" s="33">
        <f t="shared" si="8"/>
        <v>31.76</v>
      </c>
      <c r="BS6" s="33">
        <f t="shared" si="8"/>
        <v>35.96</v>
      </c>
      <c r="BT6" s="33">
        <f t="shared" si="8"/>
        <v>33.96</v>
      </c>
      <c r="BU6" s="33">
        <f t="shared" si="8"/>
        <v>23.57</v>
      </c>
      <c r="BV6" s="33">
        <f t="shared" si="8"/>
        <v>26.99</v>
      </c>
      <c r="BW6" s="33">
        <f t="shared" si="8"/>
        <v>29.25</v>
      </c>
      <c r="BX6" s="33">
        <f t="shared" si="8"/>
        <v>31.04</v>
      </c>
      <c r="BY6" s="33">
        <f t="shared" si="8"/>
        <v>29.21</v>
      </c>
      <c r="BZ6" s="32" t="str">
        <f>IF(BZ7="","",IF(BZ7="-","【-】","【"&amp;SUBSTITUTE(TEXT(BZ7,"#,##0.00"),"-","△")&amp;"】"))</f>
        <v>【30.50】</v>
      </c>
      <c r="CA6" s="33">
        <f>IF(CA7="",NA(),CA7)</f>
        <v>609.44000000000005</v>
      </c>
      <c r="CB6" s="33">
        <f t="shared" ref="CB6:CJ6" si="9">IF(CB7="",NA(),CB7)</f>
        <v>698.75</v>
      </c>
      <c r="CC6" s="33">
        <f t="shared" si="9"/>
        <v>530.22</v>
      </c>
      <c r="CD6" s="33">
        <f t="shared" si="9"/>
        <v>472.7</v>
      </c>
      <c r="CE6" s="33">
        <f t="shared" si="9"/>
        <v>504.71</v>
      </c>
      <c r="CF6" s="33">
        <f t="shared" si="9"/>
        <v>746.34</v>
      </c>
      <c r="CG6" s="33">
        <f t="shared" si="9"/>
        <v>663.6</v>
      </c>
      <c r="CH6" s="33">
        <f t="shared" si="9"/>
        <v>622.30999999999995</v>
      </c>
      <c r="CI6" s="33">
        <f t="shared" si="9"/>
        <v>589.39</v>
      </c>
      <c r="CJ6" s="33">
        <f t="shared" si="9"/>
        <v>620.01</v>
      </c>
      <c r="CK6" s="32" t="str">
        <f>IF(CK7="","",IF(CK7="-","【-】","【"&amp;SUBSTITUTE(TEXT(CK7,"#,##0.00"),"-","△")&amp;"】"))</f>
        <v>【601.39】</v>
      </c>
      <c r="CL6" s="33">
        <f>IF(CL7="",NA(),CL7)</f>
        <v>64.290000000000006</v>
      </c>
      <c r="CM6" s="33">
        <f t="shared" ref="CM6:CU6" si="10">IF(CM7="",NA(),CM7)</f>
        <v>64.290000000000006</v>
      </c>
      <c r="CN6" s="33">
        <f t="shared" si="10"/>
        <v>78.569999999999993</v>
      </c>
      <c r="CO6" s="33">
        <f t="shared" si="10"/>
        <v>85.71</v>
      </c>
      <c r="CP6" s="33">
        <f t="shared" si="10"/>
        <v>71.430000000000007</v>
      </c>
      <c r="CQ6" s="33">
        <f t="shared" si="10"/>
        <v>36.83</v>
      </c>
      <c r="CR6" s="33">
        <f t="shared" si="10"/>
        <v>38.97</v>
      </c>
      <c r="CS6" s="33">
        <f t="shared" si="10"/>
        <v>39.119999999999997</v>
      </c>
      <c r="CT6" s="33">
        <f t="shared" si="10"/>
        <v>41.24</v>
      </c>
      <c r="CU6" s="33">
        <f t="shared" si="10"/>
        <v>43.1</v>
      </c>
      <c r="CV6" s="32" t="str">
        <f>IF(CV7="","",IF(CV7="-","【-】","【"&amp;SUBSTITUTE(TEXT(CV7,"#,##0.00"),"-","△")&amp;"】"))</f>
        <v>【39.88】</v>
      </c>
      <c r="CW6" s="33">
        <f>IF(CW7="",NA(),CW7)</f>
        <v>100</v>
      </c>
      <c r="CX6" s="33">
        <f t="shared" ref="CX6:DF6" si="11">IF(CX7="",NA(),CX7)</f>
        <v>100</v>
      </c>
      <c r="CY6" s="33">
        <f t="shared" si="11"/>
        <v>100</v>
      </c>
      <c r="CZ6" s="33">
        <f t="shared" si="11"/>
        <v>100</v>
      </c>
      <c r="DA6" s="33">
        <f t="shared" si="11"/>
        <v>100</v>
      </c>
      <c r="DB6" s="33">
        <f t="shared" si="11"/>
        <v>85.97</v>
      </c>
      <c r="DC6" s="33">
        <f t="shared" si="11"/>
        <v>86.89</v>
      </c>
      <c r="DD6" s="33">
        <f t="shared" si="11"/>
        <v>87.79</v>
      </c>
      <c r="DE6" s="33">
        <f t="shared" si="11"/>
        <v>88.34</v>
      </c>
      <c r="DF6" s="33">
        <f t="shared" si="11"/>
        <v>88.02</v>
      </c>
      <c r="DG6" s="32" t="str">
        <f>IF(DG7="","",IF(DG7="-","【-】","【"&amp;SUBSTITUTE(TEXT(DG7,"#,##0.00"),"-","△")&amp;"】"))</f>
        <v>【88.11】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【0.01】</v>
      </c>
    </row>
    <row r="7" spans="1:144" s="34" customFormat="1">
      <c r="A7" s="26"/>
      <c r="B7" s="35">
        <v>2014</v>
      </c>
      <c r="C7" s="35">
        <v>72087</v>
      </c>
      <c r="D7" s="35">
        <v>47</v>
      </c>
      <c r="E7" s="35">
        <v>17</v>
      </c>
      <c r="F7" s="35">
        <v>9</v>
      </c>
      <c r="G7" s="35">
        <v>0</v>
      </c>
      <c r="H7" s="35" t="s">
        <v>96</v>
      </c>
      <c r="I7" s="35" t="s">
        <v>97</v>
      </c>
      <c r="J7" s="35" t="s">
        <v>98</v>
      </c>
      <c r="K7" s="35" t="s">
        <v>99</v>
      </c>
      <c r="L7" s="35" t="s">
        <v>100</v>
      </c>
      <c r="M7" s="36" t="s">
        <v>101</v>
      </c>
      <c r="N7" s="36" t="s">
        <v>102</v>
      </c>
      <c r="O7" s="36">
        <v>0.06</v>
      </c>
      <c r="P7" s="36">
        <v>65.709999999999994</v>
      </c>
      <c r="Q7" s="36">
        <v>3321</v>
      </c>
      <c r="R7" s="36">
        <v>50829</v>
      </c>
      <c r="S7" s="36">
        <v>554.63</v>
      </c>
      <c r="T7" s="36">
        <v>91.64</v>
      </c>
      <c r="U7" s="36">
        <v>32</v>
      </c>
      <c r="V7" s="36">
        <v>0.01</v>
      </c>
      <c r="W7" s="36">
        <v>3200</v>
      </c>
      <c r="X7" s="36">
        <v>48.86</v>
      </c>
      <c r="Y7" s="36">
        <v>47</v>
      </c>
      <c r="Z7" s="36">
        <v>53.99</v>
      </c>
      <c r="AA7" s="36">
        <v>55.94</v>
      </c>
      <c r="AB7" s="36">
        <v>54.77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2982.98</v>
      </c>
      <c r="BF7" s="36">
        <v>2889.12</v>
      </c>
      <c r="BG7" s="36">
        <v>2687.69</v>
      </c>
      <c r="BH7" s="36">
        <v>2418.73</v>
      </c>
      <c r="BI7" s="36">
        <v>2379</v>
      </c>
      <c r="BJ7" s="36">
        <v>3517.27</v>
      </c>
      <c r="BK7" s="36">
        <v>2988.96</v>
      </c>
      <c r="BL7" s="36">
        <v>3055.24</v>
      </c>
      <c r="BM7" s="36">
        <v>2574.4699999999998</v>
      </c>
      <c r="BN7" s="36">
        <v>2784</v>
      </c>
      <c r="BO7" s="36">
        <v>2665.67</v>
      </c>
      <c r="BP7" s="36">
        <v>26.18</v>
      </c>
      <c r="BQ7" s="36">
        <v>24.04</v>
      </c>
      <c r="BR7" s="36">
        <v>31.76</v>
      </c>
      <c r="BS7" s="36">
        <v>35.96</v>
      </c>
      <c r="BT7" s="36">
        <v>33.96</v>
      </c>
      <c r="BU7" s="36">
        <v>23.57</v>
      </c>
      <c r="BV7" s="36">
        <v>26.99</v>
      </c>
      <c r="BW7" s="36">
        <v>29.25</v>
      </c>
      <c r="BX7" s="36">
        <v>31.04</v>
      </c>
      <c r="BY7" s="36">
        <v>29.21</v>
      </c>
      <c r="BZ7" s="36">
        <v>30.5</v>
      </c>
      <c r="CA7" s="36">
        <v>609.44000000000005</v>
      </c>
      <c r="CB7" s="36">
        <v>698.75</v>
      </c>
      <c r="CC7" s="36">
        <v>530.22</v>
      </c>
      <c r="CD7" s="36">
        <v>472.7</v>
      </c>
      <c r="CE7" s="36">
        <v>504.71</v>
      </c>
      <c r="CF7" s="36">
        <v>746.34</v>
      </c>
      <c r="CG7" s="36">
        <v>663.6</v>
      </c>
      <c r="CH7" s="36">
        <v>622.30999999999995</v>
      </c>
      <c r="CI7" s="36">
        <v>589.39</v>
      </c>
      <c r="CJ7" s="36">
        <v>620.01</v>
      </c>
      <c r="CK7" s="36">
        <v>601.39</v>
      </c>
      <c r="CL7" s="36">
        <v>64.290000000000006</v>
      </c>
      <c r="CM7" s="36">
        <v>64.290000000000006</v>
      </c>
      <c r="CN7" s="36">
        <v>78.569999999999993</v>
      </c>
      <c r="CO7" s="36">
        <v>85.71</v>
      </c>
      <c r="CP7" s="36">
        <v>71.430000000000007</v>
      </c>
      <c r="CQ7" s="36">
        <v>36.83</v>
      </c>
      <c r="CR7" s="36">
        <v>38.97</v>
      </c>
      <c r="CS7" s="36">
        <v>39.119999999999997</v>
      </c>
      <c r="CT7" s="36">
        <v>41.24</v>
      </c>
      <c r="CU7" s="36">
        <v>43.1</v>
      </c>
      <c r="CV7" s="36">
        <v>39.880000000000003</v>
      </c>
      <c r="CW7" s="36">
        <v>100</v>
      </c>
      <c r="CX7" s="36">
        <v>100</v>
      </c>
      <c r="CY7" s="36">
        <v>100</v>
      </c>
      <c r="CZ7" s="36">
        <v>100</v>
      </c>
      <c r="DA7" s="36">
        <v>100</v>
      </c>
      <c r="DB7" s="36">
        <v>85.97</v>
      </c>
      <c r="DC7" s="36">
        <v>86.89</v>
      </c>
      <c r="DD7" s="36">
        <v>87.79</v>
      </c>
      <c r="DE7" s="36">
        <v>88.34</v>
      </c>
      <c r="DF7" s="36">
        <v>88.02</v>
      </c>
      <c r="DG7" s="36">
        <v>88.11</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2016-02-15T01:05:04Z</cp:lastPrinted>
  <dcterms:created xsi:type="dcterms:W3CDTF">2016-02-03T09:22:43Z</dcterms:created>
  <dcterms:modified xsi:type="dcterms:W3CDTF">2016-02-15T01:05:06Z</dcterms:modified>
  <cp:category/>
</cp:coreProperties>
</file>