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財政係（石川）\H27石川\01_起債・公営企業会計関係\05_各種照会関係\公営企業に係る「経営比較分析表」の分析等について（依頼）\各課回答\下水道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<sst xmlns="http://schemas.openxmlformats.org/spreadsheetml/2006/main" count="221" uniqueCount="111">
  <si>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</si>
  <si>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</si>
  <si>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</si>
  <si>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</si>
  <si>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</si>
  <si>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</si>
  <si>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</si>
  <si>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</si>
  <si>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</si>
  <si>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</si>
  <si>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</si>
  <si>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</si>
  <si>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</si>
  <si>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</si>
  <si>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</si>
  <si>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</si>
  <si>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</si>
  <si>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</si>
  <si>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</si>
  <si>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</si>
  <si>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</si>
  <si>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</si>
  <si>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</si>
  <si>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</si>
  <si>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</si>
  <si>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</si>
  <si>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</si>
  <si>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</si>
  <si>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</si>
  <si>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</si>
  <si>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</si>
  <si>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</si>
  <si>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</si>
  <si>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</si>
  <si>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</si>
  <si>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</si>
  <si>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</si>
  <si>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</si>
  <si>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</si>
  <si>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</si>
  <si>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</si>
  <si>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</si>
  <si>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</si>
  <si>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</si>
  <si>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</si>
  <si>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</si>
  <si>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</si>
  <si>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</si>
  <si>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</si>
  <si>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</si>
  <si>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</si>
  <si>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</si>
  <si>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</si>
  <si>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</si>
  <si>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</si>
  <si>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</si>
  <si>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</si>
  <si>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</si>
  <si>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</si>
  <si>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</si>
  <si>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</si>
  <si>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</si>
  <si>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</si>
  <si>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</si>
  <si>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</si>
  <si>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</si>
  <si>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</si>
  <si>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</si>
  <si>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</si>
  <si>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</si>
  <si>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</si>
  <si>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</si>
  <si>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</si>
  <si>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</si>
  <si>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</si>
  <si>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</si>
  <si>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</si>
  <si>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</si>
  <si>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</si>
  <si>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</si>
  <si>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</si>
  <si>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</si>
  <si>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</si>
  <si>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</si>
  <si>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</si>
  <si>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</si>
  <si>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</si>
  <si>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</si>
  <si>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</si>
  <si>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</si>
  <si>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</si>
  <si>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</si>
  <si>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</si>
  <si>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</si>
  <si>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</si>
  <si>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</si>
  <si>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白河市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</si>
  <si>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</si>
  <si>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</si>
  <si>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</si>
  <si>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</si>
  <si>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</si>
  <si>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</si>
  <si>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</si>
  <si>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</si>
  <si>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</si>
  <si>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</si>
  <si>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</si>
  <si>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老朽化に伴う施設設備の更新（機能強化事業）を計画的に進め、安定した汚水処理を継続していく必要がある。また、人口減少による使用料収入の減少が想定されるので、処理区域内接続率向上に一層取り組む必要がある。
　平成32年4月に公営企業会計を適用する予定であり、中長期的に安定した経営を行うため、経営分析を行っていくとともに、汚水処理コストの削減に努めるとともに。適正な使用料について、負担の公平の観点から、市民の理解を得られるよう検討を進める必要がある。</t>
    <phoneticPr fontId="4"/>
  </si>
  <si>
    <t>　供用開始から30年を経過した施設や１５～２０年を経過する処理場について、機能を維持していくため老朽化対策事業（機能強化事業）を計画的に実施していく。
　東日本大震災により、被災管渠の修繕等を実施したが、表面上判別できないストレスを受けている部分があると想定され、更新費用がさらに増大することも考えられる。</t>
    <phoneticPr fontId="4"/>
  </si>
  <si>
    <t>　排水処理施設の整備が終了したことにより、今後は老朽化対策事業を計画的に実施していく予定である。
　平成２５年度の一時的な収益的収支比率の低下は、地方債を低金利のものに借り換えたことが主な要因である。
  整備事業が終了したことにより、企業債残高は年々減少するが、新たに老朽化対策である機能強化事業を実施していくため、起債残高の減少は緩やかなものとなる。
　経費回収率が類似団体と比較して低水準であることから、改善に向けた取り組みが必要である。
　近年の人口減少により、今後、計画流入水量に到達することが困難であると予想され、また、新規整備事業は終了していることから、処理区域内において接続率の上昇に取り組む必要がある。</t>
    <rPh sb="57" eb="60">
      <t>イチジテキ</t>
    </rPh>
    <rPh sb="69" eb="71">
      <t>テイカ</t>
    </rPh>
    <rPh sb="77" eb="80">
      <t>テイキンリ</t>
    </rPh>
    <rPh sb="84" eb="85">
      <t>カ</t>
    </rPh>
    <rPh sb="86" eb="8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</si>
</sst>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0.11</c:v>
                </c:pt>
                <c:pt idx="2">
                  <c:v>3.3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75536"/>
        <c:axId val="31227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0.01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75536"/>
        <c:axId val="312275928"/>
      </c:lineChart>
      <c:dateAx>
        <c:axId val="31227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275928"/>
        <c:crosses val="autoZero"/>
        <c:auto val="1"/>
        <c:lblOffset val="100"/>
        <c:baseTimeUnit val="years"/>
      </c:dateAx>
      <c:valAx>
        <c:axId val="31227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7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65.290000000000006</c:v>
                </c:pt>
                <c:pt idx="1">
                  <c:v>63.06</c:v>
                </c:pt>
                <c:pt idx="2">
                  <c:v>66.41</c:v>
                </c:pt>
                <c:pt idx="3">
                  <c:v>50.19</c:v>
                </c:pt>
                <c:pt idx="4">
                  <c:v>69.66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77104"/>
        <c:axId val="31227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77104"/>
        <c:axId val="312277496"/>
      </c:lineChart>
      <c:dateAx>
        <c:axId val="31227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277496"/>
        <c:crosses val="autoZero"/>
        <c:auto val="1"/>
        <c:lblOffset val="100"/>
        <c:baseTimeUnit val="years"/>
      </c:dateAx>
      <c:valAx>
        <c:axId val="31227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7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13160"/>
        <c:axId val="31561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3160"/>
        <c:axId val="315613552"/>
      </c:lineChart>
      <c:dateAx>
        <c:axId val="31561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613552"/>
        <c:crosses val="autoZero"/>
        <c:auto val="1"/>
        <c:lblOffset val="100"/>
        <c:baseTimeUnit val="years"/>
      </c:dateAx>
      <c:valAx>
        <c:axId val="31561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61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14728"/>
        <c:axId val="31561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4728"/>
        <c:axId val="315615120"/>
      </c:lineChart>
      <c:dateAx>
        <c:axId val="315614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615120"/>
        <c:crosses val="autoZero"/>
        <c:auto val="1"/>
        <c:lblOffset val="100"/>
        <c:baseTimeUnit val="years"/>
      </c:dateAx>
      <c:valAx>
        <c:axId val="31561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61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16296"/>
        <c:axId val="31561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6296"/>
        <c:axId val="315616688"/>
      </c:lineChart>
      <c:dateAx>
        <c:axId val="315616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616688"/>
        <c:crosses val="autoZero"/>
        <c:auto val="1"/>
        <c:lblOffset val="100"/>
        <c:baseTimeUnit val="years"/>
      </c:dateAx>
      <c:valAx>
        <c:axId val="31561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616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17864"/>
        <c:axId val="31561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7864"/>
        <c:axId val="315618256"/>
      </c:lineChart>
      <c:dateAx>
        <c:axId val="315617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618256"/>
        <c:crosses val="autoZero"/>
        <c:auto val="1"/>
        <c:lblOffset val="100"/>
        <c:baseTimeUnit val="years"/>
      </c:dateAx>
      <c:valAx>
        <c:axId val="31561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617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863.18</c:v>
                </c:pt>
                <c:pt idx="1">
                  <c:v>1346.05</c:v>
                </c:pt>
                <c:pt idx="2">
                  <c:v>1293.6500000000001</c:v>
                </c:pt>
                <c:pt idx="3">
                  <c:v>1322.14</c:v>
                </c:pt>
                <c:pt idx="4">
                  <c:v>1305.1500000000001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619432"/>
        <c:axId val="31561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547.95000000000005</c:v>
                </c:pt>
                <c:pt idx="4">
                  <c:v>632.94000000000005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9432"/>
        <c:axId val="315619824"/>
      </c:lineChart>
      <c:dateAx>
        <c:axId val="315619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619824"/>
        <c:crosses val="autoZero"/>
        <c:auto val="1"/>
        <c:lblOffset val="100"/>
        <c:baseTimeUnit val="years"/>
      </c:dateAx>
      <c:valAx>
        <c:axId val="31561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619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66.02</c:v>
                </c:pt>
                <c:pt idx="1">
                  <c:v>21.32</c:v>
                </c:pt>
                <c:pt idx="2">
                  <c:v>19.899999999999999</c:v>
                </c:pt>
                <c:pt idx="3">
                  <c:v>46.72</c:v>
                </c:pt>
                <c:pt idx="4">
                  <c:v>39.83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42552"/>
        <c:axId val="31584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64.86</c:v>
                </c:pt>
                <c:pt idx="4">
                  <c:v>62.3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42552"/>
        <c:axId val="315842944"/>
      </c:lineChart>
      <c:dateAx>
        <c:axId val="315842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842944"/>
        <c:crosses val="autoZero"/>
        <c:auto val="1"/>
        <c:lblOffset val="100"/>
        <c:baseTimeUnit val="years"/>
      </c:dateAx>
      <c:valAx>
        <c:axId val="31584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842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224.63</c:v>
                </c:pt>
                <c:pt idx="1">
                  <c:v>653.77</c:v>
                </c:pt>
                <c:pt idx="2">
                  <c:v>756.8</c:v>
                </c:pt>
                <c:pt idx="3">
                  <c:v>321.86</c:v>
                </c:pt>
                <c:pt idx="4">
                  <c:v>388.21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44120"/>
        <c:axId val="3158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214.41</c:v>
                </c:pt>
                <c:pt idx="4">
                  <c:v>235.07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44120"/>
        <c:axId val="315844512"/>
      </c:lineChart>
      <c:dateAx>
        <c:axId val="315844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844512"/>
        <c:crosses val="autoZero"/>
        <c:auto val="1"/>
        <c:lblOffset val="100"/>
        <c:baseTimeUnit val="years"/>
      </c:dateAx>
      <c:valAx>
        <c:axId val="3158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844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48.21</c:v>
                </c:pt>
                <c:pt idx="1">
                  <c:v>43.5</c:v>
                </c:pt>
                <c:pt idx="2">
                  <c:v>47.21</c:v>
                </c:pt>
                <c:pt idx="3">
                  <c:v>42.89</c:v>
                </c:pt>
                <c:pt idx="4">
                  <c:v>41.53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45688"/>
        <c:axId val="3158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60.63</c:v>
                </c:pt>
                <c:pt idx="4">
                  <c:v>58.47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45688"/>
        <c:axId val="315846080"/>
      </c:lineChart>
      <c:dateAx>
        <c:axId val="315845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846080"/>
        <c:crosses val="autoZero"/>
        <c:auto val="1"/>
        <c:lblOffset val="100"/>
        <c:baseTimeUnit val="years"/>
      </c:dateAx>
      <c:valAx>
        <c:axId val="3158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84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81.69</c:v>
                </c:pt>
                <c:pt idx="1">
                  <c:v>83.07</c:v>
                </c:pt>
                <c:pt idx="2">
                  <c:v>81.93</c:v>
                </c:pt>
                <c:pt idx="3">
                  <c:v>80.81</c:v>
                </c:pt>
                <c:pt idx="4">
                  <c:v>88.28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47256"/>
        <c:axId val="31584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88.66</c:v>
                </c:pt>
                <c:pt idx="4">
                  <c:v>88.58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47256"/>
        <c:axId val="315847648"/>
      </c:lineChart>
      <c:dateAx>
        <c:axId val="31584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847648"/>
        <c:crosses val="autoZero"/>
        <c:auto val="1"/>
        <c:lblOffset val="100"/>
        <c:baseTimeUnit val="years"/>
      </c:dateAx>
      <c:valAx>
        <c:axId val="31584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84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B17" zoomScale="90" zoomScaleNormal="9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白河市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63186</v>
      </c>
      <c r="AM8" s="64"/>
      <c r="AN8" s="64"/>
      <c r="AO8" s="64"/>
      <c r="AP8" s="64"/>
      <c r="AQ8" s="64"/>
      <c r="AR8" s="64"/>
      <c r="AS8" s="64"/>
      <c r="AT8" s="63">
        <f>データ!S6</f>
        <v>305.32</v>
      </c>
      <c r="AU8" s="63"/>
      <c r="AV8" s="63"/>
      <c r="AW8" s="63"/>
      <c r="AX8" s="63"/>
      <c r="AY8" s="63"/>
      <c r="AZ8" s="63"/>
      <c r="BA8" s="63"/>
      <c r="BB8" s="63">
        <f>データ!T6</f>
        <v>206.95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26.53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2786</v>
      </c>
      <c r="AE10" s="64"/>
      <c r="AF10" s="64"/>
      <c r="AG10" s="64"/>
      <c r="AH10" s="64"/>
      <c r="AI10" s="64"/>
      <c r="AJ10" s="64"/>
      <c r="AK10" s="2"/>
      <c r="AL10" s="64">
        <f>データ!U6</f>
        <v>16707</v>
      </c>
      <c r="AM10" s="64"/>
      <c r="AN10" s="64"/>
      <c r="AO10" s="64"/>
      <c r="AP10" s="64"/>
      <c r="AQ10" s="64"/>
      <c r="AR10" s="64"/>
      <c r="AS10" s="64"/>
      <c r="AT10" s="63">
        <f>データ!V6</f>
        <v>20.39</v>
      </c>
      <c r="AU10" s="63"/>
      <c r="AV10" s="63"/>
      <c r="AW10" s="63"/>
      <c r="AX10" s="63"/>
      <c r="AY10" s="63"/>
      <c r="AZ10" s="63"/>
      <c r="BA10" s="63"/>
      <c r="BB10" s="63">
        <f>データ!W6</f>
        <v>819.37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72052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白河市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26.53</v>
      </c>
      <c r="P6" s="32">
        <f t="shared" si="3"/>
        <v>100</v>
      </c>
      <c r="Q6" s="32">
        <f t="shared" si="3"/>
        <v>2786</v>
      </c>
      <c r="R6" s="32">
        <f t="shared" si="3"/>
        <v>63186</v>
      </c>
      <c r="S6" s="32">
        <f t="shared" si="3"/>
        <v>305.32</v>
      </c>
      <c r="T6" s="32">
        <f t="shared" si="3"/>
        <v>206.95</v>
      </c>
      <c r="U6" s="32">
        <f t="shared" si="3"/>
        <v>16707</v>
      </c>
      <c r="V6" s="32">
        <f t="shared" si="3"/>
        <v>20.39</v>
      </c>
      <c r="W6" s="32">
        <f t="shared" si="3"/>
        <v>819.37</v>
      </c>
      <c r="X6" s="33">
        <f>IF(X7="",NA(),X7)</f>
        <v>65.290000000000006</v>
      </c>
      <c r="Y6" s="33">
        <f t="shared" ref="Y6:AG6" si="4">IF(Y7="",NA(),Y7)</f>
        <v>63.06</v>
      </c>
      <c r="Z6" s="33">
        <f t="shared" si="4"/>
        <v>66.41</v>
      </c>
      <c r="AA6" s="33">
        <f t="shared" si="4"/>
        <v>50.19</v>
      </c>
      <c r="AB6" s="33">
        <f t="shared" si="4"/>
        <v>69.66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863.18</v>
      </c>
      <c r="BF6" s="33">
        <f t="shared" ref="BF6:BN6" si="7">IF(BF7="",NA(),BF7)</f>
        <v>1346.05</v>
      </c>
      <c r="BG6" s="33">
        <f t="shared" si="7"/>
        <v>1293.6500000000001</v>
      </c>
      <c r="BH6" s="33">
        <f t="shared" si="7"/>
        <v>1322.14</v>
      </c>
      <c r="BI6" s="33">
        <f t="shared" si="7"/>
        <v>1305.1500000000001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547.95000000000005</v>
      </c>
      <c r="BN6" s="33">
        <f t="shared" si="7"/>
        <v>632.94000000000005</v>
      </c>
      <c r="BO6" s="32" t="str">
        <f>IF(BO7="","",IF(BO7="-","【-】","【"&amp;SUBSTITUTE(TEXT(BO7,"#,##0.00"),"-","△")&amp;"】"))</f>
        <v>【992.47】</v>
      </c>
      <c r="BP6" s="33">
        <f>IF(BP7="",NA(),BP7)</f>
        <v>66.02</v>
      </c>
      <c r="BQ6" s="33">
        <f t="shared" ref="BQ6:BY6" si="8">IF(BQ7="",NA(),BQ7)</f>
        <v>21.32</v>
      </c>
      <c r="BR6" s="33">
        <f t="shared" si="8"/>
        <v>19.899999999999999</v>
      </c>
      <c r="BS6" s="33">
        <f t="shared" si="8"/>
        <v>46.72</v>
      </c>
      <c r="BT6" s="33">
        <f t="shared" si="8"/>
        <v>39.83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64.86</v>
      </c>
      <c r="BY6" s="33">
        <f t="shared" si="8"/>
        <v>62.3</v>
      </c>
      <c r="BZ6" s="32" t="str">
        <f>IF(BZ7="","",IF(BZ7="-","【-】","【"&amp;SUBSTITUTE(TEXT(BZ7,"#,##0.00"),"-","△")&amp;"】"))</f>
        <v>【51.49】</v>
      </c>
      <c r="CA6" s="33">
        <f>IF(CA7="",NA(),CA7)</f>
        <v>224.63</v>
      </c>
      <c r="CB6" s="33">
        <f t="shared" ref="CB6:CJ6" si="9">IF(CB7="",NA(),CB7)</f>
        <v>653.77</v>
      </c>
      <c r="CC6" s="33">
        <f t="shared" si="9"/>
        <v>756.8</v>
      </c>
      <c r="CD6" s="33">
        <f t="shared" si="9"/>
        <v>321.86</v>
      </c>
      <c r="CE6" s="33">
        <f t="shared" si="9"/>
        <v>388.21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214.41</v>
      </c>
      <c r="CJ6" s="33">
        <f t="shared" si="9"/>
        <v>235.07</v>
      </c>
      <c r="CK6" s="32" t="str">
        <f>IF(CK7="","",IF(CK7="-","【-】","【"&amp;SUBSTITUTE(TEXT(CK7,"#,##0.00"),"-","△")&amp;"】"))</f>
        <v>【295.10】</v>
      </c>
      <c r="CL6" s="33">
        <f>IF(CL7="",NA(),CL7)</f>
        <v>48.21</v>
      </c>
      <c r="CM6" s="33">
        <f t="shared" ref="CM6:CU6" si="10">IF(CM7="",NA(),CM7)</f>
        <v>43.5</v>
      </c>
      <c r="CN6" s="33">
        <f t="shared" si="10"/>
        <v>47.21</v>
      </c>
      <c r="CO6" s="33">
        <f t="shared" si="10"/>
        <v>42.89</v>
      </c>
      <c r="CP6" s="33">
        <f t="shared" si="10"/>
        <v>41.53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60.63</v>
      </c>
      <c r="CU6" s="33">
        <f t="shared" si="10"/>
        <v>58.47</v>
      </c>
      <c r="CV6" s="32" t="str">
        <f>IF(CV7="","",IF(CV7="-","【-】","【"&amp;SUBSTITUTE(TEXT(CV7,"#,##0.00"),"-","△")&amp;"】"))</f>
        <v>【53.32】</v>
      </c>
      <c r="CW6" s="33">
        <f>IF(CW7="",NA(),CW7)</f>
        <v>81.69</v>
      </c>
      <c r="CX6" s="33">
        <f t="shared" ref="CX6:DF6" si="11">IF(CX7="",NA(),CX7)</f>
        <v>83.07</v>
      </c>
      <c r="CY6" s="33">
        <f t="shared" si="11"/>
        <v>81.93</v>
      </c>
      <c r="CZ6" s="33">
        <f t="shared" si="11"/>
        <v>80.81</v>
      </c>
      <c r="DA6" s="33">
        <f t="shared" si="11"/>
        <v>88.28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88.66</v>
      </c>
      <c r="DF6" s="33">
        <f t="shared" si="11"/>
        <v>88.58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0.11</v>
      </c>
      <c r="EF6" s="33">
        <f t="shared" si="14"/>
        <v>3.3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0.01</v>
      </c>
      <c r="EM6" s="33">
        <f t="shared" si="14"/>
        <v>0.03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72052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26.53</v>
      </c>
      <c r="P7" s="36">
        <v>100</v>
      </c>
      <c r="Q7" s="36">
        <v>2786</v>
      </c>
      <c r="R7" s="36">
        <v>63186</v>
      </c>
      <c r="S7" s="36">
        <v>305.32</v>
      </c>
      <c r="T7" s="36">
        <v>206.95</v>
      </c>
      <c r="U7" s="36">
        <v>16707</v>
      </c>
      <c r="V7" s="36">
        <v>20.39</v>
      </c>
      <c r="W7" s="36">
        <v>819.37</v>
      </c>
      <c r="X7" s="36">
        <v>65.290000000000006</v>
      </c>
      <c r="Y7" s="36">
        <v>63.06</v>
      </c>
      <c r="Z7" s="36">
        <v>66.41</v>
      </c>
      <c r="AA7" s="36">
        <v>50.19</v>
      </c>
      <c r="AB7" s="36">
        <v>69.66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863.18</v>
      </c>
      <c r="BF7" s="36">
        <v>1346.05</v>
      </c>
      <c r="BG7" s="36">
        <v>1293.6500000000001</v>
      </c>
      <c r="BH7" s="36">
        <v>1322.14</v>
      </c>
      <c r="BI7" s="36">
        <v>1305.1500000000001</v>
      </c>
      <c r="BJ7" s="36">
        <v>1267.26</v>
      </c>
      <c r="BK7" s="36">
        <v>1239.2</v>
      </c>
      <c r="BL7" s="36">
        <v>1197.82</v>
      </c>
      <c r="BM7" s="36">
        <v>547.95000000000005</v>
      </c>
      <c r="BN7" s="36">
        <v>632.94000000000005</v>
      </c>
      <c r="BO7" s="36">
        <v>992.47</v>
      </c>
      <c r="BP7" s="36">
        <v>66.02</v>
      </c>
      <c r="BQ7" s="36">
        <v>21.32</v>
      </c>
      <c r="BR7" s="36">
        <v>19.899999999999999</v>
      </c>
      <c r="BS7" s="36">
        <v>46.72</v>
      </c>
      <c r="BT7" s="36">
        <v>39.83</v>
      </c>
      <c r="BU7" s="36">
        <v>53.42</v>
      </c>
      <c r="BV7" s="36">
        <v>51.56</v>
      </c>
      <c r="BW7" s="36">
        <v>51.03</v>
      </c>
      <c r="BX7" s="36">
        <v>64.86</v>
      </c>
      <c r="BY7" s="36">
        <v>62.3</v>
      </c>
      <c r="BZ7" s="36">
        <v>51.49</v>
      </c>
      <c r="CA7" s="36">
        <v>224.63</v>
      </c>
      <c r="CB7" s="36">
        <v>653.77</v>
      </c>
      <c r="CC7" s="36">
        <v>756.8</v>
      </c>
      <c r="CD7" s="36">
        <v>321.86</v>
      </c>
      <c r="CE7" s="36">
        <v>388.21</v>
      </c>
      <c r="CF7" s="36">
        <v>269.12</v>
      </c>
      <c r="CG7" s="36">
        <v>283.26</v>
      </c>
      <c r="CH7" s="36">
        <v>289.60000000000002</v>
      </c>
      <c r="CI7" s="36">
        <v>214.41</v>
      </c>
      <c r="CJ7" s="36">
        <v>235.07</v>
      </c>
      <c r="CK7" s="36">
        <v>295.10000000000002</v>
      </c>
      <c r="CL7" s="36">
        <v>48.21</v>
      </c>
      <c r="CM7" s="36">
        <v>43.5</v>
      </c>
      <c r="CN7" s="36">
        <v>47.21</v>
      </c>
      <c r="CO7" s="36">
        <v>42.89</v>
      </c>
      <c r="CP7" s="36">
        <v>41.53</v>
      </c>
      <c r="CQ7" s="36">
        <v>54.23</v>
      </c>
      <c r="CR7" s="36">
        <v>55.2</v>
      </c>
      <c r="CS7" s="36">
        <v>54.74</v>
      </c>
      <c r="CT7" s="36">
        <v>60.63</v>
      </c>
      <c r="CU7" s="36">
        <v>58.47</v>
      </c>
      <c r="CV7" s="36">
        <v>53.32</v>
      </c>
      <c r="CW7" s="36">
        <v>81.69</v>
      </c>
      <c r="CX7" s="36">
        <v>83.07</v>
      </c>
      <c r="CY7" s="36">
        <v>81.93</v>
      </c>
      <c r="CZ7" s="36">
        <v>80.81</v>
      </c>
      <c r="DA7" s="36">
        <v>88.28</v>
      </c>
      <c r="DB7" s="36">
        <v>83.61</v>
      </c>
      <c r="DC7" s="36">
        <v>83.73</v>
      </c>
      <c r="DD7" s="36">
        <v>83.88</v>
      </c>
      <c r="DE7" s="36">
        <v>88.66</v>
      </c>
      <c r="DF7" s="36">
        <v>88.58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0.11</v>
      </c>
      <c r="EF7" s="36">
        <v>3.3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0.01</v>
      </c>
      <c r="EM7" s="36">
        <v>0.03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default</cp:lastModifiedBy>
  <cp:lastPrinted>2016-02-12T06:29:05Z</cp:lastPrinted>
  <dcterms:created xsi:type="dcterms:W3CDTF">2016-02-03T09:10:02Z</dcterms:created>
  <dcterms:modified xsi:type="dcterms:W3CDTF">2016-02-15T08:34:56Z</dcterms:modified>
  <cp:category/>
</cp:coreProperties>
</file>