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95" activeTab="0"/>
  </bookViews>
  <sheets>
    <sheet name="ＢＳ（図）" sheetId="1" r:id="rId1"/>
  </sheets>
  <definedNames>
    <definedName name="_xlnm.Print_Area" localSheetId="0">'ＢＳ（図）'!$B$1:$R$59</definedName>
  </definedNames>
  <calcPr fullCalcOnLoad="1"/>
</workbook>
</file>

<file path=xl/sharedStrings.xml><?xml version="1.0" encoding="utf-8"?>
<sst xmlns="http://schemas.openxmlformats.org/spreadsheetml/2006/main" count="208" uniqueCount="165">
  <si>
    <t>庁舎減価償却累計額</t>
  </si>
  <si>
    <t>診療材料</t>
  </si>
  <si>
    <t>資　　　　　　本　　　『合　　　計』　　　　　</t>
  </si>
  <si>
    <t>負　　債　･　資　　本　　　『合　　　計』　　　　　</t>
  </si>
  <si>
    <t>（単位：千円）</t>
  </si>
  <si>
    <t>庁舎用土地</t>
  </si>
  <si>
    <t>公舎用土地</t>
  </si>
  <si>
    <t>固</t>
  </si>
  <si>
    <t>その他土地</t>
  </si>
  <si>
    <t>定</t>
  </si>
  <si>
    <t>庁          舎</t>
  </si>
  <si>
    <t>有</t>
  </si>
  <si>
    <t>固</t>
  </si>
  <si>
    <t>公          舎</t>
  </si>
  <si>
    <t>資</t>
  </si>
  <si>
    <t>負</t>
  </si>
  <si>
    <t>公舎減価償却累計額</t>
  </si>
  <si>
    <t>その他建物</t>
  </si>
  <si>
    <t>流</t>
  </si>
  <si>
    <t>その他建物減価償却累計額</t>
  </si>
  <si>
    <t>定</t>
  </si>
  <si>
    <t>医業未払金（現年度）</t>
  </si>
  <si>
    <t>構   築   物</t>
  </si>
  <si>
    <t>医業外未払金</t>
  </si>
  <si>
    <t>構築物減価償却累計額</t>
  </si>
  <si>
    <t>器 械 備 品</t>
  </si>
  <si>
    <t>その他未払金（現年度）</t>
  </si>
  <si>
    <t>器械備品減価償却累計額</t>
  </si>
  <si>
    <t>資</t>
  </si>
  <si>
    <t>車          両</t>
  </si>
  <si>
    <t>形</t>
  </si>
  <si>
    <t>車両減価償却累計額</t>
  </si>
  <si>
    <t>預  り  金</t>
  </si>
  <si>
    <t>有形固定資産　『計』</t>
  </si>
  <si>
    <t>産</t>
  </si>
  <si>
    <t>債</t>
  </si>
  <si>
    <t>預り有価証券</t>
  </si>
  <si>
    <t>無</t>
  </si>
  <si>
    <t>形</t>
  </si>
  <si>
    <t>無形固定資産　『計』</t>
  </si>
  <si>
    <t>流　動　負　債　『計』</t>
  </si>
  <si>
    <t>現          金</t>
  </si>
  <si>
    <t>預          金</t>
  </si>
  <si>
    <t>本</t>
  </si>
  <si>
    <t>医業未収金</t>
  </si>
  <si>
    <t>資</t>
  </si>
  <si>
    <t>　現年度医業未収金</t>
  </si>
  <si>
    <t>流</t>
  </si>
  <si>
    <t>　過年度医業未収金</t>
  </si>
  <si>
    <t>資　　本　　金　『計』</t>
  </si>
  <si>
    <t>医業外未収金</t>
  </si>
  <si>
    <t>　現年度医業外未収金</t>
  </si>
  <si>
    <t>動</t>
  </si>
  <si>
    <t>受贈財産評価額</t>
  </si>
  <si>
    <t>剰</t>
  </si>
  <si>
    <t>寄  附  金</t>
  </si>
  <si>
    <t>補  助  金</t>
  </si>
  <si>
    <t>　現年度その他未収金</t>
  </si>
  <si>
    <t>資</t>
  </si>
  <si>
    <t>その他資本剰余金</t>
  </si>
  <si>
    <t>　過年度その他未収金</t>
  </si>
  <si>
    <t>余</t>
  </si>
  <si>
    <t>薬       品</t>
  </si>
  <si>
    <t>産</t>
  </si>
  <si>
    <t>当年度未処理欠損金</t>
  </si>
  <si>
    <t>産</t>
  </si>
  <si>
    <t>　繰越欠損金年度末残高</t>
  </si>
  <si>
    <t>食事材料</t>
  </si>
  <si>
    <t>　当年度純利益</t>
  </si>
  <si>
    <t>燃       料</t>
  </si>
  <si>
    <t>その他前払金</t>
  </si>
  <si>
    <t>剰　　余　　金　『計』</t>
  </si>
  <si>
    <t>資　　　　　産　　　『合　　　計』　　　　　</t>
  </si>
  <si>
    <t>投　　　　資　『計』</t>
  </si>
  <si>
    <t>固  定  資  産『計』</t>
  </si>
  <si>
    <t>流　動  資  産『計』</t>
  </si>
  <si>
    <t xml:space="preserve"> 構  築  物</t>
  </si>
  <si>
    <t xml:space="preserve"> 器械備品</t>
  </si>
  <si>
    <t xml:space="preserve"> 車      両</t>
  </si>
  <si>
    <t xml:space="preserve"> 建設仮勘定</t>
  </si>
  <si>
    <t xml:space="preserve"> その他有形固定資産</t>
  </si>
  <si>
    <t xml:space="preserve"> 電話加入権</t>
  </si>
  <si>
    <t xml:space="preserve"> その他無形固定資産</t>
  </si>
  <si>
    <t xml:space="preserve"> 未  収  金</t>
  </si>
  <si>
    <t xml:space="preserve"> 前　払　金</t>
  </si>
  <si>
    <t xml:space="preserve"> 利益剰余金</t>
  </si>
  <si>
    <t xml:space="preserve"> その他流動負債</t>
  </si>
  <si>
    <t xml:space="preserve"> 未  払  金</t>
  </si>
  <si>
    <t xml:space="preserve"> 他会計借入金</t>
  </si>
  <si>
    <t>投</t>
  </si>
  <si>
    <t>資</t>
  </si>
  <si>
    <t>固　定　負　債　『計』</t>
  </si>
  <si>
    <t>前払消費税及び地方消費税</t>
  </si>
  <si>
    <t>その他流動負債</t>
  </si>
  <si>
    <t>繰  延  勘  定 『計』</t>
  </si>
  <si>
    <t>その他流動資産</t>
  </si>
  <si>
    <t>　　うち未払消費税</t>
  </si>
  <si>
    <t>退職給与金</t>
  </si>
  <si>
    <t>前払金</t>
  </si>
  <si>
    <t>その他前払金</t>
  </si>
  <si>
    <t xml:space="preserve"> </t>
  </si>
  <si>
    <t>その他未収金</t>
  </si>
  <si>
    <t>　</t>
  </si>
  <si>
    <t>　過年度医業外未収金</t>
  </si>
  <si>
    <t>請負工事費</t>
  </si>
  <si>
    <t>設計監理費</t>
  </si>
  <si>
    <t xml:space="preserve">  未収消費税及び地方消費税</t>
  </si>
  <si>
    <t>仮受消費税及び地方消費税</t>
  </si>
  <si>
    <t xml:space="preserve"> 基　　　金</t>
  </si>
  <si>
    <t xml:space="preserve"> その他投資</t>
  </si>
  <si>
    <t xml:space="preserve"> 長期貸付金</t>
  </si>
  <si>
    <t>２　　平成26年度　貸借対照表　</t>
  </si>
  <si>
    <t xml:space="preserve">  破産更生債権振替額</t>
  </si>
  <si>
    <t xml:space="preserve">貸倒引当金 </t>
  </si>
  <si>
    <t>仮払消費税及び地方消費税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</si>
  <si>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</si>
  <si>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</si>
  <si>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</si>
  <si>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</si>
  <si>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</si>
  <si>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</si>
  <si>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</si>
  <si>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建設改良費等の財源に充てるための企業債</t>
  </si>
  <si>
    <t>建設改良費等の財源に充てるための他会計借入金</t>
  </si>
  <si>
    <t>退職給付引当金</t>
  </si>
  <si>
    <t>負</t>
  </si>
  <si>
    <t>債</t>
  </si>
  <si>
    <t>　</t>
  </si>
  <si>
    <t>　</t>
  </si>
  <si>
    <t>　</t>
  </si>
  <si>
    <t xml:space="preserve"> 引　当　金</t>
  </si>
  <si>
    <t>本</t>
  </si>
  <si>
    <t>金</t>
  </si>
  <si>
    <t>　</t>
  </si>
  <si>
    <t xml:space="preserve"> </t>
  </si>
  <si>
    <t>賞与引当金</t>
  </si>
  <si>
    <t>負　　　債　　　『合　　　計』　　　　　</t>
  </si>
  <si>
    <t>繰　延　収　益　『計』</t>
  </si>
  <si>
    <t>動</t>
  </si>
  <si>
    <t>繰</t>
  </si>
  <si>
    <t>延</t>
  </si>
  <si>
    <t>収</t>
  </si>
  <si>
    <t>益</t>
  </si>
  <si>
    <t xml:space="preserve"> 資  本  金</t>
  </si>
  <si>
    <t>再評価積立金</t>
  </si>
  <si>
    <t>　</t>
  </si>
  <si>
    <t>当年度未処理欠損金</t>
  </si>
  <si>
    <t xml:space="preserve"> </t>
  </si>
  <si>
    <t>余</t>
  </si>
  <si>
    <t xml:space="preserve"> 貸倒引当金</t>
  </si>
  <si>
    <t xml:space="preserve"> 破産更生債権</t>
  </si>
  <si>
    <t xml:space="preserve"> 土       地</t>
  </si>
  <si>
    <t xml:space="preserve"> 建       物</t>
  </si>
  <si>
    <t xml:space="preserve"> 現金･預金</t>
  </si>
  <si>
    <t xml:space="preserve"> 貯  蔵  品</t>
  </si>
  <si>
    <t xml:space="preserve"> 前  払  金</t>
  </si>
  <si>
    <t xml:space="preserve"> その他流動資産</t>
  </si>
  <si>
    <t xml:space="preserve"> 利益剰余金</t>
  </si>
  <si>
    <t xml:space="preserve"> 資本剰余金</t>
  </si>
  <si>
    <t xml:space="preserve"> 長期前受金収益化累計額</t>
  </si>
  <si>
    <t xml:space="preserve"> 長期前受金</t>
  </si>
  <si>
    <t xml:space="preserve"> 前　受　金</t>
  </si>
  <si>
    <t xml:space="preserve"> 未払費用</t>
  </si>
  <si>
    <t xml:space="preserve"> 企　業　債</t>
  </si>
  <si>
    <t xml:space="preserve"> 一時借入金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</si>
</sst>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0000000"/>
    <numFmt numFmtId="178" formatCode="#,##0;&quot;△ &quot;#,##0"/>
    <numFmt numFmtId="179" formatCode="#,##0;&quot;▲ &quot;#,##0"/>
    <numFmt numFmtId="180" formatCode="#,##0.000;&quot;▲ &quot;#,##0.000"/>
    <numFmt numFmtId="181" formatCode="#,##0.00;&quot;▲ &quot;#,##0.00"/>
    <numFmt numFmtId="182" formatCode="#,##0_ "/>
  </numFmts>
  <fonts count="48">
    <font>
      <sz val="10"/>
      <name val="ＭＳ Ｐ明朝"/>
      <family val="1"/>
    </font>
    <font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Fj教科書体-L"/>
      <family val="1"/>
    </font>
    <font>
      <b/>
      <sz val="14"/>
      <name val="Fj教科書体-L"/>
      <family val="1"/>
    </font>
    <font>
      <sz val="11"/>
      <name val="Fj教科書体-L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1" fillId="0" borderId="0" applyFill="0" applyBorder="0" applyAlignment="0">
      <protection/>
    </xf>
    <xf numFmtId="38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21" borderId="3" applyNumberFormat="0" applyBorder="0" applyAlignment="0" applyProtection="0"/>
    <xf numFmtId="176" fontId="5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7" fillId="0" borderId="0">
      <alignment/>
      <protection/>
    </xf>
    <xf numFmtId="0" fontId="46" fillId="34" borderId="0" applyNumberFormat="0" applyBorder="0" applyAlignment="0" applyProtection="0"/>
  </cellStyleXfs>
  <cellXfs count="162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9" fillId="0" borderId="13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horizontal="center" vertical="center" wrapText="1"/>
    </xf>
    <xf numFmtId="179" fontId="9" fillId="0" borderId="22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horizontal="center" vertical="center" wrapText="1"/>
    </xf>
    <xf numFmtId="179" fontId="9" fillId="0" borderId="22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/>
    </xf>
    <xf numFmtId="179" fontId="9" fillId="0" borderId="27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179" fontId="9" fillId="0" borderId="28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179" fontId="11" fillId="35" borderId="32" xfId="57" applyNumberFormat="1" applyFont="1" applyFill="1" applyBorder="1" applyAlignment="1">
      <alignment vertical="center"/>
    </xf>
    <xf numFmtId="179" fontId="11" fillId="0" borderId="33" xfId="0" applyNumberFormat="1" applyFont="1" applyBorder="1" applyAlignment="1">
      <alignment vertical="center"/>
    </xf>
    <xf numFmtId="179" fontId="11" fillId="0" borderId="34" xfId="0" applyNumberFormat="1" applyFont="1" applyBorder="1" applyAlignment="1">
      <alignment vertical="center"/>
    </xf>
    <xf numFmtId="179" fontId="11" fillId="35" borderId="35" xfId="0" applyNumberFormat="1" applyFont="1" applyFill="1" applyBorder="1" applyAlignment="1">
      <alignment vertical="center"/>
    </xf>
    <xf numFmtId="179" fontId="11" fillId="35" borderId="35" xfId="57" applyNumberFormat="1" applyFont="1" applyFill="1" applyBorder="1" applyAlignment="1">
      <alignment vertical="center"/>
    </xf>
    <xf numFmtId="179" fontId="11" fillId="0" borderId="36" xfId="57" applyNumberFormat="1" applyFont="1" applyBorder="1" applyAlignment="1">
      <alignment vertical="center"/>
    </xf>
    <xf numFmtId="179" fontId="11" fillId="35" borderId="37" xfId="0" applyNumberFormat="1" applyFont="1" applyFill="1" applyBorder="1" applyAlignment="1">
      <alignment vertical="center"/>
    </xf>
    <xf numFmtId="179" fontId="11" fillId="0" borderId="32" xfId="57" applyNumberFormat="1" applyFont="1" applyBorder="1" applyAlignment="1">
      <alignment vertical="center"/>
    </xf>
    <xf numFmtId="179" fontId="11" fillId="0" borderId="38" xfId="57" applyNumberFormat="1" applyFont="1" applyBorder="1" applyAlignment="1">
      <alignment vertical="center"/>
    </xf>
    <xf numFmtId="179" fontId="11" fillId="0" borderId="34" xfId="57" applyNumberFormat="1" applyFont="1" applyBorder="1" applyAlignment="1">
      <alignment vertical="center"/>
    </xf>
    <xf numFmtId="179" fontId="11" fillId="35" borderId="39" xfId="0" applyNumberFormat="1" applyFont="1" applyFill="1" applyBorder="1" applyAlignment="1">
      <alignment vertical="center"/>
    </xf>
    <xf numFmtId="179" fontId="11" fillId="35" borderId="33" xfId="0" applyNumberFormat="1" applyFont="1" applyFill="1" applyBorder="1" applyAlignment="1">
      <alignment vertical="center"/>
    </xf>
    <xf numFmtId="179" fontId="11" fillId="0" borderId="14" xfId="57" applyNumberFormat="1" applyFont="1" applyBorder="1" applyAlignment="1">
      <alignment vertical="center"/>
    </xf>
    <xf numFmtId="179" fontId="11" fillId="0" borderId="33" xfId="57" applyNumberFormat="1" applyFont="1" applyBorder="1" applyAlignment="1">
      <alignment vertical="center"/>
    </xf>
    <xf numFmtId="179" fontId="11" fillId="0" borderId="24" xfId="57" applyNumberFormat="1" applyFont="1" applyBorder="1" applyAlignment="1">
      <alignment vertical="center"/>
    </xf>
    <xf numFmtId="179" fontId="11" fillId="0" borderId="40" xfId="57" applyNumberFormat="1" applyFont="1" applyBorder="1" applyAlignment="1">
      <alignment vertical="center"/>
    </xf>
    <xf numFmtId="179" fontId="11" fillId="35" borderId="40" xfId="57" applyNumberFormat="1" applyFont="1" applyFill="1" applyBorder="1" applyAlignment="1">
      <alignment vertical="center"/>
    </xf>
    <xf numFmtId="179" fontId="11" fillId="0" borderId="0" xfId="57" applyNumberFormat="1" applyFont="1" applyBorder="1" applyAlignment="1">
      <alignment vertical="center"/>
    </xf>
    <xf numFmtId="179" fontId="11" fillId="35" borderId="0" xfId="57" applyNumberFormat="1" applyFont="1" applyFill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179" fontId="11" fillId="0" borderId="15" xfId="0" applyNumberFormat="1" applyFont="1" applyBorder="1" applyAlignment="1">
      <alignment vertical="center"/>
    </xf>
    <xf numFmtId="179" fontId="11" fillId="35" borderId="15" xfId="0" applyNumberFormat="1" applyFont="1" applyFill="1" applyBorder="1" applyAlignment="1">
      <alignment vertical="center"/>
    </xf>
    <xf numFmtId="179" fontId="11" fillId="35" borderId="1" xfId="0" applyNumberFormat="1" applyFont="1" applyFill="1" applyBorder="1" applyAlignment="1">
      <alignment vertical="center"/>
    </xf>
    <xf numFmtId="179" fontId="11" fillId="0" borderId="37" xfId="0" applyNumberFormat="1" applyFont="1" applyBorder="1" applyAlignment="1">
      <alignment vertical="center"/>
    </xf>
    <xf numFmtId="179" fontId="11" fillId="35" borderId="33" xfId="57" applyNumberFormat="1" applyFont="1" applyFill="1" applyBorder="1" applyAlignment="1">
      <alignment vertical="center"/>
    </xf>
    <xf numFmtId="179" fontId="11" fillId="0" borderId="23" xfId="57" applyNumberFormat="1" applyFont="1" applyBorder="1" applyAlignment="1">
      <alignment vertical="center"/>
    </xf>
    <xf numFmtId="179" fontId="11" fillId="0" borderId="25" xfId="0" applyNumberFormat="1" applyFont="1" applyBorder="1" applyAlignment="1">
      <alignment vertical="center"/>
    </xf>
    <xf numFmtId="179" fontId="11" fillId="0" borderId="23" xfId="0" applyNumberFormat="1" applyFont="1" applyBorder="1" applyAlignment="1">
      <alignment vertical="center"/>
    </xf>
    <xf numFmtId="179" fontId="11" fillId="35" borderId="26" xfId="0" applyNumberFormat="1" applyFont="1" applyFill="1" applyBorder="1" applyAlignment="1">
      <alignment vertical="center"/>
    </xf>
    <xf numFmtId="179" fontId="11" fillId="0" borderId="19" xfId="0" applyNumberFormat="1" applyFont="1" applyBorder="1" applyAlignment="1">
      <alignment vertical="center"/>
    </xf>
    <xf numFmtId="179" fontId="11" fillId="0" borderId="26" xfId="0" applyNumberFormat="1" applyFont="1" applyBorder="1" applyAlignment="1">
      <alignment vertical="center"/>
    </xf>
    <xf numFmtId="179" fontId="11" fillId="35" borderId="23" xfId="57" applyNumberFormat="1" applyFont="1" applyFill="1" applyBorder="1" applyAlignment="1">
      <alignment vertical="center"/>
    </xf>
    <xf numFmtId="179" fontId="11" fillId="35" borderId="19" xfId="0" applyNumberFormat="1" applyFont="1" applyFill="1" applyBorder="1" applyAlignment="1">
      <alignment vertical="center"/>
    </xf>
    <xf numFmtId="179" fontId="9" fillId="0" borderId="41" xfId="0" applyNumberFormat="1" applyFont="1" applyBorder="1" applyAlignment="1">
      <alignment vertical="center"/>
    </xf>
    <xf numFmtId="179" fontId="9" fillId="0" borderId="40" xfId="0" applyNumberFormat="1" applyFont="1" applyBorder="1" applyAlignment="1">
      <alignment vertical="center"/>
    </xf>
    <xf numFmtId="179" fontId="9" fillId="0" borderId="42" xfId="0" applyNumberFormat="1" applyFont="1" applyBorder="1" applyAlignment="1">
      <alignment vertical="center"/>
    </xf>
    <xf numFmtId="179" fontId="11" fillId="0" borderId="35" xfId="0" applyNumberFormat="1" applyFont="1" applyBorder="1" applyAlignment="1">
      <alignment vertical="center"/>
    </xf>
    <xf numFmtId="179" fontId="11" fillId="6" borderId="0" xfId="57" applyNumberFormat="1" applyFont="1" applyFill="1" applyBorder="1" applyAlignment="1">
      <alignment vertical="center"/>
    </xf>
    <xf numFmtId="179" fontId="11" fillId="0" borderId="15" xfId="57" applyNumberFormat="1" applyFont="1" applyBorder="1" applyAlignment="1">
      <alignment vertical="center"/>
    </xf>
    <xf numFmtId="179" fontId="9" fillId="0" borderId="43" xfId="0" applyNumberFormat="1" applyFont="1" applyBorder="1" applyAlignment="1">
      <alignment vertical="center"/>
    </xf>
    <xf numFmtId="179" fontId="9" fillId="0" borderId="44" xfId="0" applyNumberFormat="1" applyFont="1" applyBorder="1" applyAlignment="1">
      <alignment vertical="center"/>
    </xf>
    <xf numFmtId="179" fontId="9" fillId="0" borderId="45" xfId="0" applyNumberFormat="1" applyFont="1" applyBorder="1" applyAlignment="1">
      <alignment vertical="center"/>
    </xf>
    <xf numFmtId="179" fontId="9" fillId="0" borderId="46" xfId="0" applyNumberFormat="1" applyFont="1" applyBorder="1" applyAlignment="1">
      <alignment vertical="center"/>
    </xf>
    <xf numFmtId="179" fontId="9" fillId="0" borderId="47" xfId="0" applyNumberFormat="1" applyFont="1" applyBorder="1" applyAlignment="1">
      <alignment vertical="center"/>
    </xf>
    <xf numFmtId="179" fontId="11" fillId="0" borderId="46" xfId="57" applyNumberFormat="1" applyFont="1" applyBorder="1" applyAlignment="1">
      <alignment vertical="center"/>
    </xf>
    <xf numFmtId="179" fontId="11" fillId="0" borderId="29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/>
    </xf>
    <xf numFmtId="179" fontId="11" fillId="0" borderId="29" xfId="57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vertical="center" shrinkToFit="1"/>
    </xf>
    <xf numFmtId="179" fontId="9" fillId="0" borderId="40" xfId="0" applyNumberFormat="1" applyFont="1" applyBorder="1" applyAlignment="1">
      <alignment vertical="center" shrinkToFit="1"/>
    </xf>
    <xf numFmtId="179" fontId="11" fillId="0" borderId="25" xfId="57" applyNumberFormat="1" applyFont="1" applyBorder="1" applyAlignment="1">
      <alignment vertical="center"/>
    </xf>
    <xf numFmtId="179" fontId="11" fillId="0" borderId="35" xfId="57" applyNumberFormat="1" applyFont="1" applyBorder="1" applyAlignment="1">
      <alignment vertical="center"/>
    </xf>
    <xf numFmtId="179" fontId="11" fillId="0" borderId="37" xfId="0" applyNumberFormat="1" applyFont="1" applyFill="1" applyBorder="1" applyAlignment="1">
      <alignment vertical="center"/>
    </xf>
    <xf numFmtId="179" fontId="9" fillId="0" borderId="42" xfId="0" applyNumberFormat="1" applyFont="1" applyBorder="1" applyAlignment="1">
      <alignment vertical="center" shrinkToFit="1"/>
    </xf>
    <xf numFmtId="179" fontId="11" fillId="0" borderId="28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9" fontId="11" fillId="0" borderId="23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11" fillId="0" borderId="26" xfId="0" applyNumberFormat="1" applyFont="1" applyFill="1" applyBorder="1" applyAlignment="1">
      <alignment vertical="center"/>
    </xf>
    <xf numFmtId="179" fontId="11" fillId="35" borderId="15" xfId="57" applyNumberFormat="1" applyFont="1" applyFill="1" applyBorder="1" applyAlignment="1">
      <alignment vertical="center"/>
    </xf>
    <xf numFmtId="179" fontId="11" fillId="35" borderId="40" xfId="0" applyNumberFormat="1" applyFont="1" applyFill="1" applyBorder="1" applyAlignment="1">
      <alignment vertical="center"/>
    </xf>
    <xf numFmtId="179" fontId="11" fillId="0" borderId="33" xfId="0" applyNumberFormat="1" applyFont="1" applyFill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11" fillId="0" borderId="37" xfId="57" applyNumberFormat="1" applyFont="1" applyBorder="1" applyAlignment="1">
      <alignment vertical="center"/>
    </xf>
    <xf numFmtId="179" fontId="11" fillId="36" borderId="35" xfId="0" applyNumberFormat="1" applyFont="1" applyFill="1" applyBorder="1" applyAlignment="1">
      <alignment vertical="center"/>
    </xf>
    <xf numFmtId="179" fontId="9" fillId="0" borderId="48" xfId="0" applyNumberFormat="1" applyFont="1" applyBorder="1" applyAlignment="1">
      <alignment vertical="center"/>
    </xf>
    <xf numFmtId="179" fontId="11" fillId="35" borderId="28" xfId="0" applyNumberFormat="1" applyFont="1" applyFill="1" applyBorder="1" applyAlignment="1">
      <alignment vertical="center"/>
    </xf>
    <xf numFmtId="179" fontId="11" fillId="0" borderId="49" xfId="57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9" fontId="47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9" fontId="9" fillId="0" borderId="50" xfId="0" applyNumberFormat="1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79" fontId="9" fillId="0" borderId="52" xfId="0" applyNumberFormat="1" applyFont="1" applyBorder="1" applyAlignment="1">
      <alignment vertical="center"/>
    </xf>
    <xf numFmtId="179" fontId="9" fillId="0" borderId="53" xfId="0" applyNumberFormat="1" applyFont="1" applyBorder="1" applyAlignment="1">
      <alignment vertical="center"/>
    </xf>
    <xf numFmtId="179" fontId="9" fillId="0" borderId="54" xfId="0" applyNumberFormat="1" applyFont="1" applyBorder="1" applyAlignment="1">
      <alignment vertical="center"/>
    </xf>
    <xf numFmtId="179" fontId="9" fillId="0" borderId="55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179" fontId="9" fillId="0" borderId="56" xfId="0" applyNumberFormat="1" applyFont="1" applyBorder="1" applyAlignment="1">
      <alignment vertical="center"/>
    </xf>
    <xf numFmtId="179" fontId="9" fillId="0" borderId="42" xfId="0" applyNumberFormat="1" applyFont="1" applyBorder="1" applyAlignment="1">
      <alignment vertical="center"/>
    </xf>
    <xf numFmtId="179" fontId="9" fillId="0" borderId="57" xfId="0" applyNumberFormat="1" applyFont="1" applyBorder="1" applyAlignment="1">
      <alignment vertical="center"/>
    </xf>
    <xf numFmtId="179" fontId="9" fillId="0" borderId="58" xfId="0" applyNumberFormat="1" applyFont="1" applyBorder="1" applyAlignment="1">
      <alignment vertical="center"/>
    </xf>
    <xf numFmtId="179" fontId="9" fillId="0" borderId="59" xfId="0" applyNumberFormat="1" applyFont="1" applyBorder="1" applyAlignment="1">
      <alignment horizontal="center" vertical="center"/>
    </xf>
    <xf numFmtId="179" fontId="9" fillId="0" borderId="43" xfId="0" applyNumberFormat="1" applyFont="1" applyBorder="1" applyAlignment="1">
      <alignment horizontal="center" vertical="center"/>
    </xf>
    <xf numFmtId="179" fontId="9" fillId="0" borderId="60" xfId="0" applyNumberFormat="1" applyFont="1" applyBorder="1" applyAlignment="1">
      <alignment vertical="center"/>
    </xf>
    <xf numFmtId="179" fontId="9" fillId="0" borderId="61" xfId="0" applyNumberFormat="1" applyFont="1" applyBorder="1" applyAlignment="1">
      <alignment vertical="center"/>
    </xf>
    <xf numFmtId="179" fontId="9" fillId="0" borderId="62" xfId="0" applyNumberFormat="1" applyFont="1" applyBorder="1" applyAlignment="1">
      <alignment vertical="center"/>
    </xf>
    <xf numFmtId="179" fontId="9" fillId="0" borderId="63" xfId="0" applyNumberFormat="1" applyFont="1" applyBorder="1" applyAlignment="1">
      <alignment vertical="center"/>
    </xf>
    <xf numFmtId="179" fontId="9" fillId="0" borderId="64" xfId="0" applyNumberFormat="1" applyFont="1" applyBorder="1" applyAlignment="1">
      <alignment vertical="center"/>
    </xf>
    <xf numFmtId="179" fontId="9" fillId="0" borderId="65" xfId="0" applyNumberFormat="1" applyFont="1" applyBorder="1" applyAlignment="1">
      <alignment vertical="center"/>
    </xf>
    <xf numFmtId="179" fontId="9" fillId="0" borderId="66" xfId="0" applyNumberFormat="1" applyFont="1" applyBorder="1" applyAlignment="1">
      <alignment vertical="center"/>
    </xf>
    <xf numFmtId="179" fontId="9" fillId="0" borderId="67" xfId="0" applyNumberFormat="1" applyFont="1" applyBorder="1" applyAlignment="1">
      <alignment vertical="center"/>
    </xf>
    <xf numFmtId="179" fontId="9" fillId="0" borderId="68" xfId="0" applyNumberFormat="1" applyFont="1" applyBorder="1" applyAlignment="1">
      <alignment vertical="center"/>
    </xf>
    <xf numFmtId="179" fontId="9" fillId="0" borderId="69" xfId="0" applyNumberFormat="1" applyFont="1" applyBorder="1" applyAlignment="1">
      <alignment vertical="center"/>
    </xf>
    <xf numFmtId="179" fontId="9" fillId="0" borderId="40" xfId="0" applyNumberFormat="1" applyFont="1" applyBorder="1" applyAlignment="1">
      <alignment vertical="center"/>
    </xf>
    <xf numFmtId="179" fontId="9" fillId="0" borderId="70" xfId="0" applyNumberFormat="1" applyFont="1" applyBorder="1" applyAlignment="1">
      <alignment horizontal="center" vertical="center"/>
    </xf>
    <xf numFmtId="179" fontId="9" fillId="0" borderId="69" xfId="0" applyNumberFormat="1" applyFont="1" applyBorder="1" applyAlignment="1">
      <alignment horizontal="center" vertical="center"/>
    </xf>
    <xf numFmtId="179" fontId="9" fillId="0" borderId="39" xfId="0" applyNumberFormat="1" applyFont="1" applyBorder="1" applyAlignment="1">
      <alignment vertical="center"/>
    </xf>
    <xf numFmtId="179" fontId="9" fillId="0" borderId="71" xfId="0" applyNumberFormat="1" applyFont="1" applyBorder="1" applyAlignment="1">
      <alignment vertical="center"/>
    </xf>
    <xf numFmtId="179" fontId="9" fillId="0" borderId="72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41" xfId="0" applyNumberFormat="1" applyFont="1" applyBorder="1" applyAlignment="1">
      <alignment vertical="center"/>
    </xf>
    <xf numFmtId="179" fontId="9" fillId="0" borderId="48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0" borderId="73" xfId="0" applyNumberFormat="1" applyFont="1" applyBorder="1" applyAlignment="1">
      <alignment vertical="center"/>
    </xf>
    <xf numFmtId="179" fontId="9" fillId="0" borderId="43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9" fontId="9" fillId="0" borderId="47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179" fontId="9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9" fontId="9" fillId="0" borderId="18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9" fontId="9" fillId="0" borderId="30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27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9"/>
  <sheetViews>
    <sheetView tabSelected="1" view="pageBreakPreview" zoomScaleSheetLayoutView="100" zoomScalePageLayoutView="0" workbookViewId="0" topLeftCell="D33">
      <selection activeCell="R57" sqref="R57"/>
    </sheetView>
  </sheetViews>
  <sheetFormatPr defaultColWidth="9.140625" defaultRowHeight="12"/>
  <cols>
    <col min="2" max="2" width="18.7109375" style="0" customWidth="1"/>
    <col min="3" max="3" width="2.7109375" style="0" customWidth="1"/>
    <col min="4" max="4" width="12.7109375" style="0" customWidth="1"/>
    <col min="5" max="5" width="23.7109375" style="0" customWidth="1"/>
    <col min="6" max="6" width="3.00390625" style="0" customWidth="1"/>
    <col min="7" max="7" width="14.7109375" style="0" customWidth="1"/>
    <col min="8" max="13" width="5.7109375" style="0" customWidth="1"/>
    <col min="14" max="15" width="10.7109375" style="0" customWidth="1"/>
    <col min="16" max="16" width="20.57421875" style="0" bestFit="1" customWidth="1"/>
    <col min="17" max="17" width="23.8515625" style="0" customWidth="1"/>
    <col min="18" max="18" width="15.7109375" style="0" bestFit="1" customWidth="1"/>
  </cols>
  <sheetData>
    <row r="1" spans="2:18" ht="17.25">
      <c r="B1" s="108" t="s">
        <v>111</v>
      </c>
      <c r="C1" s="109"/>
      <c r="D1" s="109"/>
      <c r="E1" s="109"/>
      <c r="F1" s="109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2:18" ht="12.75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4</v>
      </c>
    </row>
    <row r="3" spans="2:18" ht="15.75" customHeight="1">
      <c r="B3" s="113" t="s">
        <v>151</v>
      </c>
      <c r="C3" s="114"/>
      <c r="D3" s="36">
        <f>SUM(G3:G5)</f>
        <v>448859</v>
      </c>
      <c r="E3" s="127" t="s">
        <v>5</v>
      </c>
      <c r="F3" s="114"/>
      <c r="G3" s="48">
        <v>297617</v>
      </c>
      <c r="H3" s="7"/>
      <c r="I3" s="8"/>
      <c r="J3" s="8"/>
      <c r="K3" s="9"/>
      <c r="L3" s="10"/>
      <c r="M3" s="8"/>
      <c r="N3" s="140" t="s">
        <v>163</v>
      </c>
      <c r="O3" s="140"/>
      <c r="P3" s="43">
        <f>+R3</f>
        <v>13787247</v>
      </c>
      <c r="Q3" s="85" t="s">
        <v>122</v>
      </c>
      <c r="R3" s="11">
        <v>13787247</v>
      </c>
    </row>
    <row r="4" spans="2:18" ht="15.75" customHeight="1">
      <c r="B4" s="115"/>
      <c r="C4" s="106"/>
      <c r="D4" s="37"/>
      <c r="E4" s="126" t="s">
        <v>6</v>
      </c>
      <c r="F4" s="106"/>
      <c r="G4" s="49">
        <v>8347</v>
      </c>
      <c r="H4" s="13"/>
      <c r="I4" s="14"/>
      <c r="J4" s="14"/>
      <c r="K4" s="9"/>
      <c r="L4" s="15"/>
      <c r="M4" s="14" t="s">
        <v>7</v>
      </c>
      <c r="N4" s="141" t="s">
        <v>118</v>
      </c>
      <c r="O4" s="141"/>
      <c r="P4" s="49" t="s">
        <v>119</v>
      </c>
      <c r="Q4" s="3"/>
      <c r="R4" s="16"/>
    </row>
    <row r="5" spans="2:18" ht="15.75" customHeight="1">
      <c r="B5" s="116"/>
      <c r="C5" s="117"/>
      <c r="D5" s="38"/>
      <c r="E5" s="128" t="s">
        <v>8</v>
      </c>
      <c r="F5" s="117"/>
      <c r="G5" s="50">
        <v>142895</v>
      </c>
      <c r="H5" s="13"/>
      <c r="I5" s="14"/>
      <c r="J5" s="14"/>
      <c r="K5" s="9"/>
      <c r="L5" s="15"/>
      <c r="M5" s="14" t="s">
        <v>9</v>
      </c>
      <c r="N5" s="142" t="s">
        <v>88</v>
      </c>
      <c r="O5" s="134"/>
      <c r="P5" s="88">
        <f>+R5</f>
        <v>1407743</v>
      </c>
      <c r="Q5" s="86" t="s">
        <v>123</v>
      </c>
      <c r="R5" s="31">
        <v>1407743</v>
      </c>
    </row>
    <row r="6" spans="2:18" ht="15.75" customHeight="1">
      <c r="B6" s="118" t="s">
        <v>152</v>
      </c>
      <c r="C6" s="119"/>
      <c r="D6" s="39">
        <f>SUM(G6:G11)</f>
        <v>5547576</v>
      </c>
      <c r="E6" s="129" t="s">
        <v>10</v>
      </c>
      <c r="F6" s="119"/>
      <c r="G6" s="51">
        <v>14960164</v>
      </c>
      <c r="H6" s="13"/>
      <c r="I6" s="14"/>
      <c r="J6" s="14"/>
      <c r="K6" s="9"/>
      <c r="L6" s="15"/>
      <c r="M6" s="14" t="s">
        <v>125</v>
      </c>
      <c r="N6" s="34" t="s">
        <v>100</v>
      </c>
      <c r="O6" s="17"/>
      <c r="P6" s="38" t="s">
        <v>120</v>
      </c>
      <c r="Q6" s="17"/>
      <c r="R6" s="18"/>
    </row>
    <row r="7" spans="2:18" ht="15.75" customHeight="1">
      <c r="B7" s="115"/>
      <c r="C7" s="106"/>
      <c r="D7" s="37"/>
      <c r="E7" s="126" t="s">
        <v>0</v>
      </c>
      <c r="F7" s="106"/>
      <c r="G7" s="49">
        <v>-9762581</v>
      </c>
      <c r="H7" s="13" t="s">
        <v>127</v>
      </c>
      <c r="I7" s="14" t="s">
        <v>100</v>
      </c>
      <c r="J7" s="14"/>
      <c r="K7" s="9"/>
      <c r="L7" s="15"/>
      <c r="M7" s="15" t="s">
        <v>126</v>
      </c>
      <c r="N7" s="2" t="s">
        <v>130</v>
      </c>
      <c r="O7" s="3"/>
      <c r="P7" s="37">
        <f>+R7</f>
        <v>125259</v>
      </c>
      <c r="Q7" s="3" t="s">
        <v>124</v>
      </c>
      <c r="R7" s="16">
        <v>125259</v>
      </c>
    </row>
    <row r="8" spans="2:18" ht="15.75" customHeight="1" thickBot="1">
      <c r="B8" s="115"/>
      <c r="C8" s="106"/>
      <c r="D8" s="37"/>
      <c r="E8" s="126" t="s">
        <v>13</v>
      </c>
      <c r="F8" s="106"/>
      <c r="G8" s="49">
        <v>601423</v>
      </c>
      <c r="H8" s="13" t="s">
        <v>11</v>
      </c>
      <c r="I8" s="14" t="s">
        <v>12</v>
      </c>
      <c r="J8" s="14" t="s">
        <v>100</v>
      </c>
      <c r="K8" s="9"/>
      <c r="L8" s="15" t="s">
        <v>102</v>
      </c>
      <c r="M8" s="14" t="s">
        <v>100</v>
      </c>
      <c r="N8" s="33" t="s">
        <v>118</v>
      </c>
      <c r="O8" s="5"/>
      <c r="P8" s="89" t="s">
        <v>121</v>
      </c>
      <c r="Q8" s="32"/>
      <c r="R8" s="27"/>
    </row>
    <row r="9" spans="2:18" ht="15.75" customHeight="1" thickBot="1">
      <c r="B9" s="115"/>
      <c r="C9" s="106"/>
      <c r="D9" s="37"/>
      <c r="E9" s="126" t="s">
        <v>16</v>
      </c>
      <c r="F9" s="106"/>
      <c r="G9" s="49">
        <v>-305305</v>
      </c>
      <c r="H9" s="13"/>
      <c r="I9" s="14"/>
      <c r="J9" s="14" t="s">
        <v>14</v>
      </c>
      <c r="K9" s="9"/>
      <c r="L9" s="15"/>
      <c r="M9" s="33"/>
      <c r="N9" s="147" t="s">
        <v>91</v>
      </c>
      <c r="O9" s="148"/>
      <c r="P9" s="58">
        <f>SUM(P3:P8)</f>
        <v>15320249</v>
      </c>
      <c r="Q9" s="25"/>
      <c r="R9" s="26"/>
    </row>
    <row r="10" spans="2:18" ht="15.75" customHeight="1">
      <c r="B10" s="115"/>
      <c r="C10" s="106"/>
      <c r="D10" s="37"/>
      <c r="E10" s="126" t="s">
        <v>17</v>
      </c>
      <c r="F10" s="106"/>
      <c r="G10" s="49">
        <v>131592</v>
      </c>
      <c r="H10" s="13"/>
      <c r="I10" s="14"/>
      <c r="J10" s="14"/>
      <c r="K10" s="9"/>
      <c r="L10" s="15"/>
      <c r="M10" s="14"/>
      <c r="N10" s="29" t="s">
        <v>164</v>
      </c>
      <c r="O10" s="4"/>
      <c r="P10" s="53">
        <v>0</v>
      </c>
      <c r="Q10" s="3"/>
      <c r="R10" s="16"/>
    </row>
    <row r="11" spans="2:18" ht="15.75" customHeight="1">
      <c r="B11" s="116"/>
      <c r="C11" s="117"/>
      <c r="D11" s="38"/>
      <c r="E11" s="128" t="s">
        <v>19</v>
      </c>
      <c r="F11" s="117"/>
      <c r="G11" s="50">
        <v>-77717</v>
      </c>
      <c r="H11" s="13"/>
      <c r="I11" s="14"/>
      <c r="J11" s="14"/>
      <c r="K11" s="9"/>
      <c r="L11" s="15" t="s">
        <v>15</v>
      </c>
      <c r="M11" s="14"/>
      <c r="N11" s="142" t="s">
        <v>163</v>
      </c>
      <c r="O11" s="134"/>
      <c r="P11" s="40">
        <f>+R11</f>
        <v>799975</v>
      </c>
      <c r="Q11" s="90" t="s">
        <v>122</v>
      </c>
      <c r="R11" s="83">
        <v>799975</v>
      </c>
    </row>
    <row r="12" spans="2:18" ht="15.75" customHeight="1">
      <c r="B12" s="118" t="s">
        <v>76</v>
      </c>
      <c r="C12" s="119"/>
      <c r="D12" s="40">
        <f>SUM(G12:G13)</f>
        <v>403729</v>
      </c>
      <c r="E12" s="129" t="s">
        <v>22</v>
      </c>
      <c r="F12" s="119"/>
      <c r="G12" s="51">
        <v>933881</v>
      </c>
      <c r="H12" s="13"/>
      <c r="I12" s="14" t="s">
        <v>115</v>
      </c>
      <c r="J12" s="14"/>
      <c r="K12" s="9"/>
      <c r="L12" s="15"/>
      <c r="M12" s="14"/>
      <c r="N12" s="155"/>
      <c r="O12" s="156"/>
      <c r="P12" s="38" t="s">
        <v>102</v>
      </c>
      <c r="Q12" s="17" t="s">
        <v>129</v>
      </c>
      <c r="R12" s="87"/>
    </row>
    <row r="13" spans="2:18" ht="15.75" customHeight="1">
      <c r="B13" s="116"/>
      <c r="C13" s="117"/>
      <c r="D13" s="38"/>
      <c r="E13" s="128" t="s">
        <v>24</v>
      </c>
      <c r="F13" s="117"/>
      <c r="G13" s="45">
        <v>-530152</v>
      </c>
      <c r="H13" s="13"/>
      <c r="I13" s="14" t="s">
        <v>20</v>
      </c>
      <c r="J13" s="14"/>
      <c r="K13" s="9"/>
      <c r="L13" s="15"/>
      <c r="M13" s="14" t="s">
        <v>18</v>
      </c>
      <c r="N13" s="142" t="s">
        <v>88</v>
      </c>
      <c r="O13" s="134"/>
      <c r="P13" s="60">
        <f>R13+R14</f>
        <v>369625</v>
      </c>
      <c r="Q13" s="86" t="s">
        <v>123</v>
      </c>
      <c r="R13" s="61">
        <v>369625</v>
      </c>
    </row>
    <row r="14" spans="2:18" ht="15.75" customHeight="1">
      <c r="B14" s="118" t="s">
        <v>77</v>
      </c>
      <c r="C14" s="119"/>
      <c r="D14" s="40">
        <f>SUM(G14:G15)</f>
        <v>900006</v>
      </c>
      <c r="E14" s="129" t="s">
        <v>25</v>
      </c>
      <c r="F14" s="119"/>
      <c r="G14" s="51">
        <v>3886503</v>
      </c>
      <c r="H14" s="13"/>
      <c r="I14" s="14"/>
      <c r="J14" s="14"/>
      <c r="K14" s="9"/>
      <c r="L14" s="15"/>
      <c r="M14" s="14"/>
      <c r="N14" s="141"/>
      <c r="O14" s="141"/>
      <c r="P14" s="37"/>
      <c r="Q14" s="3" t="s">
        <v>129</v>
      </c>
      <c r="R14" s="61"/>
    </row>
    <row r="15" spans="2:18" ht="15.75" customHeight="1">
      <c r="B15" s="116"/>
      <c r="C15" s="117"/>
      <c r="D15" s="38"/>
      <c r="E15" s="128" t="s">
        <v>27</v>
      </c>
      <c r="F15" s="117"/>
      <c r="G15" s="45">
        <v>-2986497</v>
      </c>
      <c r="H15" s="13"/>
      <c r="I15" s="14"/>
      <c r="J15" s="14"/>
      <c r="K15" s="9"/>
      <c r="L15" s="15"/>
      <c r="M15" s="14"/>
      <c r="N15" s="142" t="s">
        <v>87</v>
      </c>
      <c r="O15" s="134"/>
      <c r="P15" s="40">
        <f>R15+R16+R18</f>
        <v>630918</v>
      </c>
      <c r="Q15" s="70" t="s">
        <v>21</v>
      </c>
      <c r="R15" s="83">
        <v>402962</v>
      </c>
    </row>
    <row r="16" spans="2:18" ht="15.75" customHeight="1">
      <c r="B16" s="118" t="s">
        <v>78</v>
      </c>
      <c r="C16" s="119"/>
      <c r="D16" s="40">
        <f>SUM(G16:G17)</f>
        <v>8123</v>
      </c>
      <c r="E16" s="129" t="s">
        <v>29</v>
      </c>
      <c r="F16" s="119"/>
      <c r="G16" s="51">
        <v>24949</v>
      </c>
      <c r="H16" s="13" t="s">
        <v>30</v>
      </c>
      <c r="I16" s="14" t="s">
        <v>100</v>
      </c>
      <c r="J16" s="14"/>
      <c r="K16" s="9"/>
      <c r="L16" s="15"/>
      <c r="M16" s="14"/>
      <c r="N16" s="141"/>
      <c r="O16" s="141"/>
      <c r="P16" s="37"/>
      <c r="Q16" s="3" t="s">
        <v>23</v>
      </c>
      <c r="R16" s="61">
        <v>5515</v>
      </c>
    </row>
    <row r="17" spans="2:18" ht="15.75" customHeight="1">
      <c r="B17" s="116"/>
      <c r="C17" s="117"/>
      <c r="D17" s="38"/>
      <c r="E17" s="128" t="s">
        <v>31</v>
      </c>
      <c r="F17" s="117"/>
      <c r="G17" s="45">
        <v>-16826</v>
      </c>
      <c r="H17" s="13"/>
      <c r="I17" s="14"/>
      <c r="J17" s="14"/>
      <c r="K17" s="9"/>
      <c r="L17" s="15"/>
      <c r="M17" s="14" t="s">
        <v>100</v>
      </c>
      <c r="N17" s="2"/>
      <c r="O17" s="3"/>
      <c r="P17" s="37"/>
      <c r="Q17" s="3" t="s">
        <v>96</v>
      </c>
      <c r="R17" s="61">
        <v>5515</v>
      </c>
    </row>
    <row r="18" spans="2:18" ht="15.75" customHeight="1">
      <c r="B18" s="118" t="s">
        <v>79</v>
      </c>
      <c r="C18" s="119"/>
      <c r="D18" s="40">
        <f>SUM(G18:G19)</f>
        <v>26344</v>
      </c>
      <c r="E18" s="119" t="s">
        <v>104</v>
      </c>
      <c r="F18" s="134"/>
      <c r="G18" s="72">
        <v>5023</v>
      </c>
      <c r="H18" s="13"/>
      <c r="I18" s="14" t="s">
        <v>28</v>
      </c>
      <c r="J18" s="14"/>
      <c r="K18" s="9"/>
      <c r="L18" s="15"/>
      <c r="M18" s="14" t="s">
        <v>138</v>
      </c>
      <c r="N18" s="2"/>
      <c r="O18" s="3"/>
      <c r="P18" s="37"/>
      <c r="Q18" s="3" t="s">
        <v>26</v>
      </c>
      <c r="R18" s="61">
        <v>222441</v>
      </c>
    </row>
    <row r="19" spans="2:18" ht="15.75" customHeight="1">
      <c r="B19" s="2"/>
      <c r="C19" s="3"/>
      <c r="D19" s="49"/>
      <c r="E19" s="106" t="s">
        <v>105</v>
      </c>
      <c r="F19" s="107"/>
      <c r="G19" s="37">
        <v>21321</v>
      </c>
      <c r="H19" s="13"/>
      <c r="I19" s="14"/>
      <c r="J19" s="14"/>
      <c r="K19" s="9"/>
      <c r="L19" s="15"/>
      <c r="M19" s="14"/>
      <c r="N19" s="34"/>
      <c r="O19" s="17"/>
      <c r="P19" s="38"/>
      <c r="Q19" s="17"/>
      <c r="R19" s="62"/>
    </row>
    <row r="20" spans="2:18" ht="15.75" customHeight="1">
      <c r="B20" s="120" t="s">
        <v>80</v>
      </c>
      <c r="C20" s="121"/>
      <c r="D20" s="41">
        <v>23162</v>
      </c>
      <c r="E20" s="130"/>
      <c r="F20" s="130"/>
      <c r="G20" s="130"/>
      <c r="H20" s="13"/>
      <c r="I20" s="14"/>
      <c r="J20" s="14"/>
      <c r="K20" s="9"/>
      <c r="L20" s="15"/>
      <c r="M20" s="14"/>
      <c r="N20" s="69" t="s">
        <v>162</v>
      </c>
      <c r="O20" s="70"/>
      <c r="P20" s="88">
        <v>53523</v>
      </c>
      <c r="Q20" s="3"/>
      <c r="R20" s="63"/>
    </row>
    <row r="21" spans="2:18" ht="15.75" customHeight="1" thickBot="1">
      <c r="B21" s="122" t="s">
        <v>33</v>
      </c>
      <c r="C21" s="123"/>
      <c r="D21" s="57">
        <f>+SUM(D3:D20)</f>
        <v>7357799</v>
      </c>
      <c r="E21" s="131"/>
      <c r="F21" s="132"/>
      <c r="G21" s="133"/>
      <c r="H21" s="19"/>
      <c r="I21" s="14"/>
      <c r="J21" s="14"/>
      <c r="K21" s="9"/>
      <c r="L21" s="15"/>
      <c r="M21" s="14"/>
      <c r="N21" s="2"/>
      <c r="O21" s="3"/>
      <c r="P21" s="37"/>
      <c r="Q21" s="3"/>
      <c r="R21" s="63"/>
    </row>
    <row r="22" spans="2:18" ht="15.75" customHeight="1">
      <c r="B22" s="113" t="s">
        <v>81</v>
      </c>
      <c r="C22" s="114"/>
      <c r="D22" s="43">
        <v>2985</v>
      </c>
      <c r="E22" s="127"/>
      <c r="F22" s="127"/>
      <c r="G22" s="114"/>
      <c r="H22" s="21" t="s">
        <v>37</v>
      </c>
      <c r="I22" s="14" t="s">
        <v>100</v>
      </c>
      <c r="J22" s="14"/>
      <c r="K22" s="9"/>
      <c r="L22" s="15"/>
      <c r="M22" s="14" t="s">
        <v>100</v>
      </c>
      <c r="N22" s="69" t="s">
        <v>161</v>
      </c>
      <c r="O22" s="70"/>
      <c r="P22" s="72">
        <v>14603</v>
      </c>
      <c r="Q22" s="70"/>
      <c r="R22" s="81"/>
    </row>
    <row r="23" spans="2:18" ht="15.75" customHeight="1">
      <c r="B23" s="120" t="s">
        <v>82</v>
      </c>
      <c r="C23" s="121"/>
      <c r="D23" s="41">
        <v>140</v>
      </c>
      <c r="E23" s="130"/>
      <c r="F23" s="130"/>
      <c r="G23" s="130"/>
      <c r="H23" s="22" t="s">
        <v>38</v>
      </c>
      <c r="I23" s="14" t="s">
        <v>34</v>
      </c>
      <c r="J23" s="14"/>
      <c r="K23" s="9"/>
      <c r="L23" s="15" t="s">
        <v>102</v>
      </c>
      <c r="M23" s="14" t="s">
        <v>125</v>
      </c>
      <c r="N23" s="2" t="s">
        <v>127</v>
      </c>
      <c r="O23" s="3"/>
      <c r="P23" s="38" t="s">
        <v>133</v>
      </c>
      <c r="Q23" s="3"/>
      <c r="R23" s="63"/>
    </row>
    <row r="24" spans="2:18" ht="15.75" customHeight="1" thickBot="1">
      <c r="B24" s="122" t="s">
        <v>39</v>
      </c>
      <c r="C24" s="123"/>
      <c r="D24" s="97">
        <f>SUM(D22:D23)</f>
        <v>3125</v>
      </c>
      <c r="E24" s="131"/>
      <c r="F24" s="132"/>
      <c r="G24" s="133"/>
      <c r="H24" s="23"/>
      <c r="I24" s="14"/>
      <c r="J24" s="14"/>
      <c r="K24" s="9"/>
      <c r="L24" s="2"/>
      <c r="M24" s="14" t="s">
        <v>100</v>
      </c>
      <c r="N24" s="69" t="s">
        <v>130</v>
      </c>
      <c r="O24" s="70"/>
      <c r="P24" s="39">
        <f>SUM(R24:R25)</f>
        <v>181483</v>
      </c>
      <c r="Q24" s="70" t="s">
        <v>135</v>
      </c>
      <c r="R24" s="83">
        <v>181483</v>
      </c>
    </row>
    <row r="25" spans="2:18" ht="15.75" customHeight="1">
      <c r="B25" s="124" t="s">
        <v>110</v>
      </c>
      <c r="C25" s="125"/>
      <c r="D25" s="44">
        <v>179940</v>
      </c>
      <c r="E25" s="127"/>
      <c r="F25" s="127"/>
      <c r="G25" s="114"/>
      <c r="H25" s="21" t="s">
        <v>100</v>
      </c>
      <c r="I25" s="14"/>
      <c r="J25" s="14"/>
      <c r="K25" s="9"/>
      <c r="L25" s="2"/>
      <c r="M25" s="14" t="s">
        <v>134</v>
      </c>
      <c r="N25" s="2"/>
      <c r="O25" s="3"/>
      <c r="P25" s="37"/>
      <c r="Q25" s="3" t="s">
        <v>118</v>
      </c>
      <c r="R25" s="61"/>
    </row>
    <row r="26" spans="2:18" ht="15.75" customHeight="1">
      <c r="B26" s="149" t="s">
        <v>149</v>
      </c>
      <c r="C26" s="150"/>
      <c r="D26" s="105">
        <v>-49057</v>
      </c>
      <c r="E26" s="12"/>
      <c r="F26" s="3"/>
      <c r="G26" s="3"/>
      <c r="H26" s="22" t="s">
        <v>89</v>
      </c>
      <c r="I26" s="14"/>
      <c r="J26" s="14"/>
      <c r="K26" s="9"/>
      <c r="L26" s="2"/>
      <c r="M26" s="14"/>
      <c r="N26" s="2"/>
      <c r="O26" s="3"/>
      <c r="P26" s="37"/>
      <c r="Q26" s="3"/>
      <c r="R26" s="61"/>
    </row>
    <row r="27" spans="2:18" ht="15.75" customHeight="1">
      <c r="B27" s="149" t="s">
        <v>150</v>
      </c>
      <c r="C27" s="150"/>
      <c r="D27" s="105">
        <v>49057</v>
      </c>
      <c r="E27" s="12"/>
      <c r="F27" s="3"/>
      <c r="G27" s="3"/>
      <c r="H27" s="22"/>
      <c r="I27" s="14"/>
      <c r="J27" s="14"/>
      <c r="K27" s="9"/>
      <c r="L27" s="2"/>
      <c r="M27" s="14"/>
      <c r="N27" s="2"/>
      <c r="O27" s="3"/>
      <c r="P27" s="37"/>
      <c r="Q27" s="3"/>
      <c r="R27" s="61"/>
    </row>
    <row r="28" spans="2:18" ht="15.75" customHeight="1">
      <c r="B28" s="79" t="s">
        <v>108</v>
      </c>
      <c r="C28" s="77"/>
      <c r="D28" s="80">
        <v>48733</v>
      </c>
      <c r="E28" s="76"/>
      <c r="F28" s="77"/>
      <c r="G28" s="78"/>
      <c r="H28" s="22" t="s">
        <v>90</v>
      </c>
      <c r="I28" s="14"/>
      <c r="J28" s="14"/>
      <c r="K28" s="9"/>
      <c r="L28" s="2"/>
      <c r="M28" s="14" t="s">
        <v>126</v>
      </c>
      <c r="N28" s="69" t="s">
        <v>86</v>
      </c>
      <c r="O28" s="70"/>
      <c r="P28" s="39">
        <f>SUM(R28:R31)</f>
        <v>832823</v>
      </c>
      <c r="Q28" s="70" t="s">
        <v>32</v>
      </c>
      <c r="R28" s="83">
        <v>394865</v>
      </c>
    </row>
    <row r="29" spans="2:18" ht="15.75" customHeight="1">
      <c r="B29" s="116" t="s">
        <v>109</v>
      </c>
      <c r="C29" s="117"/>
      <c r="D29" s="45">
        <v>12668718</v>
      </c>
      <c r="E29" s="130"/>
      <c r="F29" s="130"/>
      <c r="G29" s="130"/>
      <c r="H29" s="22" t="s">
        <v>102</v>
      </c>
      <c r="I29" s="14"/>
      <c r="J29" s="14"/>
      <c r="K29" s="9"/>
      <c r="L29" s="2"/>
      <c r="M29" s="20"/>
      <c r="N29" s="2"/>
      <c r="O29" s="3"/>
      <c r="P29" s="37"/>
      <c r="Q29" s="3" t="s">
        <v>36</v>
      </c>
      <c r="R29" s="61">
        <v>0</v>
      </c>
    </row>
    <row r="30" spans="2:18" ht="15.75" customHeight="1" thickBot="1">
      <c r="B30" s="135" t="s">
        <v>73</v>
      </c>
      <c r="C30" s="136"/>
      <c r="D30" s="98">
        <f>SUM(D25:D29)</f>
        <v>12897391</v>
      </c>
      <c r="E30" s="131"/>
      <c r="F30" s="132"/>
      <c r="G30" s="133"/>
      <c r="H30" s="28"/>
      <c r="I30" s="14"/>
      <c r="J30" s="14"/>
      <c r="K30" s="9"/>
      <c r="L30" s="15" t="s">
        <v>35</v>
      </c>
      <c r="M30" s="20"/>
      <c r="N30" s="2"/>
      <c r="O30" s="3"/>
      <c r="P30" s="37"/>
      <c r="Q30" s="3" t="s">
        <v>107</v>
      </c>
      <c r="R30" s="63">
        <v>0</v>
      </c>
    </row>
    <row r="31" spans="2:18" ht="15.75" customHeight="1" thickBot="1">
      <c r="B31" s="111" t="s">
        <v>74</v>
      </c>
      <c r="C31" s="112"/>
      <c r="D31" s="58">
        <f>D21+D24+D30</f>
        <v>20258315</v>
      </c>
      <c r="E31" s="137"/>
      <c r="F31" s="138"/>
      <c r="G31" s="138"/>
      <c r="H31" s="138"/>
      <c r="I31" s="139"/>
      <c r="J31" s="20"/>
      <c r="K31" s="9"/>
      <c r="L31" s="2"/>
      <c r="M31" s="20"/>
      <c r="N31" s="2"/>
      <c r="O31" s="3"/>
      <c r="P31" s="37"/>
      <c r="Q31" s="3" t="s">
        <v>93</v>
      </c>
      <c r="R31" s="63">
        <v>437958</v>
      </c>
    </row>
    <row r="32" spans="2:18" ht="15.75" customHeight="1" thickBot="1">
      <c r="B32" s="113" t="s">
        <v>153</v>
      </c>
      <c r="C32" s="114"/>
      <c r="D32" s="36">
        <f>SUM(G32:G33)</f>
        <v>1190356</v>
      </c>
      <c r="E32" s="127" t="s">
        <v>41</v>
      </c>
      <c r="F32" s="114"/>
      <c r="G32" s="48">
        <v>196</v>
      </c>
      <c r="H32" s="11"/>
      <c r="I32" s="30"/>
      <c r="J32" s="14"/>
      <c r="K32" s="9"/>
      <c r="L32" s="2"/>
      <c r="M32" s="24"/>
      <c r="N32" s="147" t="s">
        <v>40</v>
      </c>
      <c r="O32" s="148"/>
      <c r="P32" s="58">
        <f>SUM(P11:P28)</f>
        <v>2882950</v>
      </c>
      <c r="Q32" s="25"/>
      <c r="R32" s="91"/>
    </row>
    <row r="33" spans="2:18" ht="15.75" customHeight="1">
      <c r="B33" s="116"/>
      <c r="C33" s="117"/>
      <c r="D33" s="38"/>
      <c r="E33" s="128" t="s">
        <v>42</v>
      </c>
      <c r="F33" s="117"/>
      <c r="G33" s="50">
        <v>1190160</v>
      </c>
      <c r="H33" s="18"/>
      <c r="I33" s="28"/>
      <c r="J33" s="14"/>
      <c r="K33" s="9"/>
      <c r="L33" s="2"/>
      <c r="M33" s="94" t="s">
        <v>139</v>
      </c>
      <c r="N33" s="153" t="s">
        <v>160</v>
      </c>
      <c r="O33" s="154"/>
      <c r="P33" s="100">
        <v>18420849</v>
      </c>
      <c r="Q33" s="82"/>
      <c r="R33" s="93" t="s">
        <v>128</v>
      </c>
    </row>
    <row r="34" spans="2:18" ht="15.75" customHeight="1" thickBot="1">
      <c r="B34" s="118" t="s">
        <v>83</v>
      </c>
      <c r="C34" s="119"/>
      <c r="D34" s="40">
        <f>G34+G38+G42+G45</f>
        <v>501812</v>
      </c>
      <c r="E34" s="129" t="s">
        <v>44</v>
      </c>
      <c r="F34" s="119"/>
      <c r="G34" s="52">
        <f>SUM(G35:G37)</f>
        <v>417565</v>
      </c>
      <c r="H34" s="31"/>
      <c r="I34" s="28"/>
      <c r="J34" s="14"/>
      <c r="K34" s="9"/>
      <c r="L34" s="20"/>
      <c r="M34" s="14" t="s">
        <v>140</v>
      </c>
      <c r="N34" s="24" t="s">
        <v>118</v>
      </c>
      <c r="O34" s="32"/>
      <c r="P34" s="101" t="s">
        <v>100</v>
      </c>
      <c r="Q34" s="32"/>
      <c r="R34" s="66"/>
    </row>
    <row r="35" spans="2:18" ht="15.75" customHeight="1">
      <c r="B35" s="115"/>
      <c r="C35" s="106"/>
      <c r="D35" s="37"/>
      <c r="E35" s="126" t="s">
        <v>46</v>
      </c>
      <c r="F35" s="106"/>
      <c r="G35" s="53">
        <v>409514</v>
      </c>
      <c r="H35" s="16"/>
      <c r="I35" s="28" t="s">
        <v>100</v>
      </c>
      <c r="J35" s="14"/>
      <c r="K35" s="9"/>
      <c r="L35" s="2"/>
      <c r="M35" s="95" t="s">
        <v>141</v>
      </c>
      <c r="N35" s="153" t="s">
        <v>159</v>
      </c>
      <c r="O35" s="154"/>
      <c r="P35" s="100">
        <v>-9911214</v>
      </c>
      <c r="Q35" s="82"/>
      <c r="R35" s="93" t="s">
        <v>102</v>
      </c>
    </row>
    <row r="36" spans="2:18" ht="15.75" customHeight="1" thickBot="1">
      <c r="B36" s="115"/>
      <c r="C36" s="106"/>
      <c r="D36" s="37"/>
      <c r="E36" s="126" t="s">
        <v>48</v>
      </c>
      <c r="F36" s="106"/>
      <c r="G36" s="53">
        <v>57108</v>
      </c>
      <c r="H36" s="16"/>
      <c r="I36" s="28" t="s">
        <v>47</v>
      </c>
      <c r="J36" s="14"/>
      <c r="K36" s="9"/>
      <c r="L36" s="20"/>
      <c r="M36" s="14" t="s">
        <v>142</v>
      </c>
      <c r="N36" s="24" t="s">
        <v>127</v>
      </c>
      <c r="O36" s="32"/>
      <c r="P36" s="101" t="s">
        <v>102</v>
      </c>
      <c r="Q36" s="32"/>
      <c r="R36" s="66"/>
    </row>
    <row r="37" spans="2:18" ht="15.75" customHeight="1" thickBot="1">
      <c r="B37" s="2"/>
      <c r="C37" s="3"/>
      <c r="D37" s="37"/>
      <c r="E37" s="106" t="s">
        <v>112</v>
      </c>
      <c r="F37" s="107"/>
      <c r="G37" s="53">
        <v>-49057</v>
      </c>
      <c r="H37" s="16"/>
      <c r="I37" s="28"/>
      <c r="J37" s="14"/>
      <c r="K37" s="9"/>
      <c r="L37" s="20"/>
      <c r="M37" s="92"/>
      <c r="N37" s="147" t="s">
        <v>137</v>
      </c>
      <c r="O37" s="148"/>
      <c r="P37" s="58">
        <f>SUM(P33:P36)</f>
        <v>8509635</v>
      </c>
      <c r="Q37" s="5"/>
      <c r="R37" s="96" t="s">
        <v>100</v>
      </c>
    </row>
    <row r="38" spans="2:18" ht="15.75" customHeight="1" thickBot="1">
      <c r="B38" s="115"/>
      <c r="C38" s="106"/>
      <c r="D38" s="37"/>
      <c r="E38" s="126" t="s">
        <v>50</v>
      </c>
      <c r="F38" s="106"/>
      <c r="G38" s="54">
        <f>G39+G41+G40</f>
        <v>2154</v>
      </c>
      <c r="H38" s="16"/>
      <c r="I38" s="28"/>
      <c r="J38" s="14"/>
      <c r="K38" s="9"/>
      <c r="L38" s="24"/>
      <c r="N38" s="5"/>
      <c r="O38" s="151" t="s">
        <v>136</v>
      </c>
      <c r="P38" s="152"/>
      <c r="Q38" s="5"/>
      <c r="R38" s="64">
        <f>P9+P32+P37</f>
        <v>26712834</v>
      </c>
    </row>
    <row r="39" spans="2:18" ht="15.75" customHeight="1">
      <c r="B39" s="115"/>
      <c r="C39" s="106"/>
      <c r="D39" s="37"/>
      <c r="E39" s="126" t="s">
        <v>51</v>
      </c>
      <c r="F39" s="106"/>
      <c r="G39" s="53">
        <v>2153</v>
      </c>
      <c r="H39" s="16"/>
      <c r="I39" s="28"/>
      <c r="J39" s="14"/>
      <c r="K39" s="9"/>
      <c r="L39" s="29"/>
      <c r="M39" s="8" t="s">
        <v>90</v>
      </c>
      <c r="N39" s="4" t="s">
        <v>143</v>
      </c>
      <c r="O39" s="4"/>
      <c r="P39" s="43">
        <v>4447366</v>
      </c>
      <c r="Q39" s="4"/>
      <c r="R39" s="65"/>
    </row>
    <row r="40" spans="2:18" ht="15.75" customHeight="1">
      <c r="B40" s="2"/>
      <c r="C40" s="3"/>
      <c r="D40" s="37"/>
      <c r="E40" s="106" t="s">
        <v>106</v>
      </c>
      <c r="F40" s="107"/>
      <c r="G40" s="53">
        <v>0</v>
      </c>
      <c r="H40" s="16"/>
      <c r="I40" s="28" t="s">
        <v>100</v>
      </c>
      <c r="J40" s="14"/>
      <c r="K40" s="9"/>
      <c r="L40" s="2"/>
      <c r="M40" s="14" t="s">
        <v>131</v>
      </c>
      <c r="N40" s="3"/>
      <c r="O40" s="3"/>
      <c r="P40" s="37"/>
      <c r="Q40" s="3"/>
      <c r="R40" s="63"/>
    </row>
    <row r="41" spans="2:18" ht="15.75" customHeight="1" thickBot="1">
      <c r="B41" s="2"/>
      <c r="C41" s="3"/>
      <c r="D41" s="37"/>
      <c r="E41" s="126" t="s">
        <v>103</v>
      </c>
      <c r="F41" s="106"/>
      <c r="G41" s="53">
        <v>1</v>
      </c>
      <c r="H41" s="16"/>
      <c r="I41" s="28" t="s">
        <v>52</v>
      </c>
      <c r="J41" s="14"/>
      <c r="K41" s="9"/>
      <c r="L41" s="2"/>
      <c r="M41" s="14" t="s">
        <v>132</v>
      </c>
      <c r="N41" s="34"/>
      <c r="O41" s="17"/>
      <c r="P41" s="59"/>
      <c r="Q41" s="3"/>
      <c r="R41" s="63"/>
    </row>
    <row r="42" spans="2:18" ht="15.75" customHeight="1" thickBot="1">
      <c r="B42" s="115"/>
      <c r="C42" s="106"/>
      <c r="D42" s="37"/>
      <c r="E42" s="12" t="s">
        <v>101</v>
      </c>
      <c r="F42" s="3"/>
      <c r="G42" s="73">
        <f>G43+G44</f>
        <v>87429</v>
      </c>
      <c r="H42" s="16"/>
      <c r="I42" s="28"/>
      <c r="J42" s="14"/>
      <c r="K42" s="9"/>
      <c r="L42" s="2"/>
      <c r="M42" s="24"/>
      <c r="N42" s="147" t="s">
        <v>49</v>
      </c>
      <c r="O42" s="148"/>
      <c r="P42" s="58">
        <f>SUM(P39:P41)</f>
        <v>4447366</v>
      </c>
      <c r="Q42" s="25"/>
      <c r="R42" s="91"/>
    </row>
    <row r="43" spans="2:18" ht="15.75" customHeight="1">
      <c r="B43" s="115"/>
      <c r="C43" s="106"/>
      <c r="D43" s="37"/>
      <c r="E43" s="12" t="s">
        <v>57</v>
      </c>
      <c r="F43" s="3"/>
      <c r="G43" s="53">
        <v>86884</v>
      </c>
      <c r="H43" s="16"/>
      <c r="I43" s="28"/>
      <c r="J43" s="14"/>
      <c r="K43" s="9"/>
      <c r="L43" s="2"/>
      <c r="M43" s="2"/>
      <c r="N43" s="10" t="s">
        <v>158</v>
      </c>
      <c r="O43" s="84"/>
      <c r="P43" s="47">
        <f>SUM(R43:R48)</f>
        <v>3465277</v>
      </c>
      <c r="Q43" s="3" t="s">
        <v>144</v>
      </c>
      <c r="R43" s="63">
        <v>1439</v>
      </c>
    </row>
    <row r="44" spans="2:18" ht="15.75" customHeight="1">
      <c r="B44" s="115"/>
      <c r="C44" s="106"/>
      <c r="D44" s="37"/>
      <c r="E44" s="12" t="s">
        <v>60</v>
      </c>
      <c r="F44" s="3"/>
      <c r="G44" s="53">
        <v>545</v>
      </c>
      <c r="H44" s="16"/>
      <c r="I44" s="28" t="s">
        <v>116</v>
      </c>
      <c r="J44" s="14"/>
      <c r="K44" s="9"/>
      <c r="L44" s="15" t="s">
        <v>45</v>
      </c>
      <c r="M44" s="14" t="s">
        <v>54</v>
      </c>
      <c r="N44" s="2" t="s">
        <v>129</v>
      </c>
      <c r="O44" s="3"/>
      <c r="P44" s="99" t="s">
        <v>100</v>
      </c>
      <c r="Q44" s="3" t="s">
        <v>53</v>
      </c>
      <c r="R44" s="61">
        <v>311432</v>
      </c>
    </row>
    <row r="45" spans="2:18" ht="15.75" customHeight="1">
      <c r="B45" s="116"/>
      <c r="C45" s="117"/>
      <c r="D45" s="38"/>
      <c r="E45" s="128" t="s">
        <v>113</v>
      </c>
      <c r="F45" s="117"/>
      <c r="G45" s="50">
        <v>-5336</v>
      </c>
      <c r="H45" s="18"/>
      <c r="I45" s="28" t="s">
        <v>100</v>
      </c>
      <c r="J45" s="14"/>
      <c r="K45" s="9"/>
      <c r="L45" s="2"/>
      <c r="M45" s="20"/>
      <c r="N45" s="2"/>
      <c r="O45" s="3"/>
      <c r="P45" s="37"/>
      <c r="Q45" s="3" t="s">
        <v>55</v>
      </c>
      <c r="R45" s="61">
        <v>277095</v>
      </c>
    </row>
    <row r="46" spans="2:18" ht="15.75" customHeight="1">
      <c r="B46" s="118" t="s">
        <v>154</v>
      </c>
      <c r="C46" s="119"/>
      <c r="D46" s="40">
        <f>SUM(G46:G49)</f>
        <v>36916</v>
      </c>
      <c r="E46" s="129" t="s">
        <v>62</v>
      </c>
      <c r="F46" s="119"/>
      <c r="G46" s="51">
        <v>22375</v>
      </c>
      <c r="H46" s="31"/>
      <c r="I46" s="28" t="s">
        <v>58</v>
      </c>
      <c r="J46" s="14" t="s">
        <v>63</v>
      </c>
      <c r="K46" s="9"/>
      <c r="L46" s="2"/>
      <c r="M46" s="14" t="s">
        <v>147</v>
      </c>
      <c r="N46" s="2"/>
      <c r="O46" s="3"/>
      <c r="P46" s="37"/>
      <c r="Q46" s="3" t="s">
        <v>56</v>
      </c>
      <c r="R46" s="61">
        <v>1937869</v>
      </c>
    </row>
    <row r="47" spans="2:18" ht="15.75" customHeight="1">
      <c r="B47" s="115"/>
      <c r="C47" s="106"/>
      <c r="D47" s="37"/>
      <c r="E47" s="126" t="s">
        <v>1</v>
      </c>
      <c r="F47" s="106"/>
      <c r="G47" s="53">
        <v>12290</v>
      </c>
      <c r="H47" s="16"/>
      <c r="I47" s="28" t="s">
        <v>117</v>
      </c>
      <c r="J47" s="14"/>
      <c r="K47" s="9"/>
      <c r="L47" s="2"/>
      <c r="M47" s="14"/>
      <c r="N47" s="2"/>
      <c r="O47" s="3"/>
      <c r="P47" s="37"/>
      <c r="Q47" s="3" t="s">
        <v>59</v>
      </c>
      <c r="R47" s="61">
        <v>937442</v>
      </c>
    </row>
    <row r="48" spans="2:18" ht="15.75" customHeight="1">
      <c r="B48" s="115"/>
      <c r="C48" s="106"/>
      <c r="D48" s="37"/>
      <c r="E48" s="126" t="s">
        <v>67</v>
      </c>
      <c r="F48" s="106"/>
      <c r="G48" s="53">
        <v>29</v>
      </c>
      <c r="H48" s="16"/>
      <c r="I48" s="28" t="s">
        <v>116</v>
      </c>
      <c r="J48" s="14"/>
      <c r="K48" s="9"/>
      <c r="L48" s="2"/>
      <c r="M48" s="14" t="s">
        <v>148</v>
      </c>
      <c r="N48" s="2"/>
      <c r="O48" s="3"/>
      <c r="P48" s="37"/>
      <c r="Q48" s="3" t="s">
        <v>145</v>
      </c>
      <c r="R48" s="61" t="s">
        <v>100</v>
      </c>
    </row>
    <row r="49" spans="2:18" ht="15.75" customHeight="1">
      <c r="B49" s="116"/>
      <c r="C49" s="117"/>
      <c r="D49" s="38"/>
      <c r="E49" s="128" t="s">
        <v>69</v>
      </c>
      <c r="F49" s="117"/>
      <c r="G49" s="50">
        <v>2222</v>
      </c>
      <c r="H49" s="18"/>
      <c r="I49" s="28"/>
      <c r="J49" s="14"/>
      <c r="K49" s="9"/>
      <c r="L49" s="2"/>
      <c r="M49" s="14" t="s">
        <v>102</v>
      </c>
      <c r="N49" s="69" t="s">
        <v>157</v>
      </c>
      <c r="O49" s="70"/>
      <c r="P49" s="102">
        <f>+R49</f>
        <v>-12626697</v>
      </c>
      <c r="Q49" s="70" t="s">
        <v>146</v>
      </c>
      <c r="R49" s="83">
        <f>+SUM(R52:R53)</f>
        <v>-12626697</v>
      </c>
    </row>
    <row r="50" spans="2:18" ht="15.75" customHeight="1" hidden="1" thickBot="1">
      <c r="B50" s="2" t="s">
        <v>84</v>
      </c>
      <c r="C50" s="3"/>
      <c r="D50" s="47">
        <f>+G50+G51</f>
        <v>0</v>
      </c>
      <c r="E50" s="12" t="s">
        <v>92</v>
      </c>
      <c r="F50" s="3"/>
      <c r="G50" s="53"/>
      <c r="H50" s="16"/>
      <c r="I50" s="28"/>
      <c r="J50" s="14"/>
      <c r="K50" s="9"/>
      <c r="L50" s="2"/>
      <c r="M50" s="14" t="s">
        <v>100</v>
      </c>
      <c r="N50" s="34"/>
      <c r="O50" s="17"/>
      <c r="P50" s="38"/>
      <c r="Q50" s="17"/>
      <c r="R50" s="62"/>
    </row>
    <row r="51" spans="2:18" ht="15.75" customHeight="1" hidden="1">
      <c r="B51" s="34"/>
      <c r="C51" s="17"/>
      <c r="D51" s="38"/>
      <c r="E51" s="35" t="s">
        <v>70</v>
      </c>
      <c r="F51" s="17"/>
      <c r="G51" s="50"/>
      <c r="H51" s="18"/>
      <c r="I51" s="28"/>
      <c r="J51" s="14"/>
      <c r="K51" s="9"/>
      <c r="L51" s="2"/>
      <c r="M51" s="14" t="s">
        <v>61</v>
      </c>
      <c r="N51" s="2" t="s">
        <v>85</v>
      </c>
      <c r="O51" s="3"/>
      <c r="P51" s="47">
        <f>R51</f>
        <v>-12626697</v>
      </c>
      <c r="Q51" s="3" t="s">
        <v>64</v>
      </c>
      <c r="R51" s="67">
        <f>SUM(R52:R53)</f>
        <v>-12626697</v>
      </c>
    </row>
    <row r="52" spans="2:18" ht="15.75" customHeight="1">
      <c r="B52" s="69" t="s">
        <v>155</v>
      </c>
      <c r="C52" s="70"/>
      <c r="D52" s="72">
        <f>G52+G53+G54</f>
        <v>5500</v>
      </c>
      <c r="E52" s="71" t="s">
        <v>98</v>
      </c>
      <c r="F52" s="70"/>
      <c r="G52" s="51">
        <v>750</v>
      </c>
      <c r="H52" s="31"/>
      <c r="I52" s="28"/>
      <c r="J52" s="14"/>
      <c r="K52" s="9"/>
      <c r="L52" s="15" t="s">
        <v>43</v>
      </c>
      <c r="M52" s="14"/>
      <c r="N52" s="2"/>
      <c r="O52" s="3"/>
      <c r="P52" s="37"/>
      <c r="Q52" s="3" t="s">
        <v>66</v>
      </c>
      <c r="R52" s="61">
        <v>-11088714</v>
      </c>
    </row>
    <row r="53" spans="2:18" ht="15.75" customHeight="1">
      <c r="B53" s="2"/>
      <c r="C53" s="3"/>
      <c r="D53" s="37"/>
      <c r="E53" s="12" t="s">
        <v>92</v>
      </c>
      <c r="F53" s="3"/>
      <c r="G53" s="53">
        <v>0</v>
      </c>
      <c r="H53" s="16"/>
      <c r="I53" s="28" t="s">
        <v>65</v>
      </c>
      <c r="J53" s="14"/>
      <c r="K53" s="9"/>
      <c r="L53" s="2"/>
      <c r="M53" s="14" t="s">
        <v>102</v>
      </c>
      <c r="N53" s="2"/>
      <c r="O53" s="3"/>
      <c r="P53" s="37"/>
      <c r="Q53" s="3" t="s">
        <v>68</v>
      </c>
      <c r="R53" s="61">
        <v>-1537983</v>
      </c>
    </row>
    <row r="54" spans="2:18" ht="15.75" customHeight="1">
      <c r="B54" s="2"/>
      <c r="C54" s="3"/>
      <c r="D54" s="37"/>
      <c r="E54" s="12" t="s">
        <v>99</v>
      </c>
      <c r="F54" s="3"/>
      <c r="G54" s="53">
        <v>4750</v>
      </c>
      <c r="H54" s="16"/>
      <c r="I54" s="28"/>
      <c r="J54" s="14"/>
      <c r="K54" s="9"/>
      <c r="L54" s="2"/>
      <c r="M54" s="14" t="s">
        <v>132</v>
      </c>
      <c r="N54" s="2"/>
      <c r="O54" s="3"/>
      <c r="P54" s="37"/>
      <c r="Q54" s="3"/>
      <c r="R54" s="63"/>
    </row>
    <row r="55" spans="2:18" ht="15.75" customHeight="1" thickBot="1">
      <c r="B55" s="142" t="s">
        <v>156</v>
      </c>
      <c r="C55" s="134"/>
      <c r="D55" s="40">
        <f>SUM(G55:G58)</f>
        <v>5881</v>
      </c>
      <c r="E55" s="129" t="s">
        <v>114</v>
      </c>
      <c r="F55" s="119"/>
      <c r="G55" s="51">
        <v>0</v>
      </c>
      <c r="H55" s="31"/>
      <c r="I55" s="28"/>
      <c r="J55" s="14"/>
      <c r="K55" s="9"/>
      <c r="L55" s="2"/>
      <c r="M55" s="2"/>
      <c r="N55" s="24"/>
      <c r="O55" s="32"/>
      <c r="P55" s="56"/>
      <c r="Q55" s="75" t="s">
        <v>127</v>
      </c>
      <c r="R55" s="66"/>
    </row>
    <row r="56" spans="2:18" ht="15.75" customHeight="1" thickBot="1">
      <c r="B56" s="159"/>
      <c r="C56" s="160"/>
      <c r="D56" s="42"/>
      <c r="E56" s="145" t="s">
        <v>95</v>
      </c>
      <c r="F56" s="146"/>
      <c r="G56" s="74">
        <v>5881</v>
      </c>
      <c r="H56" s="27"/>
      <c r="I56" s="28"/>
      <c r="J56" s="14"/>
      <c r="K56" s="9"/>
      <c r="L56" s="2"/>
      <c r="M56" s="24"/>
      <c r="N56" s="161" t="s">
        <v>71</v>
      </c>
      <c r="O56" s="161"/>
      <c r="P56" s="57">
        <f>SUM(P43:P49)</f>
        <v>-9161420</v>
      </c>
      <c r="Q56" s="3"/>
      <c r="R56" s="63"/>
    </row>
    <row r="57" spans="2:18" ht="15.75" customHeight="1" thickBot="1">
      <c r="B57" s="111" t="s">
        <v>75</v>
      </c>
      <c r="C57" s="112"/>
      <c r="D57" s="58">
        <f>SUM(D32:D56)</f>
        <v>1740465</v>
      </c>
      <c r="E57" s="25"/>
      <c r="F57" s="25"/>
      <c r="G57" s="55"/>
      <c r="H57" s="25"/>
      <c r="I57" s="27"/>
      <c r="J57" s="20"/>
      <c r="K57" s="9"/>
      <c r="L57" s="2"/>
      <c r="M57" s="157" t="s">
        <v>2</v>
      </c>
      <c r="N57" s="158"/>
      <c r="O57" s="158"/>
      <c r="P57" s="158"/>
      <c r="Q57" s="158"/>
      <c r="R57" s="68">
        <f>P42+P56</f>
        <v>-4714054</v>
      </c>
    </row>
    <row r="58" spans="2:18" ht="15.75" customHeight="1" hidden="1" thickBot="1">
      <c r="B58" s="143" t="s">
        <v>94</v>
      </c>
      <c r="C58" s="144"/>
      <c r="D58" s="46">
        <f>+G58</f>
        <v>0</v>
      </c>
      <c r="E58" s="25" t="s">
        <v>97</v>
      </c>
      <c r="F58" s="25"/>
      <c r="G58" s="56">
        <v>0</v>
      </c>
      <c r="H58" s="25"/>
      <c r="I58" s="26"/>
      <c r="J58" s="20"/>
      <c r="K58" s="9"/>
      <c r="L58" s="24"/>
      <c r="M58" s="5"/>
      <c r="N58" s="5"/>
      <c r="O58" s="5"/>
      <c r="P58" s="5"/>
      <c r="Q58" s="5"/>
      <c r="R58" s="64"/>
    </row>
    <row r="59" spans="2:20" ht="15.75" customHeight="1" thickBot="1">
      <c r="B59" s="143" t="s">
        <v>72</v>
      </c>
      <c r="C59" s="144"/>
      <c r="D59" s="144"/>
      <c r="E59" s="144"/>
      <c r="F59" s="144"/>
      <c r="G59" s="57">
        <f>D31+D57+D58</f>
        <v>21998780</v>
      </c>
      <c r="H59" s="5"/>
      <c r="I59" s="5"/>
      <c r="J59" s="23"/>
      <c r="K59" s="9"/>
      <c r="L59" s="103"/>
      <c r="M59" s="144" t="s">
        <v>3</v>
      </c>
      <c r="N59" s="144"/>
      <c r="O59" s="144"/>
      <c r="P59" s="144"/>
      <c r="Q59" s="144"/>
      <c r="R59" s="104">
        <f>R57+R38</f>
        <v>21998780</v>
      </c>
      <c r="T59" s="1">
        <f>+R59-G59</f>
        <v>0</v>
      </c>
    </row>
  </sheetData>
  <sheetProtection/>
  <mergeCells count="110">
    <mergeCell ref="B44:C44"/>
    <mergeCell ref="B56:C56"/>
    <mergeCell ref="N56:O56"/>
    <mergeCell ref="E34:F34"/>
    <mergeCell ref="E35:F35"/>
    <mergeCell ref="E36:F36"/>
    <mergeCell ref="E38:F38"/>
    <mergeCell ref="M59:Q59"/>
    <mergeCell ref="N12:O12"/>
    <mergeCell ref="N42:O42"/>
    <mergeCell ref="B27:C27"/>
    <mergeCell ref="N9:O9"/>
    <mergeCell ref="B55:C55"/>
    <mergeCell ref="E55:F55"/>
    <mergeCell ref="B58:C58"/>
    <mergeCell ref="M57:Q57"/>
    <mergeCell ref="E49:F49"/>
    <mergeCell ref="N11:O11"/>
    <mergeCell ref="N13:O13"/>
    <mergeCell ref="N14:O14"/>
    <mergeCell ref="O38:P38"/>
    <mergeCell ref="N37:O37"/>
    <mergeCell ref="N33:O33"/>
    <mergeCell ref="N35:O35"/>
    <mergeCell ref="N3:O3"/>
    <mergeCell ref="N4:O4"/>
    <mergeCell ref="N5:O5"/>
    <mergeCell ref="B59:F59"/>
    <mergeCell ref="E56:F56"/>
    <mergeCell ref="B57:C57"/>
    <mergeCell ref="N16:O16"/>
    <mergeCell ref="N15:O15"/>
    <mergeCell ref="N32:O32"/>
    <mergeCell ref="B26:C26"/>
    <mergeCell ref="B48:C48"/>
    <mergeCell ref="B49:C49"/>
    <mergeCell ref="E46:F46"/>
    <mergeCell ref="B45:C45"/>
    <mergeCell ref="B47:C47"/>
    <mergeCell ref="E45:F45"/>
    <mergeCell ref="E47:F47"/>
    <mergeCell ref="E48:F48"/>
    <mergeCell ref="E25:G25"/>
    <mergeCell ref="E32:F32"/>
    <mergeCell ref="E29:G29"/>
    <mergeCell ref="E30:G30"/>
    <mergeCell ref="B30:C30"/>
    <mergeCell ref="B46:C46"/>
    <mergeCell ref="E31:I31"/>
    <mergeCell ref="B32:C32"/>
    <mergeCell ref="B33:C33"/>
    <mergeCell ref="B34:C34"/>
    <mergeCell ref="B35:C35"/>
    <mergeCell ref="E33:F33"/>
    <mergeCell ref="B43:C43"/>
    <mergeCell ref="E39:F39"/>
    <mergeCell ref="B36:C36"/>
    <mergeCell ref="B38:C38"/>
    <mergeCell ref="B39:C39"/>
    <mergeCell ref="B42:C42"/>
    <mergeCell ref="E41:F41"/>
    <mergeCell ref="E40:F40"/>
    <mergeCell ref="E13:F13"/>
    <mergeCell ref="E14:F14"/>
    <mergeCell ref="E15:F15"/>
    <mergeCell ref="E16:F16"/>
    <mergeCell ref="E17:F17"/>
    <mergeCell ref="E24:G24"/>
    <mergeCell ref="E22:G22"/>
    <mergeCell ref="E23:G23"/>
    <mergeCell ref="E18:F18"/>
    <mergeCell ref="E19:F19"/>
    <mergeCell ref="E3:F3"/>
    <mergeCell ref="E4:F4"/>
    <mergeCell ref="E5:F5"/>
    <mergeCell ref="E6:F6"/>
    <mergeCell ref="E20:G20"/>
    <mergeCell ref="E21:G21"/>
    <mergeCell ref="E9:F9"/>
    <mergeCell ref="E10:F10"/>
    <mergeCell ref="E11:F11"/>
    <mergeCell ref="E12:F12"/>
    <mergeCell ref="B29:C29"/>
    <mergeCell ref="B21:C21"/>
    <mergeCell ref="B24:C24"/>
    <mergeCell ref="B25:C25"/>
    <mergeCell ref="E7:F7"/>
    <mergeCell ref="E8:F8"/>
    <mergeCell ref="B17:C17"/>
    <mergeCell ref="B18:C18"/>
    <mergeCell ref="B11:C11"/>
    <mergeCell ref="B12:C12"/>
    <mergeCell ref="B10:C10"/>
    <mergeCell ref="B20:C20"/>
    <mergeCell ref="B15:C15"/>
    <mergeCell ref="B16:C16"/>
    <mergeCell ref="B22:C22"/>
    <mergeCell ref="B23:C23"/>
    <mergeCell ref="B13:C13"/>
    <mergeCell ref="B14:C14"/>
    <mergeCell ref="E37:F37"/>
    <mergeCell ref="B1:R1"/>
    <mergeCell ref="B31:C31"/>
    <mergeCell ref="B3:C3"/>
    <mergeCell ref="B4:C4"/>
    <mergeCell ref="B5:C5"/>
    <mergeCell ref="B6:C6"/>
    <mergeCell ref="B7:C7"/>
    <mergeCell ref="B8:C8"/>
    <mergeCell ref="B9:C9"/>
  </mergeCells>
  <printOptions horizontalCentered="1"/>
  <pageMargins left="0.7874015748031497" right="0.7874015748031497" top="0.5118110236220472" bottom="0.31496062992125984" header="0.2755905511811024" footer="0.2755905511811024"/>
  <pageSetup blackAndWhite="1" horizontalDpi="600" verticalDpi="600" orientation="landscape" paperSize="9" scale="56" r:id="rId1"/>
  <headerFooter alignWithMargins="0">
    <oddHeader>&amp;L【平成２6年度福島県立病院事業決算概要】&amp;R&amp;8
福島県病院局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福島県県立病院課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猪俣  太一郎</dc:creator>
  <cp:keywords/>
  <dc:description/>
  <cp:lastModifiedBy>佐藤 修一</cp:lastModifiedBy>
  <cp:lastPrinted>2015-10-07T04:38:23Z</cp:lastPrinted>
  <dcterms:created xsi:type="dcterms:W3CDTF">1999-06-02T23:56:42Z</dcterms:created>
  <dcterms:modified xsi:type="dcterms:W3CDTF">2015-10-07T04:45:05Z</dcterms:modified>
  <cp:category/>
  <cp:version/>
  <cp:contentType/>
  <cp:contentStatus/>
</cp:coreProperties>
</file>