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5330" windowHeight="4875" tabRatio="682" activeTab="0"/>
  </bookViews>
  <sheets>
    <sheet name="決算額（税抜）（千円）" sheetId="1" r:id="rId1"/>
  </sheets>
  <definedNames>
    <definedName name="_xlnm.Print_Area" localSheetId="0">'決算額（税抜）（千円）'!$A$1:$N$37</definedName>
  </definedNames>
  <calcPr fullCalcOnLoad="1"/>
</workbook>
</file>

<file path=xl/sharedStrings.xml><?xml version="1.0" encoding="utf-8"?>
<sst xmlns="http://schemas.openxmlformats.org/spreadsheetml/2006/main" count="61" uniqueCount="51">
  <si>
    <t>勘定科目</t>
  </si>
  <si>
    <t>入院収益</t>
  </si>
  <si>
    <t>外来収益</t>
  </si>
  <si>
    <t>その他医業収益</t>
  </si>
  <si>
    <t>医業外収益</t>
  </si>
  <si>
    <t>一般会計補助金</t>
  </si>
  <si>
    <t>補助金</t>
  </si>
  <si>
    <t>一般会計負担金</t>
  </si>
  <si>
    <t>特別利益</t>
  </si>
  <si>
    <t>減価償却費</t>
  </si>
  <si>
    <t>資産減耗費</t>
  </si>
  <si>
    <t>研究研修費</t>
  </si>
  <si>
    <t>医業外費用</t>
  </si>
  <si>
    <t>支払利息</t>
  </si>
  <si>
    <t>特別損失</t>
  </si>
  <si>
    <t>（単位：千円、％）</t>
  </si>
  <si>
    <t>本局</t>
  </si>
  <si>
    <t>病院事業収益(A)</t>
  </si>
  <si>
    <t>医業収益(B)</t>
  </si>
  <si>
    <t>病院事業費用(C)</t>
  </si>
  <si>
    <t>医業費用(D)</t>
  </si>
  <si>
    <t>矢吹病院</t>
  </si>
  <si>
    <t>会津総合病院</t>
  </si>
  <si>
    <t>宮下病院</t>
  </si>
  <si>
    <t>南会津病院</t>
  </si>
  <si>
    <t>大野病院</t>
  </si>
  <si>
    <t>給与費</t>
  </si>
  <si>
    <t>材料費</t>
  </si>
  <si>
    <t>経費</t>
  </si>
  <si>
    <t>※３</t>
  </si>
  <si>
    <t xml:space="preserve">※１
</t>
  </si>
  <si>
    <t xml:space="preserve">※２
</t>
  </si>
  <si>
    <t xml:space="preserve"> </t>
  </si>
  <si>
    <t>長期前受金戻入</t>
  </si>
  <si>
    <t>１　平成26年度　損益計算書</t>
  </si>
  <si>
    <t>i</t>
  </si>
  <si>
    <t>-</t>
  </si>
  <si>
    <t>26医　業　損　益　（Ｂ－Ｄ）</t>
  </si>
  <si>
    <t>25医　業　損　益</t>
  </si>
  <si>
    <t>医業損益比較増減（26－25）</t>
  </si>
  <si>
    <t>26純　　損　　益　（A－C）</t>
  </si>
  <si>
    <t>25純　　損　　益</t>
  </si>
  <si>
    <t>純損益比較増減（26－25）</t>
  </si>
  <si>
    <t>26合計</t>
  </si>
  <si>
    <t>25決算</t>
  </si>
  <si>
    <t>増減（26－25）</t>
  </si>
  <si>
    <t>伸び率（26／25）</t>
  </si>
  <si>
    <t>25決算</t>
  </si>
  <si>
    <t>　病院事業収益は、前年度と比べ61,295千円(0.9%)の増加となった。会津総合病院の廃止により医業収益が前年度と比べ509,026千円(15.4%)の減少となった。</t>
  </si>
  <si>
    <t>　病院事業費用は、前年度と比べ943,444千円(12.7%)の増加となった。会津総合病院の廃止に伴う人件費、材料費、経費等の減により、医業費用が前年度と比べ785,683千円(11.8%)の減少となった。</t>
  </si>
  <si>
    <t>　病院事業収益から病院事業費用を差し引いた純損益は1,537,983千円の損失となり、損失額は前年度に比べ882,149千円(134.5%)増加している。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</si>
</sst>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.0;&quot;▲ &quot;#,##0.0"/>
    <numFmt numFmtId="179" formatCode="#,##0.0;[Red]#,##0.0"/>
    <numFmt numFmtId="180" formatCode="\(#,##0\)"/>
    <numFmt numFmtId="181" formatCode="\(#,##0\);\(&quot;▲&quot;#,##0\)"/>
    <numFmt numFmtId="182" formatCode="0.0;&quot;▲ &quot;0.0"/>
    <numFmt numFmtId="183" formatCode="#,##0;&quot;△ &quot;#,##0"/>
    <numFmt numFmtId="184" formatCode="0;&quot;△ &quot;0"/>
    <numFmt numFmtId="185" formatCode="#,##0;[Red]&quot;△ &quot;#,##0"/>
    <numFmt numFmtId="186" formatCode="0;&quot;▲ &quot;0"/>
    <numFmt numFmtId="187" formatCode="#,##0_ ;[Red]\-#,##0\ "/>
    <numFmt numFmtId="188" formatCode="#,##0_ "/>
    <numFmt numFmtId="189" formatCode="#,"/>
    <numFmt numFmtId="190" formatCode="#,##0_);[Red]\(#,##0\)"/>
    <numFmt numFmtId="191" formatCode="#,###"/>
    <numFmt numFmtId="192" formatCode="#,##0.0_);[Red]\(#,##0.0\)"/>
    <numFmt numFmtId="193" formatCode="\(#,##0\-\1\)"/>
    <numFmt numFmtId="194" formatCode="\(#,##0\1\)"/>
    <numFmt numFmtId="195" formatCode="&quot;(&quot;#,##0.0&quot;)&quot;"/>
    <numFmt numFmtId="196" formatCode="&quot;(&quot;#,##0&quot;)&quot;"/>
    <numFmt numFmtId="197" formatCode="\(\C\)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 shrinkToFit="1"/>
    </xf>
    <xf numFmtId="179" fontId="3" fillId="0" borderId="0" xfId="0" applyNumberFormat="1" applyFont="1" applyAlignment="1">
      <alignment vertical="center"/>
    </xf>
    <xf numFmtId="178" fontId="3" fillId="33" borderId="10" xfId="0" applyNumberFormat="1" applyFont="1" applyFill="1" applyBorder="1" applyAlignment="1">
      <alignment horizontal="center" vertical="center" shrinkToFit="1"/>
    </xf>
    <xf numFmtId="176" fontId="3" fillId="33" borderId="0" xfId="0" applyNumberFormat="1" applyFont="1" applyFill="1" applyBorder="1" applyAlignment="1">
      <alignment horizontal="left" vertical="center" shrinkToFit="1"/>
    </xf>
    <xf numFmtId="176" fontId="3" fillId="33" borderId="0" xfId="0" applyNumberFormat="1" applyFont="1" applyFill="1" applyBorder="1" applyAlignment="1">
      <alignment horizontal="distributed" vertical="center" shrinkToFit="1"/>
    </xf>
    <xf numFmtId="176" fontId="3" fillId="33" borderId="0" xfId="0" applyNumberFormat="1" applyFont="1" applyFill="1" applyBorder="1" applyAlignment="1">
      <alignment vertical="center" shrinkToFit="1"/>
    </xf>
    <xf numFmtId="176" fontId="3" fillId="33" borderId="10" xfId="0" applyNumberFormat="1" applyFont="1" applyFill="1" applyBorder="1" applyAlignment="1">
      <alignment horizontal="center" vertical="center" shrinkToFit="1"/>
    </xf>
    <xf numFmtId="177" fontId="3" fillId="33" borderId="10" xfId="0" applyNumberFormat="1" applyFont="1" applyFill="1" applyBorder="1" applyAlignment="1">
      <alignment horizontal="center" vertical="center" shrinkToFit="1"/>
    </xf>
    <xf numFmtId="176" fontId="3" fillId="33" borderId="11" xfId="0" applyNumberFormat="1" applyFont="1" applyFill="1" applyBorder="1" applyAlignment="1">
      <alignment vertical="center" shrinkToFit="1"/>
    </xf>
    <xf numFmtId="177" fontId="3" fillId="33" borderId="11" xfId="0" applyNumberFormat="1" applyFont="1" applyFill="1" applyBorder="1" applyAlignment="1">
      <alignment vertical="center" shrinkToFit="1"/>
    </xf>
    <xf numFmtId="182" fontId="3" fillId="33" borderId="11" xfId="0" applyNumberFormat="1" applyFont="1" applyFill="1" applyBorder="1" applyAlignment="1">
      <alignment vertical="center" shrinkToFit="1"/>
    </xf>
    <xf numFmtId="176" fontId="3" fillId="33" borderId="12" xfId="0" applyNumberFormat="1" applyFont="1" applyFill="1" applyBorder="1" applyAlignment="1">
      <alignment vertical="center" shrinkToFit="1"/>
    </xf>
    <xf numFmtId="177" fontId="3" fillId="33" borderId="12" xfId="0" applyNumberFormat="1" applyFont="1" applyFill="1" applyBorder="1" applyAlignment="1">
      <alignment vertical="center" shrinkToFit="1"/>
    </xf>
    <xf numFmtId="182" fontId="3" fillId="33" borderId="12" xfId="0" applyNumberFormat="1" applyFont="1" applyFill="1" applyBorder="1" applyAlignment="1">
      <alignment vertical="center" shrinkToFit="1"/>
    </xf>
    <xf numFmtId="176" fontId="3" fillId="33" borderId="13" xfId="0" applyNumberFormat="1" applyFont="1" applyFill="1" applyBorder="1" applyAlignment="1">
      <alignment vertical="center" shrinkToFit="1"/>
    </xf>
    <xf numFmtId="177" fontId="3" fillId="33" borderId="13" xfId="0" applyNumberFormat="1" applyFont="1" applyFill="1" applyBorder="1" applyAlignment="1">
      <alignment vertical="center" shrinkToFit="1"/>
    </xf>
    <xf numFmtId="182" fontId="3" fillId="33" borderId="13" xfId="0" applyNumberFormat="1" applyFont="1" applyFill="1" applyBorder="1" applyAlignment="1">
      <alignment vertical="center" shrinkToFit="1"/>
    </xf>
    <xf numFmtId="177" fontId="3" fillId="0" borderId="0" xfId="0" applyNumberFormat="1" applyFont="1" applyAlignment="1">
      <alignment vertical="center" shrinkToFit="1"/>
    </xf>
    <xf numFmtId="182" fontId="3" fillId="0" borderId="0" xfId="0" applyNumberFormat="1" applyFont="1" applyAlignment="1">
      <alignment vertical="center" shrinkToFit="1"/>
    </xf>
    <xf numFmtId="176" fontId="3" fillId="33" borderId="14" xfId="0" applyNumberFormat="1" applyFont="1" applyFill="1" applyBorder="1" applyAlignment="1">
      <alignment vertical="center" shrinkToFit="1"/>
    </xf>
    <xf numFmtId="177" fontId="3" fillId="33" borderId="14" xfId="0" applyNumberFormat="1" applyFont="1" applyFill="1" applyBorder="1" applyAlignment="1">
      <alignment vertical="center" shrinkToFit="1"/>
    </xf>
    <xf numFmtId="182" fontId="3" fillId="33" borderId="14" xfId="0" applyNumberFormat="1" applyFont="1" applyFill="1" applyBorder="1" applyAlignment="1">
      <alignment vertical="center" shrinkToFit="1"/>
    </xf>
    <xf numFmtId="177" fontId="3" fillId="33" borderId="0" xfId="0" applyNumberFormat="1" applyFont="1" applyFill="1" applyBorder="1" applyAlignment="1">
      <alignment vertical="center" shrinkToFit="1"/>
    </xf>
    <xf numFmtId="182" fontId="3" fillId="33" borderId="0" xfId="0" applyNumberFormat="1" applyFont="1" applyFill="1" applyBorder="1" applyAlignment="1">
      <alignment vertical="center" shrinkToFit="1"/>
    </xf>
    <xf numFmtId="0" fontId="3" fillId="33" borderId="0" xfId="0" applyFont="1" applyFill="1" applyAlignment="1">
      <alignment shrinkToFit="1"/>
    </xf>
    <xf numFmtId="177" fontId="3" fillId="33" borderId="0" xfId="0" applyNumberFormat="1" applyFont="1" applyFill="1" applyAlignment="1">
      <alignment shrinkToFit="1"/>
    </xf>
    <xf numFmtId="176" fontId="3" fillId="33" borderId="15" xfId="0" applyNumberFormat="1" applyFont="1" applyFill="1" applyBorder="1" applyAlignment="1">
      <alignment horizontal="left" vertical="center" shrinkToFit="1"/>
    </xf>
    <xf numFmtId="176" fontId="3" fillId="33" borderId="16" xfId="0" applyNumberFormat="1" applyFont="1" applyFill="1" applyBorder="1" applyAlignment="1">
      <alignment horizontal="left" vertical="center" shrinkToFit="1"/>
    </xf>
    <xf numFmtId="0" fontId="3" fillId="0" borderId="0" xfId="0" applyFont="1" applyAlignment="1">
      <alignment vertical="center" wrapText="1"/>
    </xf>
    <xf numFmtId="176" fontId="3" fillId="33" borderId="17" xfId="0" applyNumberFormat="1" applyFont="1" applyFill="1" applyBorder="1" applyAlignment="1">
      <alignment vertical="center" shrinkToFit="1"/>
    </xf>
    <xf numFmtId="177" fontId="3" fillId="33" borderId="17" xfId="0" applyNumberFormat="1" applyFont="1" applyFill="1" applyBorder="1" applyAlignment="1">
      <alignment vertical="center" shrinkToFit="1"/>
    </xf>
    <xf numFmtId="182" fontId="3" fillId="33" borderId="17" xfId="0" applyNumberFormat="1" applyFont="1" applyFill="1" applyBorder="1" applyAlignment="1">
      <alignment horizontal="right" vertical="center" indent="1" shrinkToFit="1"/>
    </xf>
    <xf numFmtId="176" fontId="3" fillId="33" borderId="13" xfId="0" applyNumberFormat="1" applyFont="1" applyFill="1" applyBorder="1" applyAlignment="1">
      <alignment horizontal="left" vertical="center" shrinkToFit="1"/>
    </xf>
    <xf numFmtId="0" fontId="3" fillId="0" borderId="13" xfId="0" applyFont="1" applyBorder="1" applyAlignment="1">
      <alignment vertical="center" shrinkToFit="1"/>
    </xf>
    <xf numFmtId="176" fontId="3" fillId="33" borderId="18" xfId="0" applyNumberFormat="1" applyFont="1" applyFill="1" applyBorder="1" applyAlignment="1">
      <alignment horizontal="distributed" vertical="center" shrinkToFit="1"/>
    </xf>
    <xf numFmtId="176" fontId="3" fillId="33" borderId="19" xfId="0" applyNumberFormat="1" applyFont="1" applyFill="1" applyBorder="1" applyAlignment="1">
      <alignment horizontal="distributed" vertical="center" shrinkToFit="1"/>
    </xf>
    <xf numFmtId="176" fontId="3" fillId="33" borderId="20" xfId="0" applyNumberFormat="1" applyFont="1" applyFill="1" applyBorder="1" applyAlignment="1">
      <alignment horizontal="distributed" vertical="center" shrinkToFit="1"/>
    </xf>
    <xf numFmtId="176" fontId="3" fillId="33" borderId="21" xfId="0" applyNumberFormat="1" applyFont="1" applyFill="1" applyBorder="1" applyAlignment="1">
      <alignment horizontal="distributed" vertical="center" shrinkToFit="1"/>
    </xf>
    <xf numFmtId="177" fontId="3" fillId="0" borderId="22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176" fontId="3" fillId="33" borderId="23" xfId="0" applyNumberFormat="1" applyFont="1" applyFill="1" applyBorder="1" applyAlignment="1">
      <alignment horizontal="left" vertical="center" shrinkToFit="1"/>
    </xf>
    <xf numFmtId="176" fontId="3" fillId="33" borderId="24" xfId="0" applyNumberFormat="1" applyFont="1" applyFill="1" applyBorder="1" applyAlignment="1">
      <alignment horizontal="left" vertical="center" shrinkToFit="1"/>
    </xf>
    <xf numFmtId="176" fontId="3" fillId="33" borderId="25" xfId="0" applyNumberFormat="1" applyFont="1" applyFill="1" applyBorder="1" applyAlignment="1">
      <alignment horizontal="left" vertical="center" shrinkToFit="1"/>
    </xf>
    <xf numFmtId="176" fontId="3" fillId="33" borderId="15" xfId="0" applyNumberFormat="1" applyFont="1" applyFill="1" applyBorder="1" applyAlignment="1">
      <alignment horizontal="left" vertical="center" shrinkToFit="1"/>
    </xf>
    <xf numFmtId="176" fontId="3" fillId="33" borderId="26" xfId="0" applyNumberFormat="1" applyFont="1" applyFill="1" applyBorder="1" applyAlignment="1">
      <alignment horizontal="left" vertical="center" shrinkToFit="1"/>
    </xf>
    <xf numFmtId="176" fontId="3" fillId="33" borderId="16" xfId="0" applyNumberFormat="1" applyFont="1" applyFill="1" applyBorder="1" applyAlignment="1">
      <alignment horizontal="left" vertical="center" shrinkToFit="1"/>
    </xf>
    <xf numFmtId="176" fontId="3" fillId="33" borderId="27" xfId="0" applyNumberFormat="1" applyFont="1" applyFill="1" applyBorder="1" applyAlignment="1">
      <alignment horizontal="center" vertical="center" shrinkToFit="1"/>
    </xf>
    <xf numFmtId="176" fontId="3" fillId="33" borderId="28" xfId="0" applyNumberFormat="1" applyFont="1" applyFill="1" applyBorder="1" applyAlignment="1">
      <alignment horizontal="center" vertical="center" shrinkToFit="1"/>
    </xf>
    <xf numFmtId="176" fontId="3" fillId="33" borderId="29" xfId="0" applyNumberFormat="1" applyFont="1" applyFill="1" applyBorder="1" applyAlignment="1">
      <alignment horizontal="center" vertical="center" shrinkToFit="1"/>
    </xf>
    <xf numFmtId="176" fontId="3" fillId="33" borderId="30" xfId="0" applyNumberFormat="1" applyFont="1" applyFill="1" applyBorder="1" applyAlignment="1">
      <alignment horizontal="distributed" vertical="center" shrinkToFit="1"/>
    </xf>
    <xf numFmtId="176" fontId="3" fillId="33" borderId="16" xfId="0" applyNumberFormat="1" applyFont="1" applyFill="1" applyBorder="1" applyAlignment="1">
      <alignment horizontal="distributed" vertical="center" shrinkToFit="1"/>
    </xf>
    <xf numFmtId="176" fontId="3" fillId="33" borderId="31" xfId="0" applyNumberFormat="1" applyFont="1" applyFill="1" applyBorder="1" applyAlignment="1">
      <alignment horizontal="distributed" vertical="center" shrinkToFit="1"/>
    </xf>
    <xf numFmtId="0" fontId="3" fillId="33" borderId="30" xfId="0" applyNumberFormat="1" applyFont="1" applyFill="1" applyBorder="1" applyAlignment="1">
      <alignment horizontal="distributed" vertical="center" shrinkToFit="1"/>
    </xf>
    <xf numFmtId="0" fontId="3" fillId="33" borderId="16" xfId="0" applyNumberFormat="1" applyFont="1" applyFill="1" applyBorder="1" applyAlignment="1">
      <alignment horizontal="distributed" vertical="center" shrinkToFit="1"/>
    </xf>
    <xf numFmtId="0" fontId="3" fillId="33" borderId="31" xfId="0" applyNumberFormat="1" applyFont="1" applyFill="1" applyBorder="1" applyAlignment="1">
      <alignment horizontal="distributed" vertical="center" shrinkToFit="1"/>
    </xf>
    <xf numFmtId="176" fontId="2" fillId="0" borderId="0" xfId="0" applyNumberFormat="1" applyFont="1" applyBorder="1" applyAlignment="1" applyProtection="1">
      <alignment horizontal="center" vertical="center"/>
      <protection locked="0"/>
    </xf>
    <xf numFmtId="176" fontId="3" fillId="33" borderId="12" xfId="0" applyNumberFormat="1" applyFont="1" applyFill="1" applyBorder="1" applyAlignment="1">
      <alignment horizontal="left" vertical="center" shrinkToFit="1"/>
    </xf>
    <xf numFmtId="0" fontId="3" fillId="0" borderId="12" xfId="0" applyFont="1" applyBorder="1" applyAlignment="1">
      <alignment vertical="center" shrinkToFit="1"/>
    </xf>
    <xf numFmtId="176" fontId="3" fillId="33" borderId="32" xfId="0" applyNumberFormat="1" applyFont="1" applyFill="1" applyBorder="1" applyAlignment="1">
      <alignment horizontal="distributed" vertical="center" shrinkToFit="1"/>
    </xf>
    <xf numFmtId="0" fontId="0" fillId="0" borderId="33" xfId="0" applyBorder="1" applyAlignment="1">
      <alignment horizontal="distributed" vertical="center" shrinkToFit="1"/>
    </xf>
    <xf numFmtId="176" fontId="3" fillId="33" borderId="33" xfId="0" applyNumberFormat="1" applyFont="1" applyFill="1" applyBorder="1" applyAlignment="1">
      <alignment horizontal="distributed" vertical="center" shrinkToFit="1"/>
    </xf>
    <xf numFmtId="176" fontId="3" fillId="33" borderId="11" xfId="0" applyNumberFormat="1" applyFont="1" applyFill="1" applyBorder="1" applyAlignment="1">
      <alignment horizontal="left" vertical="center" shrinkToFit="1"/>
    </xf>
    <xf numFmtId="0" fontId="3" fillId="0" borderId="11" xfId="0" applyFont="1" applyBorder="1" applyAlignment="1">
      <alignment vertical="center" shrinkToFit="1"/>
    </xf>
    <xf numFmtId="176" fontId="3" fillId="33" borderId="34" xfId="0" applyNumberFormat="1" applyFont="1" applyFill="1" applyBorder="1" applyAlignment="1">
      <alignment horizontal="distributed" vertical="center" shrinkToFit="1"/>
    </xf>
    <xf numFmtId="176" fontId="3" fillId="33" borderId="35" xfId="0" applyNumberFormat="1" applyFont="1" applyFill="1" applyBorder="1" applyAlignment="1">
      <alignment horizontal="distributed" vertical="center" shrinkToFit="1"/>
    </xf>
    <xf numFmtId="176" fontId="3" fillId="33" borderId="36" xfId="0" applyNumberFormat="1" applyFont="1" applyFill="1" applyBorder="1" applyAlignment="1">
      <alignment horizontal="distributed" vertical="center" shrinkToFit="1"/>
    </xf>
    <xf numFmtId="176" fontId="3" fillId="33" borderId="37" xfId="0" applyNumberFormat="1" applyFont="1" applyFill="1" applyBorder="1" applyAlignment="1">
      <alignment horizontal="distributed" vertical="center" shrinkToFit="1"/>
    </xf>
    <xf numFmtId="176" fontId="3" fillId="34" borderId="0" xfId="0" applyNumberFormat="1" applyFont="1" applyFill="1" applyAlignment="1">
      <alignment horizontal="left" vertical="top" wrapText="1"/>
    </xf>
    <xf numFmtId="176" fontId="3" fillId="34" borderId="0" xfId="0" applyNumberFormat="1" applyFont="1" applyFill="1" applyAlignment="1">
      <alignment horizontal="left" vertical="center" wrapText="1"/>
    </xf>
    <xf numFmtId="176" fontId="3" fillId="34" borderId="38" xfId="0" applyNumberFormat="1" applyFont="1" applyFill="1" applyBorder="1" applyAlignment="1">
      <alignment horizontal="center" vertical="center" wrapText="1"/>
    </xf>
    <xf numFmtId="176" fontId="3" fillId="34" borderId="38" xfId="0" applyNumberFormat="1" applyFont="1" applyFill="1" applyBorder="1" applyAlignment="1">
      <alignment horizontal="center" vertical="center"/>
    </xf>
    <xf numFmtId="176" fontId="3" fillId="34" borderId="0" xfId="0" applyNumberFormat="1" applyFont="1" applyFill="1" applyBorder="1" applyAlignment="1">
      <alignment horizontal="center" vertical="center" wrapText="1"/>
    </xf>
    <xf numFmtId="176" fontId="3" fillId="34" borderId="0" xfId="0" applyNumberFormat="1" applyFont="1" applyFill="1" applyBorder="1" applyAlignment="1">
      <alignment horizontal="center" vertical="center"/>
    </xf>
    <xf numFmtId="176" fontId="3" fillId="34" borderId="0" xfId="0" applyNumberFormat="1" applyFont="1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view="pageBreakPreview" zoomScaleNormal="75" zoomScaleSheetLayoutView="100" zoomScalePageLayoutView="0" workbookViewId="0" topLeftCell="A1">
      <pane xSplit="4" ySplit="3" topLeftCell="E2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L19" sqref="L19"/>
    </sheetView>
  </sheetViews>
  <sheetFormatPr defaultColWidth="9.00390625" defaultRowHeight="24.75" customHeight="1"/>
  <cols>
    <col min="1" max="1" width="2.625" style="1" customWidth="1"/>
    <col min="2" max="2" width="2.375" style="1" customWidth="1"/>
    <col min="3" max="3" width="2.25390625" style="1" customWidth="1"/>
    <col min="4" max="4" width="18.375" style="1" customWidth="1"/>
    <col min="5" max="7" width="12.875" style="1" customWidth="1"/>
    <col min="8" max="10" width="13.125" style="1" customWidth="1"/>
    <col min="11" max="11" width="13.875" style="1" customWidth="1"/>
    <col min="12" max="12" width="12.875" style="1" customWidth="1"/>
    <col min="13" max="13" width="12.875" style="2" customWidth="1"/>
    <col min="14" max="14" width="12.625" style="3" customWidth="1"/>
    <col min="15" max="16" width="9.00390625" style="1" customWidth="1"/>
    <col min="17" max="17" width="22.75390625" style="1" customWidth="1"/>
    <col min="18" max="18" width="9.125" style="1" bestFit="1" customWidth="1"/>
    <col min="19" max="16384" width="9.00390625" style="1" customWidth="1"/>
  </cols>
  <sheetData>
    <row r="1" spans="1:14" ht="24.75" customHeight="1">
      <c r="A1" s="59" t="s">
        <v>34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7" ht="24.75" customHeight="1" thickBot="1">
      <c r="A2" s="4"/>
      <c r="B2" s="4"/>
      <c r="C2" s="4"/>
      <c r="D2" s="4"/>
      <c r="M2" s="42" t="s">
        <v>15</v>
      </c>
      <c r="N2" s="43"/>
      <c r="Q2" s="5"/>
    </row>
    <row r="3" spans="1:16" ht="31.5" customHeight="1" thickBot="1">
      <c r="A3" s="50" t="s">
        <v>0</v>
      </c>
      <c r="B3" s="51"/>
      <c r="C3" s="51"/>
      <c r="D3" s="52"/>
      <c r="E3" s="10" t="s">
        <v>21</v>
      </c>
      <c r="F3" s="10" t="s">
        <v>22</v>
      </c>
      <c r="G3" s="10" t="s">
        <v>23</v>
      </c>
      <c r="H3" s="10" t="s">
        <v>24</v>
      </c>
      <c r="I3" s="10" t="s">
        <v>25</v>
      </c>
      <c r="J3" s="10" t="s">
        <v>16</v>
      </c>
      <c r="K3" s="10" t="s">
        <v>43</v>
      </c>
      <c r="L3" s="10" t="s">
        <v>44</v>
      </c>
      <c r="M3" s="11" t="s">
        <v>45</v>
      </c>
      <c r="N3" s="6" t="s">
        <v>46</v>
      </c>
      <c r="P3" s="5"/>
    </row>
    <row r="4" spans="1:16" ht="24.75" customHeight="1">
      <c r="A4" s="53" t="s">
        <v>17</v>
      </c>
      <c r="B4" s="54"/>
      <c r="C4" s="54"/>
      <c r="D4" s="55"/>
      <c r="E4" s="12">
        <f aca="true" t="shared" si="0" ref="E4:K4">E5+E9+E14</f>
        <v>1729533</v>
      </c>
      <c r="F4" s="12">
        <f t="shared" si="0"/>
        <v>0</v>
      </c>
      <c r="G4" s="12">
        <f t="shared" si="0"/>
        <v>665473</v>
      </c>
      <c r="H4" s="12">
        <f t="shared" si="0"/>
        <v>2341206</v>
      </c>
      <c r="I4" s="12">
        <f t="shared" si="0"/>
        <v>889218</v>
      </c>
      <c r="J4" s="12">
        <f t="shared" si="0"/>
        <v>1215453</v>
      </c>
      <c r="K4" s="12">
        <f t="shared" si="0"/>
        <v>6840883</v>
      </c>
      <c r="L4" s="12">
        <v>6779588</v>
      </c>
      <c r="M4" s="13">
        <f>K4-L4</f>
        <v>61295</v>
      </c>
      <c r="N4" s="14">
        <f>M4/L4*100</f>
        <v>0.904110987275333</v>
      </c>
      <c r="P4" s="5"/>
    </row>
    <row r="5" spans="1:16" ht="24.75" customHeight="1">
      <c r="A5" s="44"/>
      <c r="B5" s="38" t="s">
        <v>18</v>
      </c>
      <c r="C5" s="38"/>
      <c r="D5" s="39"/>
      <c r="E5" s="15">
        <f>SUM(E6:E8)</f>
        <v>919634</v>
      </c>
      <c r="F5" s="15">
        <f aca="true" t="shared" si="1" ref="F5:K5">SUM(F6:F8)</f>
        <v>0</v>
      </c>
      <c r="G5" s="15">
        <f t="shared" si="1"/>
        <v>339663</v>
      </c>
      <c r="H5" s="15">
        <f t="shared" si="1"/>
        <v>1403053</v>
      </c>
      <c r="I5" s="15">
        <f t="shared" si="1"/>
        <v>93319</v>
      </c>
      <c r="J5" s="15">
        <f t="shared" si="1"/>
        <v>48085</v>
      </c>
      <c r="K5" s="15">
        <f t="shared" si="1"/>
        <v>2803754</v>
      </c>
      <c r="L5" s="15">
        <v>3312780</v>
      </c>
      <c r="M5" s="16">
        <f aca="true" t="shared" si="2" ref="M5:M12">K5-L5</f>
        <v>-509026</v>
      </c>
      <c r="N5" s="17">
        <f aca="true" t="shared" si="3" ref="N5:N14">M5/L5*100</f>
        <v>-15.365523819873339</v>
      </c>
      <c r="P5" s="5"/>
    </row>
    <row r="6" spans="1:16" ht="24.75" customHeight="1">
      <c r="A6" s="45"/>
      <c r="B6" s="47"/>
      <c r="C6" s="38" t="s">
        <v>1</v>
      </c>
      <c r="D6" s="39"/>
      <c r="E6" s="15">
        <v>665726</v>
      </c>
      <c r="F6" s="15">
        <v>0</v>
      </c>
      <c r="G6" s="15">
        <v>164641</v>
      </c>
      <c r="H6" s="15">
        <v>657651</v>
      </c>
      <c r="I6" s="15">
        <v>0</v>
      </c>
      <c r="J6" s="15">
        <v>0</v>
      </c>
      <c r="K6" s="15">
        <f aca="true" t="shared" si="4" ref="K6:K11">SUM(E6:J6)</f>
        <v>1488018</v>
      </c>
      <c r="L6" s="15">
        <v>1831148</v>
      </c>
      <c r="M6" s="16">
        <f t="shared" si="2"/>
        <v>-343130</v>
      </c>
      <c r="N6" s="17">
        <f t="shared" si="3"/>
        <v>-18.73851813179492</v>
      </c>
      <c r="P6" s="5"/>
    </row>
    <row r="7" spans="1:16" ht="24.75" customHeight="1">
      <c r="A7" s="45"/>
      <c r="B7" s="48"/>
      <c r="C7" s="38" t="s">
        <v>2</v>
      </c>
      <c r="D7" s="39"/>
      <c r="E7" s="15">
        <v>177828</v>
      </c>
      <c r="F7" s="15">
        <v>0</v>
      </c>
      <c r="G7" s="15">
        <v>107864</v>
      </c>
      <c r="H7" s="15">
        <v>603714</v>
      </c>
      <c r="I7" s="15">
        <v>0</v>
      </c>
      <c r="J7" s="15">
        <v>0</v>
      </c>
      <c r="K7" s="15">
        <f t="shared" si="4"/>
        <v>889406</v>
      </c>
      <c r="L7" s="15">
        <v>1011198</v>
      </c>
      <c r="M7" s="16">
        <f t="shared" si="2"/>
        <v>-121792</v>
      </c>
      <c r="N7" s="17">
        <f t="shared" si="3"/>
        <v>-12.044327619318867</v>
      </c>
      <c r="P7" s="5"/>
    </row>
    <row r="8" spans="1:16" ht="24.75" customHeight="1">
      <c r="A8" s="45"/>
      <c r="B8" s="49"/>
      <c r="C8" s="38" t="s">
        <v>3</v>
      </c>
      <c r="D8" s="39"/>
      <c r="E8" s="15">
        <v>76080</v>
      </c>
      <c r="F8" s="15">
        <v>0</v>
      </c>
      <c r="G8" s="15">
        <v>67158</v>
      </c>
      <c r="H8" s="15">
        <v>141688</v>
      </c>
      <c r="I8" s="15">
        <v>93319</v>
      </c>
      <c r="J8" s="15">
        <v>48085</v>
      </c>
      <c r="K8" s="15">
        <f t="shared" si="4"/>
        <v>426330</v>
      </c>
      <c r="L8" s="15">
        <v>470434</v>
      </c>
      <c r="M8" s="16">
        <f t="shared" si="2"/>
        <v>-44104</v>
      </c>
      <c r="N8" s="17">
        <f t="shared" si="3"/>
        <v>-9.375172712856639</v>
      </c>
      <c r="P8" s="5"/>
    </row>
    <row r="9" spans="1:16" ht="24.75" customHeight="1">
      <c r="A9" s="45"/>
      <c r="B9" s="38" t="s">
        <v>4</v>
      </c>
      <c r="C9" s="38"/>
      <c r="D9" s="39"/>
      <c r="E9" s="15">
        <v>809157</v>
      </c>
      <c r="F9" s="15">
        <v>0</v>
      </c>
      <c r="G9" s="15">
        <v>325617</v>
      </c>
      <c r="H9" s="15">
        <v>936496</v>
      </c>
      <c r="I9" s="15">
        <v>794270</v>
      </c>
      <c r="J9" s="15">
        <v>1156716</v>
      </c>
      <c r="K9" s="15">
        <f t="shared" si="4"/>
        <v>4022256</v>
      </c>
      <c r="L9" s="15">
        <v>3283099</v>
      </c>
      <c r="M9" s="16">
        <f t="shared" si="2"/>
        <v>739157</v>
      </c>
      <c r="N9" s="17">
        <f t="shared" si="3"/>
        <v>22.514002776035692</v>
      </c>
      <c r="P9" s="5"/>
    </row>
    <row r="10" spans="1:16" ht="24.75" customHeight="1">
      <c r="A10" s="45"/>
      <c r="B10" s="47"/>
      <c r="C10" s="38" t="s">
        <v>5</v>
      </c>
      <c r="D10" s="39"/>
      <c r="E10" s="15">
        <v>135066</v>
      </c>
      <c r="F10" s="15">
        <v>0</v>
      </c>
      <c r="G10" s="15">
        <v>41082</v>
      </c>
      <c r="H10" s="15">
        <v>122749</v>
      </c>
      <c r="I10" s="15">
        <v>41697</v>
      </c>
      <c r="J10" s="15">
        <v>184531</v>
      </c>
      <c r="K10" s="15">
        <f t="shared" si="4"/>
        <v>525125</v>
      </c>
      <c r="L10" s="15">
        <v>756171</v>
      </c>
      <c r="M10" s="16">
        <f t="shared" si="2"/>
        <v>-231046</v>
      </c>
      <c r="N10" s="17">
        <f t="shared" si="3"/>
        <v>-30.55472902293264</v>
      </c>
      <c r="P10" s="5"/>
    </row>
    <row r="11" spans="1:16" ht="24.75" customHeight="1">
      <c r="A11" s="45"/>
      <c r="B11" s="48"/>
      <c r="C11" s="38" t="s">
        <v>6</v>
      </c>
      <c r="D11" s="39"/>
      <c r="E11" s="15">
        <v>268</v>
      </c>
      <c r="F11" s="15">
        <v>0</v>
      </c>
      <c r="G11" s="15">
        <v>0</v>
      </c>
      <c r="H11" s="15">
        <v>940</v>
      </c>
      <c r="I11" s="15">
        <v>0</v>
      </c>
      <c r="J11" s="15">
        <v>0</v>
      </c>
      <c r="K11" s="15">
        <f t="shared" si="4"/>
        <v>1208</v>
      </c>
      <c r="L11" s="15">
        <v>30143</v>
      </c>
      <c r="M11" s="16">
        <f t="shared" si="2"/>
        <v>-28935</v>
      </c>
      <c r="N11" s="17">
        <f t="shared" si="3"/>
        <v>-95.99243605480542</v>
      </c>
      <c r="P11" s="5"/>
    </row>
    <row r="12" spans="1:17" ht="24.75" customHeight="1">
      <c r="A12" s="45"/>
      <c r="B12" s="48"/>
      <c r="C12" s="38" t="s">
        <v>7</v>
      </c>
      <c r="D12" s="39"/>
      <c r="E12" s="15">
        <v>632602</v>
      </c>
      <c r="F12" s="15">
        <v>0</v>
      </c>
      <c r="G12" s="15">
        <v>251218</v>
      </c>
      <c r="H12" s="15">
        <v>590455</v>
      </c>
      <c r="I12" s="15">
        <v>74323</v>
      </c>
      <c r="J12" s="15">
        <v>862031</v>
      </c>
      <c r="K12" s="15">
        <f>SUM(E12:J12)</f>
        <v>2410629</v>
      </c>
      <c r="L12" s="15">
        <v>2063940</v>
      </c>
      <c r="M12" s="16">
        <f t="shared" si="2"/>
        <v>346689</v>
      </c>
      <c r="N12" s="17">
        <f t="shared" si="3"/>
        <v>16.79743597197593</v>
      </c>
      <c r="P12" s="5"/>
      <c r="Q12" s="1" t="s">
        <v>35</v>
      </c>
    </row>
    <row r="13" spans="1:16" ht="24.75" customHeight="1">
      <c r="A13" s="45"/>
      <c r="B13" s="31"/>
      <c r="C13" s="62" t="s">
        <v>33</v>
      </c>
      <c r="D13" s="63"/>
      <c r="E13" s="33">
        <v>39504</v>
      </c>
      <c r="F13" s="33"/>
      <c r="G13" s="33">
        <v>32792</v>
      </c>
      <c r="H13" s="33">
        <v>216798</v>
      </c>
      <c r="I13" s="33">
        <v>222884</v>
      </c>
      <c r="J13" s="33">
        <v>94234</v>
      </c>
      <c r="K13" s="15">
        <f>SUM(E13:J13)</f>
        <v>606212</v>
      </c>
      <c r="L13" s="33">
        <v>0</v>
      </c>
      <c r="M13" s="34">
        <f>K13-L13</f>
        <v>606212</v>
      </c>
      <c r="N13" s="35" t="s">
        <v>36</v>
      </c>
      <c r="P13" s="5"/>
    </row>
    <row r="14" spans="1:16" ht="24.75" customHeight="1" thickBot="1">
      <c r="A14" s="46"/>
      <c r="B14" s="40" t="s">
        <v>8</v>
      </c>
      <c r="C14" s="40"/>
      <c r="D14" s="41"/>
      <c r="E14" s="18">
        <v>742</v>
      </c>
      <c r="F14" s="18">
        <v>0</v>
      </c>
      <c r="G14" s="18">
        <v>193</v>
      </c>
      <c r="H14" s="18">
        <v>1657</v>
      </c>
      <c r="I14" s="18">
        <v>1629</v>
      </c>
      <c r="J14" s="18">
        <v>10652</v>
      </c>
      <c r="K14" s="18">
        <f>SUM(E14:J14)</f>
        <v>14873</v>
      </c>
      <c r="L14" s="18">
        <v>183709</v>
      </c>
      <c r="M14" s="19">
        <f>K14-L14</f>
        <v>-168836</v>
      </c>
      <c r="N14" s="20">
        <f t="shared" si="3"/>
        <v>-91.90404389550866</v>
      </c>
      <c r="P14" s="5"/>
    </row>
    <row r="15" spans="1:16" ht="24.75" customHeight="1" thickBo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21"/>
      <c r="N15" s="22"/>
      <c r="P15" s="5"/>
    </row>
    <row r="16" spans="1:16" ht="31.5" customHeight="1" thickBot="1">
      <c r="A16" s="50" t="s">
        <v>0</v>
      </c>
      <c r="B16" s="51"/>
      <c r="C16" s="51"/>
      <c r="D16" s="52"/>
      <c r="E16" s="10" t="s">
        <v>21</v>
      </c>
      <c r="F16" s="10" t="s">
        <v>22</v>
      </c>
      <c r="G16" s="10" t="s">
        <v>23</v>
      </c>
      <c r="H16" s="10" t="s">
        <v>24</v>
      </c>
      <c r="I16" s="10" t="s">
        <v>25</v>
      </c>
      <c r="J16" s="10" t="s">
        <v>16</v>
      </c>
      <c r="K16" s="10" t="s">
        <v>43</v>
      </c>
      <c r="L16" s="10" t="s">
        <v>47</v>
      </c>
      <c r="M16" s="11" t="s">
        <v>45</v>
      </c>
      <c r="N16" s="6" t="s">
        <v>46</v>
      </c>
      <c r="P16" s="5"/>
    </row>
    <row r="17" spans="1:16" ht="24.75" customHeight="1">
      <c r="A17" s="56" t="s">
        <v>19</v>
      </c>
      <c r="B17" s="57"/>
      <c r="C17" s="57"/>
      <c r="D17" s="58"/>
      <c r="E17" s="12">
        <f aca="true" t="shared" si="5" ref="E17:K17">E18+E25+E27</f>
        <v>1769247</v>
      </c>
      <c r="F17" s="12">
        <f t="shared" si="5"/>
        <v>0</v>
      </c>
      <c r="G17" s="12">
        <f t="shared" si="5"/>
        <v>673594</v>
      </c>
      <c r="H17" s="12">
        <f t="shared" si="5"/>
        <v>2350007</v>
      </c>
      <c r="I17" s="12">
        <f t="shared" si="5"/>
        <v>912601</v>
      </c>
      <c r="J17" s="12">
        <f t="shared" si="5"/>
        <v>2673417</v>
      </c>
      <c r="K17" s="12">
        <f t="shared" si="5"/>
        <v>8378866</v>
      </c>
      <c r="L17" s="12">
        <v>7435422</v>
      </c>
      <c r="M17" s="13">
        <f aca="true" t="shared" si="6" ref="M17:M27">K17-L17</f>
        <v>943444</v>
      </c>
      <c r="N17" s="14">
        <f aca="true" t="shared" si="7" ref="N17:N27">M17/L17*100</f>
        <v>12.688506449264079</v>
      </c>
      <c r="P17" s="5"/>
    </row>
    <row r="18" spans="1:16" ht="24.75" customHeight="1">
      <c r="A18" s="44"/>
      <c r="B18" s="38" t="s">
        <v>20</v>
      </c>
      <c r="C18" s="38"/>
      <c r="D18" s="39"/>
      <c r="E18" s="15">
        <f>SUM(E19:E24)</f>
        <v>1651529</v>
      </c>
      <c r="F18" s="15">
        <f aca="true" t="shared" si="8" ref="F18:K18">SUM(F19:F24)</f>
        <v>0</v>
      </c>
      <c r="G18" s="15">
        <f t="shared" si="8"/>
        <v>641581</v>
      </c>
      <c r="H18" s="15">
        <f t="shared" si="8"/>
        <v>2151043</v>
      </c>
      <c r="I18" s="15">
        <f t="shared" si="8"/>
        <v>869992</v>
      </c>
      <c r="J18" s="15">
        <f t="shared" si="8"/>
        <v>549319</v>
      </c>
      <c r="K18" s="15">
        <f t="shared" si="8"/>
        <v>5863464</v>
      </c>
      <c r="L18" s="15">
        <v>6649147</v>
      </c>
      <c r="M18" s="16">
        <f t="shared" si="6"/>
        <v>-785683</v>
      </c>
      <c r="N18" s="17">
        <f t="shared" si="7"/>
        <v>-11.816297639381412</v>
      </c>
      <c r="P18" s="5"/>
    </row>
    <row r="19" spans="1:16" ht="24.75" customHeight="1">
      <c r="A19" s="45"/>
      <c r="B19" s="48"/>
      <c r="C19" s="62" t="s">
        <v>26</v>
      </c>
      <c r="D19" s="64"/>
      <c r="E19" s="15">
        <v>1217189</v>
      </c>
      <c r="F19" s="15">
        <v>0</v>
      </c>
      <c r="G19" s="15">
        <v>408338</v>
      </c>
      <c r="H19" s="15">
        <v>1184982</v>
      </c>
      <c r="I19" s="15">
        <v>621118</v>
      </c>
      <c r="J19" s="15">
        <v>211024</v>
      </c>
      <c r="K19" s="15">
        <f aca="true" t="shared" si="9" ref="K19:K27">SUM(E19:J19)</f>
        <v>3642651</v>
      </c>
      <c r="L19" s="15">
        <v>3979345</v>
      </c>
      <c r="M19" s="16">
        <f t="shared" si="6"/>
        <v>-336694</v>
      </c>
      <c r="N19" s="17">
        <f t="shared" si="7"/>
        <v>-8.46104069890899</v>
      </c>
      <c r="P19" s="5"/>
    </row>
    <row r="20" spans="1:16" ht="24.75" customHeight="1">
      <c r="A20" s="45"/>
      <c r="B20" s="48"/>
      <c r="C20" s="62" t="s">
        <v>27</v>
      </c>
      <c r="D20" s="64"/>
      <c r="E20" s="15">
        <v>174254</v>
      </c>
      <c r="F20" s="15">
        <v>0</v>
      </c>
      <c r="G20" s="15">
        <v>45533</v>
      </c>
      <c r="H20" s="15">
        <v>287001</v>
      </c>
      <c r="I20" s="15">
        <v>0</v>
      </c>
      <c r="J20" s="15">
        <v>0</v>
      </c>
      <c r="K20" s="15">
        <f t="shared" si="9"/>
        <v>506788</v>
      </c>
      <c r="L20" s="15">
        <v>744441</v>
      </c>
      <c r="M20" s="16">
        <f t="shared" si="6"/>
        <v>-237653</v>
      </c>
      <c r="N20" s="17">
        <f t="shared" si="7"/>
        <v>-31.92368502003517</v>
      </c>
      <c r="P20" s="5"/>
    </row>
    <row r="21" spans="1:16" ht="24.75" customHeight="1">
      <c r="A21" s="45"/>
      <c r="B21" s="48"/>
      <c r="C21" s="62" t="s">
        <v>28</v>
      </c>
      <c r="D21" s="64"/>
      <c r="E21" s="15">
        <v>155474</v>
      </c>
      <c r="F21" s="15">
        <v>0</v>
      </c>
      <c r="G21" s="15">
        <v>126197</v>
      </c>
      <c r="H21" s="15">
        <v>418084</v>
      </c>
      <c r="I21" s="15">
        <v>2154</v>
      </c>
      <c r="J21" s="15">
        <v>13579</v>
      </c>
      <c r="K21" s="15">
        <f t="shared" si="9"/>
        <v>715488</v>
      </c>
      <c r="L21" s="15">
        <v>1142492</v>
      </c>
      <c r="M21" s="16">
        <f t="shared" si="6"/>
        <v>-427004</v>
      </c>
      <c r="N21" s="17">
        <f t="shared" si="7"/>
        <v>-37.37479124580304</v>
      </c>
      <c r="P21" s="5"/>
    </row>
    <row r="22" spans="1:16" ht="24.75" customHeight="1">
      <c r="A22" s="45"/>
      <c r="B22" s="48"/>
      <c r="C22" s="62" t="s">
        <v>9</v>
      </c>
      <c r="D22" s="64"/>
      <c r="E22" s="15">
        <v>81975</v>
      </c>
      <c r="F22" s="15">
        <v>0</v>
      </c>
      <c r="G22" s="15">
        <v>42834</v>
      </c>
      <c r="H22" s="15">
        <v>229000</v>
      </c>
      <c r="I22" s="15">
        <v>246185</v>
      </c>
      <c r="J22" s="15">
        <v>85450</v>
      </c>
      <c r="K22" s="15">
        <f t="shared" si="9"/>
        <v>685444</v>
      </c>
      <c r="L22" s="15">
        <v>667735</v>
      </c>
      <c r="M22" s="16">
        <f t="shared" si="6"/>
        <v>17709</v>
      </c>
      <c r="N22" s="17">
        <f t="shared" si="7"/>
        <v>2.6521000097344007</v>
      </c>
      <c r="P22" s="5"/>
    </row>
    <row r="23" spans="1:16" ht="24.75" customHeight="1">
      <c r="A23" s="45"/>
      <c r="B23" s="48"/>
      <c r="C23" s="62" t="s">
        <v>10</v>
      </c>
      <c r="D23" s="64"/>
      <c r="E23" s="15">
        <v>3485</v>
      </c>
      <c r="F23" s="15">
        <v>0</v>
      </c>
      <c r="G23" s="15">
        <v>1610</v>
      </c>
      <c r="H23" s="15">
        <v>5337</v>
      </c>
      <c r="I23" s="15">
        <v>96</v>
      </c>
      <c r="J23" s="15">
        <v>237037</v>
      </c>
      <c r="K23" s="15">
        <f t="shared" si="9"/>
        <v>247565</v>
      </c>
      <c r="L23" s="15">
        <v>51610</v>
      </c>
      <c r="M23" s="16">
        <f t="shared" si="6"/>
        <v>195955</v>
      </c>
      <c r="N23" s="17">
        <f t="shared" si="7"/>
        <v>379.6841697345476</v>
      </c>
      <c r="P23" s="5"/>
    </row>
    <row r="24" spans="1:16" ht="24.75" customHeight="1">
      <c r="A24" s="45"/>
      <c r="B24" s="49"/>
      <c r="C24" s="62" t="s">
        <v>11</v>
      </c>
      <c r="D24" s="64"/>
      <c r="E24" s="23">
        <v>19152</v>
      </c>
      <c r="F24" s="23">
        <v>0</v>
      </c>
      <c r="G24" s="23">
        <v>17069</v>
      </c>
      <c r="H24" s="23">
        <v>26639</v>
      </c>
      <c r="I24" s="23">
        <v>439</v>
      </c>
      <c r="J24" s="23">
        <v>2229</v>
      </c>
      <c r="K24" s="23">
        <f t="shared" si="9"/>
        <v>65528</v>
      </c>
      <c r="L24" s="23">
        <v>63524</v>
      </c>
      <c r="M24" s="24">
        <f t="shared" si="6"/>
        <v>2004</v>
      </c>
      <c r="N24" s="25">
        <f t="shared" si="7"/>
        <v>3.1547131792708267</v>
      </c>
      <c r="P24" s="5"/>
    </row>
    <row r="25" spans="1:16" ht="24.75" customHeight="1">
      <c r="A25" s="45"/>
      <c r="B25" s="62" t="s">
        <v>12</v>
      </c>
      <c r="C25" s="67"/>
      <c r="D25" s="64"/>
      <c r="E25" s="15">
        <v>5216</v>
      </c>
      <c r="F25" s="15">
        <v>0</v>
      </c>
      <c r="G25" s="15">
        <v>2694</v>
      </c>
      <c r="H25" s="15">
        <v>128237</v>
      </c>
      <c r="I25" s="15">
        <v>3924</v>
      </c>
      <c r="J25" s="15">
        <v>152548</v>
      </c>
      <c r="K25" s="23">
        <f t="shared" si="9"/>
        <v>292619</v>
      </c>
      <c r="L25" s="15">
        <v>309485</v>
      </c>
      <c r="M25" s="16">
        <f t="shared" si="6"/>
        <v>-16866</v>
      </c>
      <c r="N25" s="17">
        <f t="shared" si="7"/>
        <v>-5.449698692989967</v>
      </c>
      <c r="P25" s="5"/>
    </row>
    <row r="26" spans="1:16" ht="24.75" customHeight="1">
      <c r="A26" s="45"/>
      <c r="B26" s="30"/>
      <c r="C26" s="62" t="s">
        <v>13</v>
      </c>
      <c r="D26" s="64"/>
      <c r="E26" s="15">
        <v>5216</v>
      </c>
      <c r="F26" s="15">
        <v>0</v>
      </c>
      <c r="G26" s="15">
        <v>2694</v>
      </c>
      <c r="H26" s="15">
        <v>128237</v>
      </c>
      <c r="I26" s="15">
        <v>3924</v>
      </c>
      <c r="J26" s="15">
        <v>152548</v>
      </c>
      <c r="K26" s="15">
        <f t="shared" si="9"/>
        <v>292619</v>
      </c>
      <c r="L26" s="15">
        <v>309485</v>
      </c>
      <c r="M26" s="16">
        <f t="shared" si="6"/>
        <v>-16866</v>
      </c>
      <c r="N26" s="17">
        <f t="shared" si="7"/>
        <v>-5.449698692989967</v>
      </c>
      <c r="P26" s="5"/>
    </row>
    <row r="27" spans="1:16" ht="24.75" customHeight="1" thickBot="1">
      <c r="A27" s="46"/>
      <c r="B27" s="68" t="s">
        <v>14</v>
      </c>
      <c r="C27" s="69"/>
      <c r="D27" s="70"/>
      <c r="E27" s="18">
        <v>112502</v>
      </c>
      <c r="F27" s="18">
        <v>0</v>
      </c>
      <c r="G27" s="18">
        <v>29319</v>
      </c>
      <c r="H27" s="18">
        <v>70727</v>
      </c>
      <c r="I27" s="18">
        <v>38685</v>
      </c>
      <c r="J27" s="18">
        <v>1971550</v>
      </c>
      <c r="K27" s="18">
        <f t="shared" si="9"/>
        <v>2222783</v>
      </c>
      <c r="L27" s="18">
        <v>476790</v>
      </c>
      <c r="M27" s="19">
        <f t="shared" si="6"/>
        <v>1745993</v>
      </c>
      <c r="N27" s="20">
        <f t="shared" si="7"/>
        <v>366.1974873634095</v>
      </c>
      <c r="P27" s="5"/>
    </row>
    <row r="28" spans="1:16" ht="24.75" customHeight="1" thickBot="1">
      <c r="A28" s="7"/>
      <c r="B28" s="8"/>
      <c r="C28" s="8"/>
      <c r="D28" s="8"/>
      <c r="E28" s="9"/>
      <c r="F28" s="9"/>
      <c r="G28" s="9"/>
      <c r="H28" s="9"/>
      <c r="I28" s="9"/>
      <c r="J28" s="9"/>
      <c r="K28" s="9"/>
      <c r="L28" s="9"/>
      <c r="M28" s="26"/>
      <c r="N28" s="27"/>
      <c r="P28" s="5"/>
    </row>
    <row r="29" spans="1:16" ht="24.75" customHeight="1">
      <c r="A29" s="65" t="s">
        <v>37</v>
      </c>
      <c r="B29" s="66"/>
      <c r="C29" s="66"/>
      <c r="D29" s="66"/>
      <c r="E29" s="13">
        <f aca="true" t="shared" si="10" ref="E29:K29">E5-E18</f>
        <v>-731895</v>
      </c>
      <c r="F29" s="13">
        <f t="shared" si="10"/>
        <v>0</v>
      </c>
      <c r="G29" s="13">
        <f t="shared" si="10"/>
        <v>-301918</v>
      </c>
      <c r="H29" s="13">
        <f t="shared" si="10"/>
        <v>-747990</v>
      </c>
      <c r="I29" s="13">
        <f t="shared" si="10"/>
        <v>-776673</v>
      </c>
      <c r="J29" s="13">
        <f t="shared" si="10"/>
        <v>-501234</v>
      </c>
      <c r="K29" s="13">
        <f t="shared" si="10"/>
        <v>-3059710</v>
      </c>
      <c r="L29" s="29"/>
      <c r="M29" s="28"/>
      <c r="N29" s="28"/>
      <c r="P29" s="5"/>
    </row>
    <row r="30" spans="1:16" ht="24.75" customHeight="1">
      <c r="A30" s="60" t="s">
        <v>38</v>
      </c>
      <c r="B30" s="61"/>
      <c r="C30" s="61"/>
      <c r="D30" s="61"/>
      <c r="E30" s="16">
        <v>-693602</v>
      </c>
      <c r="F30" s="16">
        <v>-480781</v>
      </c>
      <c r="G30" s="16">
        <v>-326879</v>
      </c>
      <c r="H30" s="16">
        <v>-443610</v>
      </c>
      <c r="I30" s="16">
        <v>-799777</v>
      </c>
      <c r="J30" s="16">
        <v>-591718</v>
      </c>
      <c r="K30" s="16">
        <v>-3336367</v>
      </c>
      <c r="L30" s="28" t="s">
        <v>32</v>
      </c>
      <c r="M30" s="28"/>
      <c r="N30" s="28"/>
      <c r="P30" s="5"/>
    </row>
    <row r="31" spans="1:16" ht="24.75" customHeight="1">
      <c r="A31" s="60" t="s">
        <v>39</v>
      </c>
      <c r="B31" s="61"/>
      <c r="C31" s="61"/>
      <c r="D31" s="61"/>
      <c r="E31" s="16">
        <f aca="true" t="shared" si="11" ref="E31:J31">E29-E30</f>
        <v>-38293</v>
      </c>
      <c r="F31" s="16">
        <f t="shared" si="11"/>
        <v>480781</v>
      </c>
      <c r="G31" s="16">
        <f t="shared" si="11"/>
        <v>24961</v>
      </c>
      <c r="H31" s="16">
        <f t="shared" si="11"/>
        <v>-304380</v>
      </c>
      <c r="I31" s="16">
        <f t="shared" si="11"/>
        <v>23104</v>
      </c>
      <c r="J31" s="16">
        <f t="shared" si="11"/>
        <v>90484</v>
      </c>
      <c r="K31" s="16">
        <f>K29-K30</f>
        <v>276657</v>
      </c>
      <c r="L31" s="28"/>
      <c r="M31" s="28"/>
      <c r="N31" s="28"/>
      <c r="P31" s="5"/>
    </row>
    <row r="32" spans="1:16" ht="24.75" customHeight="1">
      <c r="A32" s="60" t="s">
        <v>40</v>
      </c>
      <c r="B32" s="61"/>
      <c r="C32" s="61"/>
      <c r="D32" s="61"/>
      <c r="E32" s="16">
        <f aca="true" t="shared" si="12" ref="E32:K32">E4-E17</f>
        <v>-39714</v>
      </c>
      <c r="F32" s="16">
        <f t="shared" si="12"/>
        <v>0</v>
      </c>
      <c r="G32" s="16">
        <f t="shared" si="12"/>
        <v>-8121</v>
      </c>
      <c r="H32" s="16">
        <f t="shared" si="12"/>
        <v>-8801</v>
      </c>
      <c r="I32" s="16">
        <f t="shared" si="12"/>
        <v>-23383</v>
      </c>
      <c r="J32" s="16">
        <f t="shared" si="12"/>
        <v>-1457964</v>
      </c>
      <c r="K32" s="16">
        <f t="shared" si="12"/>
        <v>-1537983</v>
      </c>
      <c r="L32" s="28"/>
      <c r="M32" s="28"/>
      <c r="N32" s="28"/>
      <c r="P32" s="5"/>
    </row>
    <row r="33" spans="1:16" ht="24.75" customHeight="1">
      <c r="A33" s="60" t="s">
        <v>41</v>
      </c>
      <c r="B33" s="61"/>
      <c r="C33" s="61"/>
      <c r="D33" s="61"/>
      <c r="E33" s="16">
        <v>-94</v>
      </c>
      <c r="F33" s="16">
        <v>-249861</v>
      </c>
      <c r="G33" s="16">
        <v>-604</v>
      </c>
      <c r="H33" s="16">
        <v>-2217</v>
      </c>
      <c r="I33" s="16">
        <v>-265486</v>
      </c>
      <c r="J33" s="16">
        <v>-137572</v>
      </c>
      <c r="K33" s="16">
        <v>-655834</v>
      </c>
      <c r="L33" s="28"/>
      <c r="M33" s="28"/>
      <c r="N33" s="28"/>
      <c r="P33" s="5"/>
    </row>
    <row r="34" spans="1:16" ht="24.75" customHeight="1" thickBot="1">
      <c r="A34" s="36" t="s">
        <v>42</v>
      </c>
      <c r="B34" s="37"/>
      <c r="C34" s="37"/>
      <c r="D34" s="37"/>
      <c r="E34" s="19">
        <f aca="true" t="shared" si="13" ref="E34:J34">E32-E33</f>
        <v>-39620</v>
      </c>
      <c r="F34" s="19">
        <f t="shared" si="13"/>
        <v>249861</v>
      </c>
      <c r="G34" s="19">
        <f t="shared" si="13"/>
        <v>-7517</v>
      </c>
      <c r="H34" s="19">
        <f t="shared" si="13"/>
        <v>-6584</v>
      </c>
      <c r="I34" s="19">
        <f t="shared" si="13"/>
        <v>242103</v>
      </c>
      <c r="J34" s="19">
        <f t="shared" si="13"/>
        <v>-1320392</v>
      </c>
      <c r="K34" s="19">
        <f>K32-K33</f>
        <v>-882149</v>
      </c>
      <c r="L34" s="28"/>
      <c r="M34" s="28"/>
      <c r="N34" s="28"/>
      <c r="P34" s="5"/>
    </row>
    <row r="35" spans="1:18" ht="22.5" customHeight="1">
      <c r="A35" s="73" t="s">
        <v>30</v>
      </c>
      <c r="B35" s="74"/>
      <c r="C35" s="71" t="s">
        <v>48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32"/>
      <c r="P35" s="32"/>
      <c r="R35" s="5"/>
    </row>
    <row r="36" spans="1:18" ht="36.75" customHeight="1">
      <c r="A36" s="75" t="s">
        <v>31</v>
      </c>
      <c r="B36" s="76"/>
      <c r="C36" s="71" t="s">
        <v>49</v>
      </c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2"/>
      <c r="P36" s="72"/>
      <c r="R36" s="5"/>
    </row>
    <row r="37" spans="1:18" ht="23.25" customHeight="1">
      <c r="A37" s="77" t="s">
        <v>29</v>
      </c>
      <c r="B37" s="77"/>
      <c r="C37" s="71" t="s">
        <v>50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2"/>
      <c r="P37" s="72"/>
      <c r="R37" s="5"/>
    </row>
  </sheetData>
  <sheetProtection/>
  <mergeCells count="45">
    <mergeCell ref="C37:N37"/>
    <mergeCell ref="O37:P37"/>
    <mergeCell ref="A35:B35"/>
    <mergeCell ref="A36:B36"/>
    <mergeCell ref="A37:B37"/>
    <mergeCell ref="C20:D20"/>
    <mergeCell ref="C21:D21"/>
    <mergeCell ref="C35:N35"/>
    <mergeCell ref="C36:N36"/>
    <mergeCell ref="O36:P36"/>
    <mergeCell ref="A33:D33"/>
    <mergeCell ref="B19:B24"/>
    <mergeCell ref="A30:D30"/>
    <mergeCell ref="C24:D24"/>
    <mergeCell ref="B25:D25"/>
    <mergeCell ref="C26:D26"/>
    <mergeCell ref="B27:D27"/>
    <mergeCell ref="A32:D32"/>
    <mergeCell ref="A29:D29"/>
    <mergeCell ref="B18:D18"/>
    <mergeCell ref="C12:D12"/>
    <mergeCell ref="C22:D22"/>
    <mergeCell ref="C23:D23"/>
    <mergeCell ref="A5:A14"/>
    <mergeCell ref="C10:D10"/>
    <mergeCell ref="A4:D4"/>
    <mergeCell ref="C11:D11"/>
    <mergeCell ref="A16:D16"/>
    <mergeCell ref="A17:D17"/>
    <mergeCell ref="A1:N1"/>
    <mergeCell ref="A31:D31"/>
    <mergeCell ref="C13:D13"/>
    <mergeCell ref="B10:B12"/>
    <mergeCell ref="C7:D7"/>
    <mergeCell ref="C19:D19"/>
    <mergeCell ref="A34:D34"/>
    <mergeCell ref="B5:D5"/>
    <mergeCell ref="C6:D6"/>
    <mergeCell ref="B14:D14"/>
    <mergeCell ref="M2:N2"/>
    <mergeCell ref="A18:A27"/>
    <mergeCell ref="C8:D8"/>
    <mergeCell ref="B6:B8"/>
    <mergeCell ref="B9:D9"/>
    <mergeCell ref="A3:D3"/>
  </mergeCells>
  <printOptions horizontalCentered="1" verticalCentered="1"/>
  <pageMargins left="0.11811023622047245" right="0.1968503937007874" top="0.3937007874015748" bottom="0.4330708661417323" header="0.11811023622047245" footer="0.15748031496062992"/>
  <pageSetup blackAndWhite="1" horizontalDpi="600" verticalDpi="600" orientation="landscape" paperSize="9" scale="55" r:id="rId1"/>
  <headerFooter alignWithMargins="0">
    <oddHeader>&amp;L&amp;14【平成２６年度福島県立病院事業決算概要】&amp;R&amp;14
福島県病院局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福島県県立病院課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</dc:creator>
  <cp:keywords/>
  <dc:description/>
  <cp:lastModifiedBy>佐藤 修一</cp:lastModifiedBy>
  <cp:lastPrinted>2015-10-07T01:52:40Z</cp:lastPrinted>
  <dcterms:created xsi:type="dcterms:W3CDTF">1999-04-21T05:23:13Z</dcterms:created>
  <dcterms:modified xsi:type="dcterms:W3CDTF">2015-10-07T01:56:20Z</dcterms:modified>
  <cp:category/>
  <cp:version/>
  <cp:contentType/>
  <cp:contentStatus/>
</cp:coreProperties>
</file>